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現金收支表" sheetId="1" r:id="rId1"/>
  </sheets>
  <definedNames>
    <definedName name="_xlnm.Print_Area" localSheetId="0">'現金收支表'!$A$1:$D$137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</authors>
  <commentList>
    <comment ref="C37" authorId="0">
      <text>
        <r>
          <rPr>
            <sz val="12"/>
            <rFont val="新細明體"/>
            <family val="1"/>
          </rPr>
          <t>各特種基金存放國庫數額,
可查國庫出納終結報告</t>
        </r>
        <r>
          <rPr>
            <sz val="10"/>
            <rFont val="新細明體"/>
            <family val="1"/>
          </rPr>
          <t xml:space="preserve">
</t>
        </r>
      </text>
    </comment>
    <comment ref="C36" authorId="0">
      <text>
        <r>
          <rPr>
            <sz val="12"/>
            <rFont val="新細明體"/>
            <family val="1"/>
          </rPr>
          <t xml:space="preserve">即本年度國庫券實收金額較上年度實收金額增減數
</t>
        </r>
      </text>
    </comment>
    <comment ref="C130" authorId="0">
      <text>
        <r>
          <rPr>
            <sz val="10"/>
            <rFont val="新細明體"/>
            <family val="1"/>
          </rPr>
          <t>即今年應付借款</t>
        </r>
        <r>
          <rPr>
            <sz val="10"/>
            <rFont val="Times New Roman"/>
            <family val="1"/>
          </rPr>
          <t>--</t>
        </r>
        <r>
          <rPr>
            <sz val="10"/>
            <rFont val="新細明體"/>
            <family val="1"/>
          </rPr>
          <t xml:space="preserve">短期借款之未償還數
減 上年度短期借款未償還數(可查平衡表)
</t>
        </r>
      </text>
    </comment>
    <comment ref="C133" authorId="0">
      <text>
        <r>
          <rPr>
            <sz val="12"/>
            <rFont val="新細明體"/>
            <family val="1"/>
          </rPr>
          <t>含歲入,歲出各機關結存數
及90年度國庫收支總所列[各機關保管款餘額 97,617,831,370.90]</t>
        </r>
        <r>
          <rPr>
            <sz val="10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及91年度[各機關保管款餘額 30,900,219,124.34]</t>
        </r>
      </text>
    </comment>
  </commentList>
</comments>
</file>

<file path=xl/sharedStrings.xml><?xml version="1.0" encoding="utf-8"?>
<sst xmlns="http://schemas.openxmlformats.org/spreadsheetml/2006/main" count="242" uniqueCount="133">
  <si>
    <t xml:space="preserve">                    </t>
  </si>
  <si>
    <t>特種基金保管款</t>
  </si>
  <si>
    <t xml:space="preserve"> 政權行使支出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</si>
  <si>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</si>
  <si>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</si>
  <si>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</si>
  <si>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</si>
  <si>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</si>
  <si>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</si>
  <si>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</si>
  <si>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</si>
  <si>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</si>
  <si>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</si>
  <si>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</si>
  <si>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</si>
  <si>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</si>
  <si>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</si>
  <si>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</si>
  <si>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</si>
  <si>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</si>
  <si>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</si>
  <si>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</si>
  <si>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</si>
  <si>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</si>
  <si>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</si>
  <si>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</si>
  <si>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</si>
  <si>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</si>
  <si>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</si>
  <si>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</si>
  <si>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</si>
  <si>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</si>
  <si>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</si>
  <si>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</si>
  <si>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</si>
  <si>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</si>
  <si>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</si>
  <si>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</si>
  <si>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</si>
  <si>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</si>
  <si>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</si>
  <si>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</si>
  <si>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</si>
  <si>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</si>
  <si>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</si>
  <si>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</si>
  <si>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</si>
  <si>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</si>
  <si>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</si>
  <si>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</si>
  <si>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</si>
  <si>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</si>
  <si>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</si>
  <si>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</si>
  <si>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</si>
  <si>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</si>
  <si>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</si>
  <si>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</si>
  <si>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</si>
  <si>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</si>
  <si>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</si>
  <si>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</si>
  <si>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</si>
  <si>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</si>
  <si>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警政支出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</si>
  <si>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</si>
  <si>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</si>
  <si>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</si>
  <si>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</si>
  <si>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</si>
  <si>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</si>
  <si>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</si>
  <si>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</si>
  <si>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</si>
  <si>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</si>
  <si>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</si>
  <si>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</si>
  <si>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獨占及專賣收入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</si>
  <si>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</si>
  <si>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</si>
  <si>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</si>
  <si>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</si>
  <si>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</si>
  <si>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</si>
  <si>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</si>
  <si>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</si>
  <si>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</si>
  <si>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</si>
  <si>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剔除經費</t>
  </si>
  <si>
    <t>國庫券</t>
  </si>
  <si>
    <t>修正增減數</t>
  </si>
  <si>
    <t xml:space="preserve">審計部修正上年度決算淨減列歲出實現數   </t>
  </si>
  <si>
    <t>收     項     合     計</t>
  </si>
  <si>
    <t>本期支出</t>
  </si>
  <si>
    <t>興建臺灣北部區域第二高速公路第二期工程特別決算(以前年度支出 )</t>
  </si>
  <si>
    <t>戰士授田憑據處理補償金及其發放作業費特別決算(以前年度支出)</t>
  </si>
  <si>
    <t>興建重大交通建設計畫第二期工程特別決算(以前年度支出)</t>
  </si>
  <si>
    <t>興建重大交通建設計畫第三期工程特別決算(以前年度支出)</t>
  </si>
  <si>
    <t>口蹄疫危機處理特別決算
(以前年度支出)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</si>
  <si>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</si>
  <si>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</si>
  <si>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</si>
  <si>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</si>
  <si>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</si>
  <si>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</si>
  <si>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</si>
  <si>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要 </t>
    </r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</si>
  <si>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1"/>
      </rPr>
      <t>額</t>
    </r>
  </si>
  <si>
    <r>
      <t>國庫結存</t>
    </r>
  </si>
  <si>
    <r>
      <t>罰款</t>
    </r>
    <r>
      <rPr>
        <sz val="12"/>
        <rFont val="新細明體"/>
        <family val="1"/>
      </rPr>
      <t>及</t>
    </r>
    <r>
      <rPr>
        <sz val="12"/>
        <rFont val="新細明體"/>
        <family val="1"/>
      </rPr>
      <t>賠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>入</t>
    </r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</si>
  <si>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</si>
  <si>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r>
      <t>臺北都會區大眾捷運系統第三期建設工程特別決算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</si>
  <si>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r>
      <t>臺灣省加速取得公共設施保留地第一期特別決算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</si>
  <si>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t>發行公債及賒借</t>
  </si>
  <si>
    <t xml:space="preserve">審計部修正上年度決算淨減列歲入實現數 </t>
  </si>
  <si>
    <r>
      <t>短期借款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含國庫借款及交通部公路局向交通建設基金調借償還數</t>
    </r>
    <r>
      <rPr>
        <sz val="11"/>
        <rFont val="Times New Roman"/>
        <family val="1"/>
      </rPr>
      <t>)</t>
    </r>
  </si>
  <si>
    <r>
      <t>臺北都會區大眾捷運系統第三期建設工程特別決算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以前年度收入</t>
    </r>
    <r>
      <rPr>
        <sz val="11"/>
        <rFont val="Times New Roman"/>
        <family val="1"/>
      </rPr>
      <t>)</t>
    </r>
  </si>
  <si>
    <t>債務還本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</si>
  <si>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</si>
  <si>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臺灣省加速取得都市計畫公共設施保留地償債計畫第一期特別決算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以前年度收入</t>
    </r>
    <r>
      <rPr>
        <sz val="12"/>
        <rFont val="新細明體"/>
        <family val="1"/>
      </rPr>
      <t>)</t>
    </r>
  </si>
  <si>
    <t>臺灣省北區國稅局增列歲入待納庫款</t>
  </si>
  <si>
    <r>
      <t>臺灣省加速取都市計畫公共設施保留地償債計畫第一期特別決算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</si>
  <si>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r>
      <t>九二一震災災後重建第二期特別決算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</si>
  <si>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r>
      <t xml:space="preserve">九二一震災災後重建特別決算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</si>
  <si>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t xml:space="preserve"> 災害準備金</t>
  </si>
  <si>
    <r>
      <t xml:space="preserve">採購高性能戰機特別決算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以前年度支出</t>
    </r>
    <r>
      <rPr>
        <sz val="11"/>
        <rFont val="Times New Roman"/>
        <family val="1"/>
      </rPr>
      <t>)</t>
    </r>
  </si>
  <si>
    <t xml:space="preserve">   五區國稅局等註銷歲入待納庫款    </t>
  </si>
  <si>
    <t>國家公園警察大隊、外交部、彰化高級中學、霧峰高級農工職業學校等補列押金</t>
  </si>
  <si>
    <t>審計部剔除動植物防疫檢疫局列支不合規定之委辦計畫經費</t>
  </si>
  <si>
    <t xml:space="preserve">歲入實現數─本年度部分    </t>
  </si>
  <si>
    <t xml:space="preserve">歲入實現數─以前年度部分  </t>
  </si>
  <si>
    <t xml:space="preserve">歲出實現數─本年度部分    </t>
  </si>
  <si>
    <t xml:space="preserve">歲出實現數─以前年度部分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</si>
</sst>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</numFmts>
  <fonts count="1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11" fillId="0" borderId="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1" fillId="0" borderId="5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4" fillId="0" borderId="9" xfId="0" applyFont="1" applyBorder="1" applyAlignment="1" quotePrefix="1">
      <alignment horizontal="left" vertical="center"/>
    </xf>
    <xf numFmtId="177" fontId="3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1" fillId="0" borderId="7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indent="3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Font="1" applyBorder="1" applyAlignment="1" quotePrefix="1">
      <alignment horizontal="left" vertical="center" indent="3"/>
    </xf>
    <xf numFmtId="0" fontId="9" fillId="0" borderId="7" xfId="0" applyFont="1" applyBorder="1" applyAlignment="1" quotePrefix="1">
      <alignment horizontal="left" vertical="center" wrapText="1" indent="2"/>
    </xf>
    <xf numFmtId="0" fontId="9" fillId="0" borderId="7" xfId="0" applyFont="1" applyBorder="1" applyAlignment="1">
      <alignment horizontal="left" vertical="center" wrapText="1" indent="2"/>
    </xf>
    <xf numFmtId="0" fontId="11" fillId="0" borderId="8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0" fillId="0" borderId="7" xfId="0" applyFont="1" applyBorder="1" applyAlignment="1" quotePrefix="1">
      <alignment horizontal="left" vertical="center" indent="2"/>
    </xf>
    <xf numFmtId="180" fontId="1" fillId="2" borderId="0" xfId="0" applyNumberFormat="1" applyFont="1" applyFill="1" applyAlignment="1">
      <alignment/>
    </xf>
    <xf numFmtId="0" fontId="0" fillId="0" borderId="7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0" borderId="7" xfId="0" applyFont="1" applyBorder="1" applyAlignment="1" quotePrefix="1">
      <alignment horizontal="left" vertical="center" wrapText="1" indent="2"/>
    </xf>
    <xf numFmtId="178" fontId="0" fillId="0" borderId="0" xfId="0" applyNumberFormat="1" applyFont="1" applyBorder="1" applyAlignment="1">
      <alignment/>
    </xf>
    <xf numFmtId="0" fontId="0" fillId="0" borderId="7" xfId="0" applyFont="1" applyBorder="1" applyAlignment="1" quotePrefix="1">
      <alignment horizontal="left" vertical="center" wrapText="1" indent="3"/>
    </xf>
    <xf numFmtId="0" fontId="0" fillId="0" borderId="0" xfId="0" applyFont="1" applyBorder="1" applyAlignment="1">
      <alignment vertical="top"/>
    </xf>
    <xf numFmtId="0" fontId="0" fillId="0" borderId="8" xfId="0" applyFont="1" applyBorder="1" applyAlignment="1" quotePrefix="1">
      <alignment horizontal="left" vertical="center" indent="3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left" vertical="center" indent="3"/>
    </xf>
    <xf numFmtId="177" fontId="0" fillId="0" borderId="0" xfId="0" applyNumberFormat="1" applyFont="1" applyBorder="1" applyAlignment="1">
      <alignment/>
    </xf>
    <xf numFmtId="43" fontId="0" fillId="0" borderId="0" xfId="15" applyFont="1" applyAlignment="1">
      <alignment/>
    </xf>
    <xf numFmtId="0" fontId="9" fillId="0" borderId="7" xfId="0" applyFont="1" applyBorder="1" applyAlignment="1" quotePrefix="1">
      <alignment horizontal="left" vertical="center" indent="2"/>
    </xf>
    <xf numFmtId="0" fontId="9" fillId="0" borderId="7" xfId="0" applyFont="1" applyBorder="1" applyAlignment="1">
      <alignment horizontal="left" vertical="center" indent="2"/>
    </xf>
    <xf numFmtId="43" fontId="12" fillId="0" borderId="0" xfId="15" applyFont="1" applyAlignment="1">
      <alignment/>
    </xf>
    <xf numFmtId="182" fontId="14" fillId="0" borderId="5" xfId="0" applyNumberFormat="1" applyFont="1" applyFill="1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 indent="2"/>
    </xf>
    <xf numFmtId="0" fontId="0" fillId="0" borderId="7" xfId="0" applyFont="1" applyBorder="1" applyAlignment="1">
      <alignment horizontal="left" vertical="center" wrapText="1" indent="3"/>
    </xf>
    <xf numFmtId="43" fontId="0" fillId="0" borderId="0" xfId="15" applyFont="1" applyAlignment="1" quotePrefix="1">
      <alignment/>
    </xf>
    <xf numFmtId="40" fontId="1" fillId="0" borderId="5" xfId="0" applyNumberFormat="1" applyFont="1" applyBorder="1" applyAlignment="1" quotePrefix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135</xdr:row>
      <xdr:rowOff>47625</xdr:rowOff>
    </xdr:from>
    <xdr:ext cx="7362825" cy="371475"/>
    <xdr:sp>
      <xdr:nvSpPr>
        <xdr:cNvPr id="1" name="TextBox 1"/>
        <xdr:cNvSpPr txBox="1">
          <a:spLocks noChangeArrowheads="1"/>
        </xdr:cNvSpPr>
      </xdr:nvSpPr>
      <xdr:spPr>
        <a:xfrm>
          <a:off x="0" y="41852850"/>
          <a:ext cx="7362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註：本期結存所列各機關結存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210,617,161,794.53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元，係各機關歲入結存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264,533,472,632.19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元，加各機關經費結存
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74,601,739,657.58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元，扣減存放國庫存款戶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128,518,050,495.24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元後之數額。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GridLines="0" tabSelected="1" zoomScale="75" zoomScaleNormal="75" workbookViewId="0" topLeftCell="A124">
      <selection activeCell="C140" sqref="C140"/>
    </sheetView>
  </sheetViews>
  <sheetFormatPr defaultColWidth="9.00390625" defaultRowHeight="16.5"/>
  <cols>
    <col min="1" max="1" width="34.375" style="1" customWidth="1"/>
    <col min="2" max="4" width="21.125" style="1" customWidth="1"/>
    <col min="5" max="5" width="9.00390625" style="1" hidden="1" customWidth="1"/>
    <col min="6" max="6" width="21.375" style="1" customWidth="1"/>
    <col min="7" max="7" width="21.75390625" style="1" customWidth="1"/>
    <col min="8" max="8" width="22.625" style="1" customWidth="1"/>
    <col min="9" max="9" width="18.625" style="1" customWidth="1"/>
    <col min="10" max="16384" width="9.00390625" style="1" customWidth="1"/>
  </cols>
  <sheetData>
    <row r="1" spans="1:4" ht="27.75">
      <c r="A1" s="64" t="s">
        <v>65</v>
      </c>
      <c r="B1" s="64"/>
      <c r="C1" s="64"/>
      <c r="D1" s="64"/>
    </row>
    <row r="2" spans="1:4" ht="36.75">
      <c r="A2" s="65" t="s">
        <v>66</v>
      </c>
      <c r="B2" s="65"/>
      <c r="C2" s="65"/>
      <c r="D2" s="65"/>
    </row>
    <row r="3" spans="1:4" ht="17.25" thickBot="1">
      <c r="A3" s="66" t="s">
        <v>118</v>
      </c>
      <c r="B3" s="66"/>
      <c r="C3" s="66"/>
      <c r="D3" s="66"/>
    </row>
    <row r="4" spans="1:4" s="4" customFormat="1" ht="25.5" customHeight="1">
      <c r="A4" s="62" t="s">
        <v>106</v>
      </c>
      <c r="B4" s="67" t="s">
        <v>107</v>
      </c>
      <c r="C4" s="68"/>
      <c r="D4" s="68"/>
    </row>
    <row r="5" spans="1:4" ht="25.5" customHeight="1">
      <c r="A5" s="63"/>
      <c r="B5" s="2" t="s">
        <v>67</v>
      </c>
      <c r="C5" s="2" t="s">
        <v>68</v>
      </c>
      <c r="D5" s="3" t="s">
        <v>69</v>
      </c>
    </row>
    <row r="6" spans="1:4" ht="26.25" customHeight="1">
      <c r="A6" s="18" t="s">
        <v>70</v>
      </c>
      <c r="B6" s="19"/>
      <c r="C6" s="20" t="s">
        <v>0</v>
      </c>
      <c r="D6" s="21"/>
    </row>
    <row r="7" spans="1:4" ht="26.25" customHeight="1">
      <c r="A7" s="22" t="s">
        <v>71</v>
      </c>
      <c r="B7" s="23" t="s">
        <v>72</v>
      </c>
      <c r="C7" s="23" t="s">
        <v>72</v>
      </c>
      <c r="D7" s="24">
        <f>SUM(C8:C10)</f>
        <v>378962991331.94</v>
      </c>
    </row>
    <row r="8" spans="1:4" ht="26.25" customHeight="1">
      <c r="A8" s="40" t="s">
        <v>108</v>
      </c>
      <c r="B8" s="9" t="s">
        <v>0</v>
      </c>
      <c r="C8" s="9">
        <v>37734215215.33</v>
      </c>
      <c r="D8" s="10"/>
    </row>
    <row r="9" spans="1:4" ht="26.25" customHeight="1">
      <c r="A9" s="40" t="s">
        <v>73</v>
      </c>
      <c r="B9" s="9" t="s">
        <v>0</v>
      </c>
      <c r="C9" s="9">
        <v>241364724370.19</v>
      </c>
      <c r="D9" s="10"/>
    </row>
    <row r="10" spans="1:4" ht="26.25" customHeight="1">
      <c r="A10" s="38" t="s">
        <v>74</v>
      </c>
      <c r="B10" s="9" t="s">
        <v>0</v>
      </c>
      <c r="C10" s="9">
        <v>99864051746.42</v>
      </c>
      <c r="D10" s="10"/>
    </row>
    <row r="11" spans="1:4" ht="18.75" customHeight="1">
      <c r="A11" s="38"/>
      <c r="B11" s="9"/>
      <c r="C11" s="9"/>
      <c r="D11" s="10"/>
    </row>
    <row r="12" spans="1:4" ht="27" customHeight="1">
      <c r="A12" s="22" t="s">
        <v>75</v>
      </c>
      <c r="B12" s="23" t="s">
        <v>0</v>
      </c>
      <c r="C12" s="23" t="s">
        <v>0</v>
      </c>
      <c r="D12" s="24">
        <f>SUM(C13:C44)</f>
        <v>1735701172290.55</v>
      </c>
    </row>
    <row r="13" spans="1:4" ht="25.5" customHeight="1">
      <c r="A13" s="38" t="s">
        <v>129</v>
      </c>
      <c r="B13" s="9" t="s">
        <v>0</v>
      </c>
      <c r="C13" s="9">
        <f>SUM(B14:B21)</f>
        <v>1285624852237.88</v>
      </c>
      <c r="D13" s="10"/>
    </row>
    <row r="14" spans="1:4" ht="25.5" customHeight="1">
      <c r="A14" s="31" t="s">
        <v>76</v>
      </c>
      <c r="B14" s="9">
        <v>820051115438</v>
      </c>
      <c r="C14" s="9" t="s">
        <v>0</v>
      </c>
      <c r="D14" s="10"/>
    </row>
    <row r="15" spans="1:4" ht="25.5" customHeight="1">
      <c r="A15" s="31" t="s">
        <v>77</v>
      </c>
      <c r="B15" s="9">
        <v>346450000</v>
      </c>
      <c r="C15" s="9" t="s">
        <v>0</v>
      </c>
      <c r="D15" s="10"/>
    </row>
    <row r="16" spans="1:4" ht="25.5" customHeight="1">
      <c r="A16" s="31" t="s">
        <v>78</v>
      </c>
      <c r="B16" s="9">
        <v>23961583143.4</v>
      </c>
      <c r="C16" s="9" t="s">
        <v>0</v>
      </c>
      <c r="D16" s="10"/>
    </row>
    <row r="17" spans="1:4" ht="25.5" customHeight="1">
      <c r="A17" s="31" t="s">
        <v>79</v>
      </c>
      <c r="B17" s="15">
        <v>99055895306.4</v>
      </c>
      <c r="C17" s="9" t="s">
        <v>0</v>
      </c>
      <c r="D17" s="10"/>
    </row>
    <row r="18" spans="1:4" ht="25.5" customHeight="1">
      <c r="A18" s="31" t="s">
        <v>80</v>
      </c>
      <c r="B18" s="15">
        <v>63089024397.98</v>
      </c>
      <c r="C18" s="9" t="s">
        <v>0</v>
      </c>
      <c r="D18" s="10"/>
    </row>
    <row r="19" spans="1:4" ht="25.5" customHeight="1">
      <c r="A19" s="31" t="s">
        <v>81</v>
      </c>
      <c r="B19" s="15">
        <f>243635351526.44+394827010</f>
        <v>244030178536.44</v>
      </c>
      <c r="C19" s="9" t="s">
        <v>0</v>
      </c>
      <c r="D19" s="10"/>
    </row>
    <row r="20" spans="1:4" ht="25.5" customHeight="1">
      <c r="A20" s="31" t="s">
        <v>82</v>
      </c>
      <c r="B20" s="15">
        <v>250943</v>
      </c>
      <c r="C20" s="9" t="s">
        <v>0</v>
      </c>
      <c r="D20" s="10"/>
    </row>
    <row r="21" spans="1:4" ht="25.5" customHeight="1">
      <c r="A21" s="31" t="s">
        <v>83</v>
      </c>
      <c r="B21" s="15">
        <v>35090354472.66</v>
      </c>
      <c r="C21" s="9" t="s">
        <v>0</v>
      </c>
      <c r="D21" s="10"/>
    </row>
    <row r="22" spans="1:4" ht="25.5" customHeight="1">
      <c r="A22" s="38" t="s">
        <v>130</v>
      </c>
      <c r="B22" s="15" t="s">
        <v>0</v>
      </c>
      <c r="C22" s="9">
        <f>SUM(B23:B27)</f>
        <v>67055275678</v>
      </c>
      <c r="D22" s="10"/>
    </row>
    <row r="23" spans="1:4" ht="25.5" customHeight="1">
      <c r="A23" s="25" t="s">
        <v>109</v>
      </c>
      <c r="B23" s="15">
        <v>150952921</v>
      </c>
      <c r="C23" s="9"/>
      <c r="D23" s="10"/>
    </row>
    <row r="24" spans="1:4" ht="25.5" customHeight="1">
      <c r="A24" s="25" t="s">
        <v>79</v>
      </c>
      <c r="B24" s="15">
        <v>63702375</v>
      </c>
      <c r="C24" s="9"/>
      <c r="D24" s="10"/>
    </row>
    <row r="25" spans="1:4" ht="25.5" customHeight="1">
      <c r="A25" s="31" t="s">
        <v>80</v>
      </c>
      <c r="B25" s="15">
        <f>67866654+14085804382</f>
        <v>14153671036</v>
      </c>
      <c r="C25" s="9" t="s">
        <v>0</v>
      </c>
      <c r="D25" s="10"/>
    </row>
    <row r="26" spans="1:4" ht="25.5" customHeight="1">
      <c r="A26" s="31" t="s">
        <v>81</v>
      </c>
      <c r="B26" s="26">
        <v>52602622591</v>
      </c>
      <c r="C26" s="9" t="s">
        <v>0</v>
      </c>
      <c r="D26" s="27"/>
    </row>
    <row r="27" spans="1:4" ht="25.5" customHeight="1">
      <c r="A27" s="31" t="s">
        <v>83</v>
      </c>
      <c r="B27" s="15">
        <v>84326755</v>
      </c>
      <c r="C27" s="9"/>
      <c r="D27" s="10"/>
    </row>
    <row r="28" spans="1:6" s="41" customFormat="1" ht="25.5" customHeight="1">
      <c r="A28" s="40" t="s">
        <v>113</v>
      </c>
      <c r="B28" s="15" t="s">
        <v>72</v>
      </c>
      <c r="C28" s="9">
        <v>244454173374</v>
      </c>
      <c r="D28" s="10"/>
      <c r="F28" s="14"/>
    </row>
    <row r="29" spans="1:4" s="41" customFormat="1" ht="54" customHeight="1" thickBot="1">
      <c r="A29" s="58" t="s">
        <v>116</v>
      </c>
      <c r="B29" s="16"/>
      <c r="C29" s="17">
        <v>1250587209</v>
      </c>
      <c r="D29" s="28"/>
    </row>
    <row r="30" spans="1:4" s="41" customFormat="1" ht="63.75" customHeight="1">
      <c r="A30" s="42" t="s">
        <v>119</v>
      </c>
      <c r="B30" s="15"/>
      <c r="C30" s="9">
        <v>617612100</v>
      </c>
      <c r="D30" s="10"/>
    </row>
    <row r="31" spans="1:4" s="41" customFormat="1" ht="28.5" customHeight="1">
      <c r="A31" s="38" t="s">
        <v>84</v>
      </c>
      <c r="B31" s="15" t="s">
        <v>0</v>
      </c>
      <c r="C31" s="57">
        <v>-20118761677</v>
      </c>
      <c r="D31" s="10"/>
    </row>
    <row r="32" spans="1:4" s="41" customFormat="1" ht="28.5" customHeight="1">
      <c r="A32" s="38" t="s">
        <v>85</v>
      </c>
      <c r="B32" s="15" t="s">
        <v>0</v>
      </c>
      <c r="C32" s="57">
        <v>5456166500.12</v>
      </c>
      <c r="D32" s="10"/>
    </row>
    <row r="33" spans="1:4" s="41" customFormat="1" ht="28.5" customHeight="1">
      <c r="A33" s="38" t="s">
        <v>86</v>
      </c>
      <c r="B33" s="15" t="s">
        <v>0</v>
      </c>
      <c r="C33" s="9">
        <f>22179551610.21-6169061078.47</f>
        <v>16010490531.739998</v>
      </c>
      <c r="D33" s="10"/>
    </row>
    <row r="34" spans="1:4" s="41" customFormat="1" ht="28.5" customHeight="1">
      <c r="A34" s="38" t="s">
        <v>87</v>
      </c>
      <c r="B34" s="15" t="s">
        <v>0</v>
      </c>
      <c r="C34" s="57">
        <v>-12667226179.17</v>
      </c>
      <c r="D34" s="10"/>
    </row>
    <row r="35" spans="1:6" s="41" customFormat="1" ht="28.5" customHeight="1">
      <c r="A35" s="40" t="s">
        <v>88</v>
      </c>
      <c r="B35" s="15" t="s">
        <v>0</v>
      </c>
      <c r="C35" s="9">
        <v>4296482</v>
      </c>
      <c r="D35" s="10"/>
      <c r="F35" s="14"/>
    </row>
    <row r="36" spans="1:6" s="41" customFormat="1" ht="28.5" customHeight="1">
      <c r="A36" s="11" t="s">
        <v>89</v>
      </c>
      <c r="B36" s="15"/>
      <c r="C36" s="9">
        <f>176287640000-48974590000</f>
        <v>127313050000</v>
      </c>
      <c r="D36" s="10"/>
      <c r="F36" s="14"/>
    </row>
    <row r="37" spans="1:4" s="41" customFormat="1" ht="30" customHeight="1">
      <c r="A37" s="40" t="s">
        <v>1</v>
      </c>
      <c r="B37" s="15"/>
      <c r="C37" s="57">
        <v>-8332454387</v>
      </c>
      <c r="D37" s="10"/>
    </row>
    <row r="38" spans="1:4" s="41" customFormat="1" ht="30" customHeight="1">
      <c r="A38" s="38" t="s">
        <v>90</v>
      </c>
      <c r="B38" s="15"/>
      <c r="C38" s="57">
        <f>SUM(B39:B44)</f>
        <v>29033110420.98</v>
      </c>
      <c r="D38" s="10"/>
    </row>
    <row r="39" spans="1:4" s="45" customFormat="1" ht="42.75" customHeight="1">
      <c r="A39" s="44" t="s">
        <v>114</v>
      </c>
      <c r="B39" s="56">
        <f>2469959592.36-3655181958.38</f>
        <v>-1185222366.02</v>
      </c>
      <c r="C39" s="9" t="s">
        <v>0</v>
      </c>
      <c r="D39" s="10"/>
    </row>
    <row r="40" spans="1:4" s="45" customFormat="1" ht="43.5" customHeight="1">
      <c r="A40" s="44" t="s">
        <v>91</v>
      </c>
      <c r="B40" s="15">
        <v>30415591337</v>
      </c>
      <c r="C40" s="9" t="s">
        <v>0</v>
      </c>
      <c r="D40" s="10"/>
    </row>
    <row r="41" spans="1:4" s="45" customFormat="1" ht="33.75" customHeight="1">
      <c r="A41" s="54" t="s">
        <v>126</v>
      </c>
      <c r="B41" s="56">
        <v>-197609732</v>
      </c>
      <c r="C41" s="9" t="s">
        <v>0</v>
      </c>
      <c r="D41" s="10"/>
    </row>
    <row r="42" spans="1:4" s="45" customFormat="1" ht="42.75" customHeight="1">
      <c r="A42" s="59" t="s">
        <v>120</v>
      </c>
      <c r="B42" s="15">
        <v>202</v>
      </c>
      <c r="C42" s="9" t="s">
        <v>0</v>
      </c>
      <c r="D42" s="10"/>
    </row>
    <row r="43" spans="1:4" s="45" customFormat="1" ht="88.5" customHeight="1">
      <c r="A43" s="44" t="s">
        <v>127</v>
      </c>
      <c r="B43" s="15">
        <v>19293</v>
      </c>
      <c r="C43" s="9"/>
      <c r="D43" s="10"/>
    </row>
    <row r="44" spans="1:4" s="45" customFormat="1" ht="45" customHeight="1">
      <c r="A44" s="44" t="s">
        <v>128</v>
      </c>
      <c r="B44" s="15">
        <v>331687</v>
      </c>
      <c r="C44" s="9"/>
      <c r="D44" s="10"/>
    </row>
    <row r="45" spans="1:4" s="41" customFormat="1" ht="47.25" customHeight="1" thickBot="1">
      <c r="A45" s="34" t="s">
        <v>92</v>
      </c>
      <c r="B45" s="35" t="s">
        <v>0</v>
      </c>
      <c r="C45" s="36" t="s">
        <v>0</v>
      </c>
      <c r="D45" s="37">
        <f>D7+D12</f>
        <v>2114664163622.49</v>
      </c>
    </row>
    <row r="46" spans="1:4" s="41" customFormat="1" ht="18.75" customHeight="1">
      <c r="A46" s="30" t="s">
        <v>110</v>
      </c>
      <c r="B46" s="15" t="s">
        <v>0</v>
      </c>
      <c r="C46" s="9" t="s">
        <v>0</v>
      </c>
      <c r="D46" s="10"/>
    </row>
    <row r="47" spans="1:4" s="41" customFormat="1" ht="18.75" customHeight="1">
      <c r="A47" s="22" t="s">
        <v>93</v>
      </c>
      <c r="B47" s="29" t="s">
        <v>0</v>
      </c>
      <c r="C47" s="23" t="s">
        <v>0</v>
      </c>
      <c r="D47" s="24">
        <f>SUM(C48:C130)</f>
        <v>1808085753740.02</v>
      </c>
    </row>
    <row r="48" spans="1:4" s="41" customFormat="1" ht="18.75" customHeight="1">
      <c r="A48" s="38" t="s">
        <v>131</v>
      </c>
      <c r="B48" s="15"/>
      <c r="C48" s="9">
        <f>SUM(B49:B82)</f>
        <v>1493561997925</v>
      </c>
      <c r="D48" s="10"/>
    </row>
    <row r="49" spans="1:4" s="41" customFormat="1" ht="18.75" customHeight="1">
      <c r="A49" s="31" t="s">
        <v>2</v>
      </c>
      <c r="B49" s="15">
        <v>60577576</v>
      </c>
      <c r="C49" s="9" t="s">
        <v>0</v>
      </c>
      <c r="D49" s="10"/>
    </row>
    <row r="50" spans="1:4" s="41" customFormat="1" ht="18.75" customHeight="1">
      <c r="A50" s="31" t="s">
        <v>3</v>
      </c>
      <c r="B50" s="15">
        <v>1374599669</v>
      </c>
      <c r="C50" s="9" t="s">
        <v>0</v>
      </c>
      <c r="D50" s="10"/>
    </row>
    <row r="51" spans="1:4" s="41" customFormat="1" ht="18.75" customHeight="1">
      <c r="A51" s="31" t="s">
        <v>4</v>
      </c>
      <c r="B51" s="15">
        <v>5769003741</v>
      </c>
      <c r="C51" s="9" t="s">
        <v>0</v>
      </c>
      <c r="D51" s="10"/>
    </row>
    <row r="52" spans="1:4" s="41" customFormat="1" ht="18.75" customHeight="1">
      <c r="A52" s="31" t="s">
        <v>5</v>
      </c>
      <c r="B52" s="15">
        <v>3754857963</v>
      </c>
      <c r="C52" s="9" t="s">
        <v>0</v>
      </c>
      <c r="D52" s="10"/>
    </row>
    <row r="53" spans="1:4" s="41" customFormat="1" ht="18.75" customHeight="1">
      <c r="A53" s="31" t="s">
        <v>6</v>
      </c>
      <c r="B53" s="15">
        <v>34430666727</v>
      </c>
      <c r="C53" s="9" t="s">
        <v>0</v>
      </c>
      <c r="D53" s="10"/>
    </row>
    <row r="54" spans="1:4" s="41" customFormat="1" ht="18.75" customHeight="1">
      <c r="A54" s="31" t="s">
        <v>7</v>
      </c>
      <c r="B54" s="15">
        <v>1745595828</v>
      </c>
      <c r="C54" s="9" t="s">
        <v>0</v>
      </c>
      <c r="D54" s="10"/>
    </row>
    <row r="55" spans="1:4" s="41" customFormat="1" ht="18.75" customHeight="1">
      <c r="A55" s="31" t="s">
        <v>8</v>
      </c>
      <c r="B55" s="15">
        <v>1867497117</v>
      </c>
      <c r="C55" s="9" t="s">
        <v>0</v>
      </c>
      <c r="D55" s="10"/>
    </row>
    <row r="56" spans="1:4" s="41" customFormat="1" ht="18.75" customHeight="1">
      <c r="A56" s="31" t="s">
        <v>9</v>
      </c>
      <c r="B56" s="15">
        <v>49109632714</v>
      </c>
      <c r="C56" s="9" t="s">
        <v>0</v>
      </c>
      <c r="D56" s="10"/>
    </row>
    <row r="57" spans="1:4" s="41" customFormat="1" ht="18.75" customHeight="1">
      <c r="A57" s="31" t="s">
        <v>10</v>
      </c>
      <c r="B57" s="15">
        <v>24238745030</v>
      </c>
      <c r="C57" s="9" t="s">
        <v>0</v>
      </c>
      <c r="D57" s="10"/>
    </row>
    <row r="58" spans="1:4" s="41" customFormat="1" ht="18.75" customHeight="1">
      <c r="A58" s="31" t="s">
        <v>11</v>
      </c>
      <c r="B58" s="15">
        <v>27726723904</v>
      </c>
      <c r="C58" s="9" t="s">
        <v>0</v>
      </c>
      <c r="D58" s="10"/>
    </row>
    <row r="59" spans="1:4" s="41" customFormat="1" ht="18.75" customHeight="1">
      <c r="A59" s="31" t="s">
        <v>12</v>
      </c>
      <c r="B59" s="15">
        <v>139466122</v>
      </c>
      <c r="C59" s="9" t="s">
        <v>0</v>
      </c>
      <c r="D59" s="10"/>
    </row>
    <row r="60" spans="1:4" s="41" customFormat="1" ht="18.75" customHeight="1">
      <c r="A60" s="31" t="s">
        <v>13</v>
      </c>
      <c r="B60" s="15">
        <v>1144206112</v>
      </c>
      <c r="C60" s="9" t="s">
        <v>0</v>
      </c>
      <c r="D60" s="10"/>
    </row>
    <row r="61" spans="1:4" s="41" customFormat="1" ht="18.75" customHeight="1">
      <c r="A61" s="31" t="s">
        <v>14</v>
      </c>
      <c r="B61" s="15">
        <v>215697363245</v>
      </c>
      <c r="C61" s="9" t="s">
        <v>0</v>
      </c>
      <c r="D61" s="10"/>
    </row>
    <row r="62" spans="1:4" s="41" customFormat="1" ht="18.75" customHeight="1">
      <c r="A62" s="31" t="s">
        <v>15</v>
      </c>
      <c r="B62" s="15">
        <v>175946518733</v>
      </c>
      <c r="C62" s="9" t="s">
        <v>0</v>
      </c>
      <c r="D62" s="10"/>
    </row>
    <row r="63" spans="1:4" s="41" customFormat="1" ht="18.75" customHeight="1">
      <c r="A63" s="31" t="s">
        <v>16</v>
      </c>
      <c r="B63" s="15">
        <v>68550347590</v>
      </c>
      <c r="C63" s="9" t="s">
        <v>0</v>
      </c>
      <c r="D63" s="10"/>
    </row>
    <row r="64" spans="1:4" s="41" customFormat="1" ht="18.75" customHeight="1">
      <c r="A64" s="31" t="s">
        <v>17</v>
      </c>
      <c r="B64" s="15">
        <v>14928012220</v>
      </c>
      <c r="C64" s="9" t="s">
        <v>0</v>
      </c>
      <c r="D64" s="10"/>
    </row>
    <row r="65" spans="1:4" s="41" customFormat="1" ht="18.75" customHeight="1">
      <c r="A65" s="31" t="s">
        <v>18</v>
      </c>
      <c r="B65" s="15">
        <v>78474492863</v>
      </c>
      <c r="C65" s="9" t="s">
        <v>0</v>
      </c>
      <c r="D65" s="10"/>
    </row>
    <row r="66" spans="1:4" s="41" customFormat="1" ht="18.75" customHeight="1">
      <c r="A66" s="31" t="s">
        <v>19</v>
      </c>
      <c r="B66" s="15">
        <v>7603639465</v>
      </c>
      <c r="C66" s="9" t="s">
        <v>0</v>
      </c>
      <c r="D66" s="10"/>
    </row>
    <row r="67" spans="1:4" s="41" customFormat="1" ht="18.75" customHeight="1">
      <c r="A67" s="31" t="s">
        <v>20</v>
      </c>
      <c r="B67" s="15">
        <v>100740516663</v>
      </c>
      <c r="C67" s="9" t="s">
        <v>0</v>
      </c>
      <c r="D67" s="10"/>
    </row>
    <row r="68" spans="1:4" s="41" customFormat="1" ht="18.75" customHeight="1">
      <c r="A68" s="31" t="s">
        <v>21</v>
      </c>
      <c r="B68" s="15">
        <v>78669519745</v>
      </c>
      <c r="C68" s="9" t="s">
        <v>0</v>
      </c>
      <c r="D68" s="10"/>
    </row>
    <row r="69" spans="1:4" s="41" customFormat="1" ht="18.75" customHeight="1">
      <c r="A69" s="31" t="s">
        <v>22</v>
      </c>
      <c r="B69" s="15">
        <v>147617729967</v>
      </c>
      <c r="C69" s="9" t="s">
        <v>0</v>
      </c>
      <c r="D69" s="10"/>
    </row>
    <row r="70" spans="1:4" s="41" customFormat="1" ht="18.75" customHeight="1">
      <c r="A70" s="31" t="s">
        <v>23</v>
      </c>
      <c r="B70" s="15">
        <v>6442279484</v>
      </c>
      <c r="C70" s="9" t="s">
        <v>0</v>
      </c>
      <c r="D70" s="10"/>
    </row>
    <row r="71" spans="1:4" s="41" customFormat="1" ht="18.75" customHeight="1">
      <c r="A71" s="31" t="s">
        <v>24</v>
      </c>
      <c r="B71" s="15">
        <v>90850819094</v>
      </c>
      <c r="C71" s="9" t="s">
        <v>0</v>
      </c>
      <c r="D71" s="10"/>
    </row>
    <row r="72" spans="1:4" s="41" customFormat="1" ht="18.75" customHeight="1">
      <c r="A72" s="31" t="s">
        <v>25</v>
      </c>
      <c r="B72" s="15">
        <v>2041640499</v>
      </c>
      <c r="C72" s="9" t="s">
        <v>0</v>
      </c>
      <c r="D72" s="10"/>
    </row>
    <row r="73" spans="1:4" s="41" customFormat="1" ht="18.75" customHeight="1">
      <c r="A73" s="31" t="s">
        <v>26</v>
      </c>
      <c r="B73" s="15">
        <v>13469122467</v>
      </c>
      <c r="C73" s="9" t="s">
        <v>0</v>
      </c>
      <c r="D73" s="10"/>
    </row>
    <row r="74" spans="1:4" s="41" customFormat="1" ht="18.75" customHeight="1">
      <c r="A74" s="31" t="s">
        <v>27</v>
      </c>
      <c r="B74" s="15">
        <v>13798947251</v>
      </c>
      <c r="C74" s="9" t="s">
        <v>0</v>
      </c>
      <c r="D74" s="10"/>
    </row>
    <row r="75" spans="1:4" s="41" customFormat="1" ht="18.75" customHeight="1">
      <c r="A75" s="31" t="s">
        <v>28</v>
      </c>
      <c r="B75" s="15">
        <v>7476185000</v>
      </c>
      <c r="C75" s="9" t="s">
        <v>0</v>
      </c>
      <c r="D75" s="10"/>
    </row>
    <row r="76" spans="1:4" s="41" customFormat="1" ht="18.75" customHeight="1">
      <c r="A76" s="31" t="s">
        <v>29</v>
      </c>
      <c r="B76" s="15">
        <v>124088757181</v>
      </c>
      <c r="C76" s="9" t="s">
        <v>0</v>
      </c>
      <c r="D76" s="10"/>
    </row>
    <row r="77" spans="1:4" s="41" customFormat="1" ht="18.75" customHeight="1">
      <c r="A77" s="31" t="s">
        <v>30</v>
      </c>
      <c r="B77" s="15">
        <v>192544077</v>
      </c>
      <c r="C77" s="9" t="s">
        <v>0</v>
      </c>
      <c r="D77" s="10"/>
    </row>
    <row r="78" spans="1:4" s="41" customFormat="1" ht="18.75" customHeight="1">
      <c r="A78" s="31" t="s">
        <v>31</v>
      </c>
      <c r="B78" s="15">
        <v>151933452347</v>
      </c>
      <c r="C78" s="9" t="s">
        <v>0</v>
      </c>
      <c r="D78" s="10"/>
    </row>
    <row r="79" spans="1:4" s="41" customFormat="1" ht="18.75" customHeight="1" thickBot="1">
      <c r="A79" s="46" t="s">
        <v>32</v>
      </c>
      <c r="B79" s="16">
        <v>239789294</v>
      </c>
      <c r="C79" s="17" t="s">
        <v>0</v>
      </c>
      <c r="D79" s="28"/>
    </row>
    <row r="80" spans="1:4" s="41" customFormat="1" ht="18.75" customHeight="1">
      <c r="A80" s="31" t="s">
        <v>33</v>
      </c>
      <c r="B80" s="15">
        <v>37769129314</v>
      </c>
      <c r="C80" s="9" t="s">
        <v>0</v>
      </c>
      <c r="D80" s="10"/>
    </row>
    <row r="81" spans="1:7" s="41" customFormat="1" ht="18.75" customHeight="1">
      <c r="A81" s="31" t="s">
        <v>34</v>
      </c>
      <c r="B81" s="15">
        <v>4159455491</v>
      </c>
      <c r="C81" s="9" t="s">
        <v>0</v>
      </c>
      <c r="D81" s="10"/>
      <c r="G81" s="13"/>
    </row>
    <row r="82" spans="1:7" s="41" customFormat="1" ht="18.75" customHeight="1">
      <c r="A82" s="31" t="s">
        <v>124</v>
      </c>
      <c r="B82" s="15">
        <v>1510163432</v>
      </c>
      <c r="C82" s="9"/>
      <c r="D82" s="10"/>
      <c r="G82" s="13"/>
    </row>
    <row r="83" spans="1:8" s="41" customFormat="1" ht="18.75" customHeight="1">
      <c r="A83" s="40" t="s">
        <v>132</v>
      </c>
      <c r="B83" s="15"/>
      <c r="C83" s="9">
        <f>SUM(B84:B113)</f>
        <v>172961492286</v>
      </c>
      <c r="D83" s="10"/>
      <c r="F83" s="47"/>
      <c r="G83" s="47"/>
      <c r="H83" s="47"/>
    </row>
    <row r="84" spans="1:7" s="41" customFormat="1" ht="18.75" customHeight="1">
      <c r="A84" s="31" t="s">
        <v>35</v>
      </c>
      <c r="B84" s="15">
        <v>77152762</v>
      </c>
      <c r="C84" s="9" t="s">
        <v>0</v>
      </c>
      <c r="D84" s="10"/>
      <c r="F84" s="43"/>
      <c r="G84" s="6"/>
    </row>
    <row r="85" spans="1:7" s="41" customFormat="1" ht="18.75" customHeight="1">
      <c r="A85" s="31" t="s">
        <v>36</v>
      </c>
      <c r="B85" s="15">
        <v>444283095</v>
      </c>
      <c r="C85" s="9" t="s">
        <v>0</v>
      </c>
      <c r="D85" s="10"/>
      <c r="F85" s="43"/>
      <c r="G85" s="6"/>
    </row>
    <row r="86" spans="1:7" s="41" customFormat="1" ht="18.75" customHeight="1">
      <c r="A86" s="31" t="s">
        <v>37</v>
      </c>
      <c r="B86" s="15">
        <v>254614982</v>
      </c>
      <c r="C86" s="9" t="s">
        <v>0</v>
      </c>
      <c r="D86" s="10"/>
      <c r="F86" s="43"/>
      <c r="G86" s="6"/>
    </row>
    <row r="87" spans="1:7" s="41" customFormat="1" ht="18.75" customHeight="1">
      <c r="A87" s="31" t="s">
        <v>38</v>
      </c>
      <c r="B87" s="15">
        <v>1143453644</v>
      </c>
      <c r="C87" s="9" t="s">
        <v>0</v>
      </c>
      <c r="D87" s="10"/>
      <c r="F87" s="43"/>
      <c r="G87" s="6"/>
    </row>
    <row r="88" spans="1:7" s="41" customFormat="1" ht="18.75" customHeight="1">
      <c r="A88" s="25" t="s">
        <v>39</v>
      </c>
      <c r="B88" s="15">
        <v>3019940</v>
      </c>
      <c r="C88" s="9"/>
      <c r="D88" s="10"/>
      <c r="F88" s="43"/>
      <c r="G88" s="6"/>
    </row>
    <row r="89" spans="1:7" s="41" customFormat="1" ht="18.75" customHeight="1">
      <c r="A89" s="31" t="s">
        <v>40</v>
      </c>
      <c r="B89" s="15">
        <v>33892732</v>
      </c>
      <c r="C89" s="9" t="s">
        <v>0</v>
      </c>
      <c r="D89" s="10"/>
      <c r="F89" s="43"/>
      <c r="G89" s="6"/>
    </row>
    <row r="90" spans="1:7" s="41" customFormat="1" ht="18.75" customHeight="1">
      <c r="A90" s="31" t="s">
        <v>41</v>
      </c>
      <c r="B90" s="15">
        <v>4374876006</v>
      </c>
      <c r="C90" s="9" t="s">
        <v>0</v>
      </c>
      <c r="D90" s="10"/>
      <c r="F90" s="43"/>
      <c r="G90" s="6"/>
    </row>
    <row r="91" spans="1:7" s="41" customFormat="1" ht="18.75" customHeight="1">
      <c r="A91" s="31" t="s">
        <v>42</v>
      </c>
      <c r="B91" s="15">
        <v>3068849004</v>
      </c>
      <c r="C91" s="9" t="s">
        <v>0</v>
      </c>
      <c r="D91" s="27"/>
      <c r="F91" s="43"/>
      <c r="G91" s="6"/>
    </row>
    <row r="92" spans="1:7" s="41" customFormat="1" ht="18.75" customHeight="1">
      <c r="A92" s="31" t="s">
        <v>43</v>
      </c>
      <c r="B92" s="15">
        <v>2855661146</v>
      </c>
      <c r="C92" s="9" t="s">
        <v>0</v>
      </c>
      <c r="D92" s="10"/>
      <c r="F92" s="43"/>
      <c r="G92" s="6"/>
    </row>
    <row r="93" spans="1:7" s="41" customFormat="1" ht="18.75" customHeight="1">
      <c r="A93" s="31" t="s">
        <v>44</v>
      </c>
      <c r="B93" s="15">
        <v>9701697</v>
      </c>
      <c r="C93" s="9" t="s">
        <v>0</v>
      </c>
      <c r="D93" s="10"/>
      <c r="F93" s="43"/>
      <c r="G93" s="6"/>
    </row>
    <row r="94" spans="1:7" s="41" customFormat="1" ht="18.75" customHeight="1">
      <c r="A94" s="31" t="s">
        <v>45</v>
      </c>
      <c r="B94" s="15">
        <v>60963618914</v>
      </c>
      <c r="C94" s="9" t="s">
        <v>0</v>
      </c>
      <c r="D94" s="10"/>
      <c r="F94" s="43"/>
      <c r="G94" s="6"/>
    </row>
    <row r="95" spans="1:8" s="41" customFormat="1" ht="18.75" customHeight="1">
      <c r="A95" s="31" t="s">
        <v>46</v>
      </c>
      <c r="B95" s="15">
        <v>5891858906</v>
      </c>
      <c r="C95" s="9" t="s">
        <v>0</v>
      </c>
      <c r="D95" s="10"/>
      <c r="F95" s="43"/>
      <c r="G95" s="6"/>
      <c r="H95" s="6"/>
    </row>
    <row r="96" spans="1:8" s="41" customFormat="1" ht="18.75" customHeight="1">
      <c r="A96" s="31" t="s">
        <v>47</v>
      </c>
      <c r="B96" s="15">
        <v>4436581298</v>
      </c>
      <c r="C96" s="9" t="s">
        <v>0</v>
      </c>
      <c r="D96" s="10"/>
      <c r="F96" s="43"/>
      <c r="G96" s="6"/>
      <c r="H96" s="6"/>
    </row>
    <row r="97" spans="1:8" s="41" customFormat="1" ht="18.75" customHeight="1">
      <c r="A97" s="31" t="s">
        <v>48</v>
      </c>
      <c r="B97" s="15">
        <v>2574085568</v>
      </c>
      <c r="C97" s="9" t="s">
        <v>0</v>
      </c>
      <c r="D97" s="10"/>
      <c r="F97" s="43"/>
      <c r="G97" s="6"/>
      <c r="H97" s="6"/>
    </row>
    <row r="98" spans="1:8" s="41" customFormat="1" ht="18.75" customHeight="1">
      <c r="A98" s="31" t="s">
        <v>49</v>
      </c>
      <c r="B98" s="15">
        <v>12106710764</v>
      </c>
      <c r="C98" s="9" t="s">
        <v>0</v>
      </c>
      <c r="D98" s="10"/>
      <c r="F98" s="43"/>
      <c r="G98" s="6"/>
      <c r="H98" s="6"/>
    </row>
    <row r="99" spans="1:8" s="41" customFormat="1" ht="18.75" customHeight="1">
      <c r="A99" s="31" t="s">
        <v>50</v>
      </c>
      <c r="B99" s="15">
        <v>2840528758</v>
      </c>
      <c r="C99" s="9" t="s">
        <v>0</v>
      </c>
      <c r="D99" s="10"/>
      <c r="F99" s="43"/>
      <c r="G99" s="6"/>
      <c r="H99" s="6"/>
    </row>
    <row r="100" spans="1:8" s="41" customFormat="1" ht="18.75" customHeight="1">
      <c r="A100" s="31" t="s">
        <v>51</v>
      </c>
      <c r="B100" s="15">
        <v>47173323271</v>
      </c>
      <c r="C100" s="9" t="s">
        <v>0</v>
      </c>
      <c r="D100" s="10"/>
      <c r="F100" s="43"/>
      <c r="G100" s="6"/>
      <c r="H100" s="6"/>
    </row>
    <row r="101" spans="1:8" s="41" customFormat="1" ht="18.75" customHeight="1">
      <c r="A101" s="31" t="s">
        <v>52</v>
      </c>
      <c r="B101" s="15">
        <v>15779480626</v>
      </c>
      <c r="C101" s="9"/>
      <c r="D101" s="10"/>
      <c r="F101" s="43"/>
      <c r="G101" s="6"/>
      <c r="H101" s="6"/>
    </row>
    <row r="102" spans="1:8" s="41" customFormat="1" ht="18.75" customHeight="1">
      <c r="A102" s="31" t="s">
        <v>53</v>
      </c>
      <c r="B102" s="15">
        <v>1938979</v>
      </c>
      <c r="C102" s="9"/>
      <c r="D102" s="10"/>
      <c r="F102" s="43"/>
      <c r="G102" s="6"/>
      <c r="H102" s="6"/>
    </row>
    <row r="103" spans="1:8" s="41" customFormat="1" ht="18.75" customHeight="1">
      <c r="A103" s="31" t="s">
        <v>54</v>
      </c>
      <c r="B103" s="15">
        <v>1644747883</v>
      </c>
      <c r="C103" s="9" t="s">
        <v>0</v>
      </c>
      <c r="D103" s="10"/>
      <c r="F103" s="43"/>
      <c r="G103" s="6"/>
      <c r="H103" s="6"/>
    </row>
    <row r="104" spans="1:10" ht="18.75" customHeight="1">
      <c r="A104" s="31" t="s">
        <v>55</v>
      </c>
      <c r="B104" s="15">
        <v>1431874090</v>
      </c>
      <c r="C104" s="9" t="s">
        <v>0</v>
      </c>
      <c r="D104" s="10"/>
      <c r="F104" s="43"/>
      <c r="G104" s="6"/>
      <c r="H104" s="6"/>
      <c r="I104" s="41"/>
      <c r="J104" s="41"/>
    </row>
    <row r="105" spans="1:10" ht="18.75" customHeight="1">
      <c r="A105" s="31" t="s">
        <v>56</v>
      </c>
      <c r="B105" s="15">
        <v>23822749</v>
      </c>
      <c r="C105" s="9" t="s">
        <v>0</v>
      </c>
      <c r="D105" s="10"/>
      <c r="F105" s="43"/>
      <c r="G105" s="6"/>
      <c r="H105" s="6"/>
      <c r="I105" s="41"/>
      <c r="J105" s="41"/>
    </row>
    <row r="106" spans="1:10" ht="18.75" customHeight="1">
      <c r="A106" s="31" t="s">
        <v>57</v>
      </c>
      <c r="B106" s="15">
        <v>1173508403</v>
      </c>
      <c r="C106" s="9" t="s">
        <v>0</v>
      </c>
      <c r="D106" s="10"/>
      <c r="F106" s="43"/>
      <c r="G106" s="6"/>
      <c r="H106" s="6"/>
      <c r="I106" s="41"/>
      <c r="J106" s="41"/>
    </row>
    <row r="107" spans="1:10" ht="18.75" customHeight="1">
      <c r="A107" s="31" t="s">
        <v>58</v>
      </c>
      <c r="B107" s="15">
        <v>2376932711</v>
      </c>
      <c r="C107" s="9" t="s">
        <v>0</v>
      </c>
      <c r="D107" s="10"/>
      <c r="F107" s="43"/>
      <c r="G107" s="6"/>
      <c r="H107" s="6"/>
      <c r="I107" s="41"/>
      <c r="J107" s="41"/>
    </row>
    <row r="108" spans="1:10" ht="18.75" customHeight="1">
      <c r="A108" s="31" t="s">
        <v>59</v>
      </c>
      <c r="B108" s="15">
        <v>15759353</v>
      </c>
      <c r="C108" s="9"/>
      <c r="D108" s="10"/>
      <c r="F108" s="43"/>
      <c r="G108" s="6"/>
      <c r="H108" s="6"/>
      <c r="I108" s="41"/>
      <c r="J108" s="41"/>
    </row>
    <row r="109" spans="1:10" ht="18.75" customHeight="1">
      <c r="A109" s="31" t="s">
        <v>60</v>
      </c>
      <c r="B109" s="15">
        <v>20668095</v>
      </c>
      <c r="C109" s="9" t="s">
        <v>0</v>
      </c>
      <c r="D109" s="10"/>
      <c r="F109" s="43"/>
      <c r="G109" s="6"/>
      <c r="H109" s="6"/>
      <c r="I109" s="41"/>
      <c r="J109" s="41"/>
    </row>
    <row r="110" spans="1:10" ht="18.75" customHeight="1">
      <c r="A110" s="25" t="s">
        <v>61</v>
      </c>
      <c r="B110" s="15">
        <v>1350000</v>
      </c>
      <c r="C110" s="9"/>
      <c r="D110" s="10"/>
      <c r="F110" s="43"/>
      <c r="G110" s="6"/>
      <c r="H110" s="41"/>
      <c r="I110" s="41"/>
      <c r="J110" s="41"/>
    </row>
    <row r="111" spans="1:10" ht="18.75" customHeight="1">
      <c r="A111" s="25" t="s">
        <v>62</v>
      </c>
      <c r="B111" s="15">
        <v>2216580410</v>
      </c>
      <c r="C111" s="9"/>
      <c r="D111" s="10"/>
      <c r="F111" s="43"/>
      <c r="G111" s="6"/>
      <c r="H111" s="41"/>
      <c r="I111" s="41"/>
      <c r="J111" s="41"/>
    </row>
    <row r="112" spans="1:10" ht="18.75" customHeight="1">
      <c r="A112" s="25" t="s">
        <v>63</v>
      </c>
      <c r="B112" s="15">
        <v>22500000</v>
      </c>
      <c r="C112" s="9"/>
      <c r="D112" s="10"/>
      <c r="E112" s="48"/>
      <c r="F112" s="49"/>
      <c r="G112" s="6"/>
      <c r="H112" s="6"/>
      <c r="I112" s="41"/>
      <c r="J112" s="41"/>
    </row>
    <row r="113" spans="1:10" s="48" customFormat="1" ht="18.75" customHeight="1" thickBot="1">
      <c r="A113" s="50" t="s">
        <v>64</v>
      </c>
      <c r="B113" s="17">
        <v>116500</v>
      </c>
      <c r="C113" s="17"/>
      <c r="D113" s="28"/>
      <c r="F113" s="49"/>
      <c r="G113" s="49"/>
      <c r="H113" s="49"/>
      <c r="I113" s="49"/>
      <c r="J113" s="49"/>
    </row>
    <row r="114" spans="1:4" ht="18.75" customHeight="1">
      <c r="A114" s="54" t="s">
        <v>117</v>
      </c>
      <c r="B114" s="9"/>
      <c r="C114" s="9">
        <v>55454743000</v>
      </c>
      <c r="D114" s="10"/>
    </row>
    <row r="115" spans="1:6" s="41" customFormat="1" ht="33.75" customHeight="1">
      <c r="A115" s="32" t="s">
        <v>94</v>
      </c>
      <c r="B115" s="9" t="s">
        <v>0</v>
      </c>
      <c r="C115" s="9">
        <v>2114816874</v>
      </c>
      <c r="D115" s="10"/>
      <c r="F115" s="51"/>
    </row>
    <row r="116" spans="1:4" s="41" customFormat="1" ht="33" customHeight="1">
      <c r="A116" s="32" t="s">
        <v>96</v>
      </c>
      <c r="B116" s="9" t="s">
        <v>0</v>
      </c>
      <c r="C116" s="9">
        <v>3864652984</v>
      </c>
      <c r="D116" s="10"/>
    </row>
    <row r="117" spans="1:4" ht="35.25" customHeight="1">
      <c r="A117" s="32" t="s">
        <v>97</v>
      </c>
      <c r="B117" s="9"/>
      <c r="C117" s="9">
        <v>14037341097</v>
      </c>
      <c r="D117" s="10"/>
    </row>
    <row r="118" spans="1:4" s="41" customFormat="1" ht="34.5" customHeight="1">
      <c r="A118" s="32" t="s">
        <v>95</v>
      </c>
      <c r="B118" s="9" t="s">
        <v>0</v>
      </c>
      <c r="C118" s="9">
        <v>16322000</v>
      </c>
      <c r="D118" s="10"/>
    </row>
    <row r="119" spans="1:4" ht="33" customHeight="1">
      <c r="A119" s="32" t="s">
        <v>98</v>
      </c>
      <c r="B119" s="9"/>
      <c r="C119" s="9">
        <v>81989210</v>
      </c>
      <c r="D119" s="10"/>
    </row>
    <row r="120" spans="1:4" ht="34.5" customHeight="1">
      <c r="A120" s="33" t="s">
        <v>111</v>
      </c>
      <c r="B120" s="9"/>
      <c r="C120" s="9">
        <v>1250587208</v>
      </c>
      <c r="D120" s="10"/>
    </row>
    <row r="121" spans="1:4" ht="32.25" customHeight="1">
      <c r="A121" s="33" t="s">
        <v>112</v>
      </c>
      <c r="B121" s="9"/>
      <c r="C121" s="9">
        <v>872925</v>
      </c>
      <c r="D121" s="10"/>
    </row>
    <row r="122" spans="1:4" ht="49.5" customHeight="1">
      <c r="A122" s="33" t="s">
        <v>121</v>
      </c>
      <c r="B122" s="9"/>
      <c r="C122" s="9">
        <v>1945413</v>
      </c>
      <c r="D122" s="10"/>
    </row>
    <row r="123" spans="1:4" ht="36" customHeight="1">
      <c r="A123" s="33" t="s">
        <v>125</v>
      </c>
      <c r="B123" s="9"/>
      <c r="C123" s="9">
        <v>4078884174</v>
      </c>
      <c r="D123" s="10"/>
    </row>
    <row r="124" spans="1:4" ht="33.75" customHeight="1">
      <c r="A124" s="33" t="s">
        <v>123</v>
      </c>
      <c r="B124" s="9"/>
      <c r="C124" s="9">
        <v>13133219273</v>
      </c>
      <c r="D124" s="10"/>
    </row>
    <row r="125" spans="1:4" ht="32.25" customHeight="1">
      <c r="A125" s="33" t="s">
        <v>122</v>
      </c>
      <c r="B125" s="9"/>
      <c r="C125" s="9">
        <v>10308261249</v>
      </c>
      <c r="D125" s="10"/>
    </row>
    <row r="126" spans="1:4" ht="18" customHeight="1">
      <c r="A126" s="53" t="s">
        <v>99</v>
      </c>
      <c r="B126" s="9" t="s">
        <v>0</v>
      </c>
      <c r="C126" s="57">
        <v>-18324079.38</v>
      </c>
      <c r="D126" s="10"/>
    </row>
    <row r="127" spans="1:4" ht="18" customHeight="1">
      <c r="A127" s="53" t="s">
        <v>100</v>
      </c>
      <c r="B127" s="9" t="s">
        <v>0</v>
      </c>
      <c r="C127" s="57">
        <f>-200102-46670398904.08</f>
        <v>-46670599006.08</v>
      </c>
      <c r="D127" s="10"/>
    </row>
    <row r="128" spans="1:4" ht="18" customHeight="1">
      <c r="A128" s="53" t="s">
        <v>101</v>
      </c>
      <c r="B128" s="9" t="s">
        <v>0</v>
      </c>
      <c r="C128" s="57">
        <v>-270756089</v>
      </c>
      <c r="D128" s="10"/>
    </row>
    <row r="129" spans="1:4" ht="18.75" customHeight="1">
      <c r="A129" s="53" t="s">
        <v>102</v>
      </c>
      <c r="B129" s="9" t="s">
        <v>0</v>
      </c>
      <c r="C129" s="9">
        <v>1679197296.48</v>
      </c>
      <c r="D129" s="10"/>
    </row>
    <row r="130" spans="1:4" s="48" customFormat="1" ht="34.5" customHeight="1">
      <c r="A130" s="33" t="s">
        <v>115</v>
      </c>
      <c r="B130" s="9"/>
      <c r="C130" s="9">
        <f>101999110000-19500000000</f>
        <v>82499110000</v>
      </c>
      <c r="D130" s="10"/>
    </row>
    <row r="131" spans="1:4" ht="20.25" customHeight="1">
      <c r="A131" s="22" t="s">
        <v>103</v>
      </c>
      <c r="B131" s="23" t="s">
        <v>0</v>
      </c>
      <c r="C131" s="23" t="s">
        <v>0</v>
      </c>
      <c r="D131" s="24">
        <f>SUM(C132:C134)</f>
        <v>306578409882.47003</v>
      </c>
    </row>
    <row r="132" spans="1:4" ht="18" customHeight="1">
      <c r="A132" s="53" t="s">
        <v>104</v>
      </c>
      <c r="B132" s="9" t="s">
        <v>0</v>
      </c>
      <c r="C132" s="9">
        <v>2761914164.99</v>
      </c>
      <c r="D132" s="10"/>
    </row>
    <row r="133" spans="1:6" ht="17.25" customHeight="1">
      <c r="A133" s="53" t="s">
        <v>73</v>
      </c>
      <c r="B133" s="9" t="s">
        <v>0</v>
      </c>
      <c r="C133" s="61">
        <f>264533472632.19+74601739657.58-97617831370.9-30900219124.34</f>
        <v>210617161794.53003</v>
      </c>
      <c r="D133" s="10"/>
      <c r="F133" s="60"/>
    </row>
    <row r="134" spans="1:6" ht="18" customHeight="1">
      <c r="A134" s="53" t="s">
        <v>74</v>
      </c>
      <c r="B134" s="9" t="s">
        <v>0</v>
      </c>
      <c r="C134" s="9">
        <f>59781419344.43+33417914578.52</f>
        <v>93199333922.95</v>
      </c>
      <c r="D134" s="10"/>
      <c r="F134" s="52"/>
    </row>
    <row r="135" spans="1:6" s="5" customFormat="1" ht="19.5" customHeight="1" thickBot="1">
      <c r="A135" s="12" t="s">
        <v>105</v>
      </c>
      <c r="B135" s="7" t="s">
        <v>0</v>
      </c>
      <c r="C135" s="7" t="s">
        <v>0</v>
      </c>
      <c r="D135" s="8">
        <f>D47+D131</f>
        <v>2114664163622.49</v>
      </c>
      <c r="F135" s="39">
        <f>D45-D135</f>
        <v>0</v>
      </c>
    </row>
    <row r="136" ht="16.5"/>
    <row r="137" ht="16.5"/>
    <row r="138" ht="16.5"/>
    <row r="139" ht="16.5">
      <c r="B139" s="55"/>
    </row>
  </sheetData>
  <mergeCells count="5">
    <mergeCell ref="A4:A5"/>
    <mergeCell ref="A1:D1"/>
    <mergeCell ref="A2:D2"/>
    <mergeCell ref="A3:D3"/>
    <mergeCell ref="B4:D4"/>
  </mergeCells>
  <printOptions horizontalCentered="1"/>
  <pageMargins left="0.1968503937007874" right="0.1968503937007874" top="0.7874015748031497" bottom="0.94" header="0.3937007874015748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丙-1</dc:title>
  <dc:subject>丙-1</dc:subject>
  <dc:creator>行政院主計處</dc:creator>
  <cp:keywords/>
  <dc:description> </dc:description>
  <cp:lastModifiedBy>Administrator</cp:lastModifiedBy>
  <cp:lastPrinted>2003-04-23T07:23:56Z</cp:lastPrinted>
  <dcterms:created xsi:type="dcterms:W3CDTF">1998-07-08T01:53:42Z</dcterms:created>
  <dcterms:modified xsi:type="dcterms:W3CDTF">2008-11-13T11:30:45Z</dcterms:modified>
  <cp:category>I14</cp:category>
  <cp:version/>
  <cp:contentType/>
  <cp:contentStatus/>
</cp:coreProperties>
</file>