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8445" windowHeight="4470" tabRatio="603" activeTab="0"/>
  </bookViews>
  <sheets>
    <sheet name="國營部分" sheetId="1" r:id="rId1"/>
    <sheet name="非營部分" sheetId="2" r:id="rId2"/>
    <sheet name="投資部分" sheetId="3" r:id="rId3"/>
  </sheets>
  <definedNames>
    <definedName name="_xlnm.Print_Area" localSheetId="2">'投資部分'!$A$1:$C$53</definedName>
    <definedName name="_xlnm.Print_Area" localSheetId="0">'國營部分'!$A:$IV</definedName>
    <definedName name="_xlnm.Print_Titles" localSheetId="2">'投資部分'!$1:$4</definedName>
    <definedName name="_xlnm.Print_Titles" localSheetId="1">'非營部分'!$1:$4</definedName>
    <definedName name="_xlnm.Print_Titles" localSheetId="0">'國營部分'!$1:$4</definedName>
  </definedNames>
  <calcPr fullCalcOnLoad="1"/>
</workbook>
</file>

<file path=xl/sharedStrings.xml><?xml version="1.0" encoding="utf-8"?>
<sst xmlns="http://schemas.openxmlformats.org/spreadsheetml/2006/main" count="169" uniqueCount="158">
  <si>
    <t>經濟部主管</t>
  </si>
  <si>
    <t>財政部主管</t>
  </si>
  <si>
    <t>交通部主管</t>
  </si>
  <si>
    <r>
      <t>基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稱</t>
    </r>
  </si>
  <si>
    <r>
      <t>說</t>
    </r>
    <r>
      <rPr>
        <sz val="12"/>
        <rFont val="Times New Roman"/>
        <family val="1"/>
      </rPr>
      <t xml:space="preserve">                                     </t>
    </r>
    <r>
      <rPr>
        <sz val="12"/>
        <rFont val="新細明體"/>
        <family val="1"/>
      </rPr>
      <t>明</t>
    </r>
  </si>
  <si>
    <t>合              計</t>
  </si>
  <si>
    <r>
      <t xml:space="preserve">     </t>
    </r>
    <r>
      <rPr>
        <sz val="12"/>
        <rFont val="新細明體"/>
        <family val="1"/>
      </rPr>
      <t>關貿網路股份有限公司</t>
    </r>
  </si>
  <si>
    <r>
      <t xml:space="preserve">     </t>
    </r>
    <r>
      <rPr>
        <sz val="12"/>
        <rFont val="新細明體"/>
        <family val="1"/>
      </rPr>
      <t>中國鋼鐵股份有限公司</t>
    </r>
  </si>
  <si>
    <t>教育部主管</t>
  </si>
  <si>
    <r>
      <t xml:space="preserve">     </t>
    </r>
    <r>
      <rPr>
        <sz val="12"/>
        <rFont val="新細明體"/>
        <family val="1"/>
      </rPr>
      <t>中華電視股份有限公司</t>
    </r>
  </si>
  <si>
    <t>國防部主管</t>
  </si>
  <si>
    <r>
      <t xml:space="preserve">     </t>
    </r>
    <r>
      <rPr>
        <sz val="12"/>
        <rFont val="新細明體"/>
        <family val="1"/>
      </rPr>
      <t>桃園航勤服務股份有限公司</t>
    </r>
  </si>
  <si>
    <r>
      <t xml:space="preserve">     </t>
    </r>
    <r>
      <rPr>
        <sz val="12"/>
        <rFont val="新細明體"/>
        <family val="1"/>
      </rPr>
      <t>陽明海運股份有限公司</t>
    </r>
  </si>
  <si>
    <t>一、國營事業部分</t>
  </si>
  <si>
    <t>三、投資部分</t>
  </si>
  <si>
    <t>總               計</t>
  </si>
  <si>
    <t>政 府 投 資 目 錄</t>
  </si>
  <si>
    <r>
      <t xml:space="preserve">     </t>
    </r>
    <r>
      <rPr>
        <sz val="12"/>
        <rFont val="新細明體"/>
        <family val="1"/>
      </rPr>
      <t>華擎機械工業公司</t>
    </r>
  </si>
  <si>
    <r>
      <t xml:space="preserve">     </t>
    </r>
    <r>
      <rPr>
        <sz val="12"/>
        <rFont val="新細明體"/>
        <family val="1"/>
      </rPr>
      <t>聯華電子股份有限公司</t>
    </r>
  </si>
  <si>
    <t>二、非營業基金部分</t>
  </si>
  <si>
    <r>
      <t>投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額</t>
    </r>
  </si>
  <si>
    <r>
      <t xml:space="preserve">     </t>
    </r>
    <r>
      <rPr>
        <sz val="12"/>
        <rFont val="新細明體"/>
        <family val="1"/>
      </rPr>
      <t>財金資訊股份有限公司</t>
    </r>
  </si>
  <si>
    <r>
      <t xml:space="preserve">     </t>
    </r>
    <r>
      <rPr>
        <sz val="12"/>
        <rFont val="新細明體"/>
        <family val="1"/>
      </rPr>
      <t>中華紙漿股份有限公司</t>
    </r>
  </si>
  <si>
    <r>
      <t xml:space="preserve">     </t>
    </r>
    <r>
      <rPr>
        <sz val="12"/>
        <rFont val="新細明體"/>
        <family val="1"/>
      </rPr>
      <t>中美洲銀行</t>
    </r>
  </si>
  <si>
    <r>
      <t xml:space="preserve">     </t>
    </r>
    <r>
      <rPr>
        <sz val="12"/>
        <rFont val="新細明體"/>
        <family val="1"/>
      </rPr>
      <t>亞洲開發銀行</t>
    </r>
  </si>
  <si>
    <r>
      <t xml:space="preserve">     </t>
    </r>
    <r>
      <rPr>
        <sz val="12"/>
        <rFont val="細明體"/>
        <family val="3"/>
      </rPr>
      <t>臺灣肥料股份有限公司</t>
    </r>
  </si>
  <si>
    <r>
      <t xml:space="preserve">     </t>
    </r>
    <r>
      <rPr>
        <sz val="12"/>
        <rFont val="細明體"/>
        <family val="3"/>
      </rPr>
      <t>臺灣水泥股份有限公司</t>
    </r>
  </si>
  <si>
    <r>
      <t xml:space="preserve">     </t>
    </r>
    <r>
      <rPr>
        <sz val="12"/>
        <rFont val="細明體"/>
        <family val="3"/>
      </rPr>
      <t>臺北大眾捷運股份有限公司</t>
    </r>
  </si>
  <si>
    <r>
      <t xml:space="preserve">     </t>
    </r>
    <r>
      <rPr>
        <sz val="12"/>
        <rFont val="細明體"/>
        <family val="3"/>
      </rPr>
      <t>臺灣航業股份有限公司</t>
    </r>
  </si>
  <si>
    <r>
      <t xml:space="preserve">     </t>
    </r>
    <r>
      <rPr>
        <sz val="12"/>
        <rFont val="細明體"/>
        <family val="3"/>
      </rPr>
      <t>臺灣工礦股份有限公司</t>
    </r>
  </si>
  <si>
    <t>農業委員會主管</t>
  </si>
  <si>
    <r>
      <t xml:space="preserve">     </t>
    </r>
    <r>
      <rPr>
        <sz val="12"/>
        <rFont val="新細明體"/>
        <family val="1"/>
      </rPr>
      <t>海外林業開發股份有限公司</t>
    </r>
  </si>
  <si>
    <r>
      <t xml:space="preserve">     </t>
    </r>
    <r>
      <rPr>
        <sz val="12"/>
        <rFont val="新細明體"/>
        <family val="1"/>
      </rPr>
      <t>華南金融控股股份有限公司</t>
    </r>
  </si>
  <si>
    <r>
      <t xml:space="preserve">     </t>
    </r>
    <r>
      <rPr>
        <sz val="12"/>
        <rFont val="細明體"/>
        <family val="3"/>
      </rPr>
      <t>臺北農產運銷股份有限公司</t>
    </r>
  </si>
  <si>
    <t>福建省政府</t>
  </si>
  <si>
    <r>
      <t>機</t>
    </r>
    <r>
      <rPr>
        <sz val="12"/>
        <rFont val="新細明體"/>
        <family val="1"/>
      </rPr>
      <t>關</t>
    </r>
    <r>
      <rPr>
        <sz val="12"/>
        <rFont val="新細明體"/>
        <family val="1"/>
      </rPr>
      <t>名</t>
    </r>
    <r>
      <rPr>
        <sz val="12"/>
        <rFont val="新細明體"/>
        <family val="1"/>
      </rPr>
      <t>稱</t>
    </r>
  </si>
  <si>
    <t>中央政府資本</t>
  </si>
  <si>
    <r>
      <t>地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方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政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府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資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本</t>
    </r>
  </si>
  <si>
    <t>其他政府機關資本</t>
  </si>
  <si>
    <r>
      <t>合</t>
    </r>
    <r>
      <rPr>
        <sz val="12"/>
        <rFont val="Times New Roman"/>
        <family val="1"/>
      </rPr>
      <t xml:space="preserve">                         </t>
    </r>
    <r>
      <rPr>
        <sz val="12"/>
        <rFont val="新細明體"/>
        <family val="1"/>
      </rPr>
      <t>計</t>
    </r>
  </si>
  <si>
    <t>行政院主管</t>
  </si>
  <si>
    <r>
      <t xml:space="preserve">     </t>
    </r>
    <r>
      <rPr>
        <sz val="12"/>
        <rFont val="新細明體"/>
        <family val="1"/>
      </rPr>
      <t>中央銀行</t>
    </r>
  </si>
  <si>
    <r>
      <t xml:space="preserve">     </t>
    </r>
    <r>
      <rPr>
        <sz val="12"/>
        <rFont val="新細明體"/>
        <family val="1"/>
      </rPr>
      <t>臺灣糖業股份有限公司</t>
    </r>
  </si>
  <si>
    <r>
      <t xml:space="preserve">     </t>
    </r>
    <r>
      <rPr>
        <sz val="12"/>
        <rFont val="新細明體"/>
        <family val="1"/>
      </rPr>
      <t>臺鹽實業股份有限公司</t>
    </r>
  </si>
  <si>
    <r>
      <t xml:space="preserve">     </t>
    </r>
    <r>
      <rPr>
        <sz val="12"/>
        <rFont val="新細明體"/>
        <family val="1"/>
      </rPr>
      <t>中國石油股份有限公司</t>
    </r>
  </si>
  <si>
    <r>
      <t xml:space="preserve">     </t>
    </r>
    <r>
      <rPr>
        <sz val="12"/>
        <rFont val="新細明體"/>
        <family val="1"/>
      </rPr>
      <t>臺灣電力股份有限公司</t>
    </r>
  </si>
  <si>
    <r>
      <t xml:space="preserve">     </t>
    </r>
    <r>
      <rPr>
        <sz val="12"/>
        <rFont val="新細明體"/>
        <family val="1"/>
      </rPr>
      <t>中國輸出入銀行</t>
    </r>
  </si>
  <si>
    <r>
      <t xml:space="preserve">     </t>
    </r>
    <r>
      <rPr>
        <sz val="12"/>
        <rFont val="新細明體"/>
        <family val="1"/>
      </rPr>
      <t>中央信託局</t>
    </r>
  </si>
  <si>
    <r>
      <t xml:space="preserve">     </t>
    </r>
    <r>
      <rPr>
        <sz val="12"/>
        <rFont val="新細明體"/>
        <family val="1"/>
      </rPr>
      <t>臺灣銀行</t>
    </r>
  </si>
  <si>
    <r>
      <t xml:space="preserve">     </t>
    </r>
    <r>
      <rPr>
        <sz val="12"/>
        <rFont val="細明體"/>
        <family val="3"/>
      </rPr>
      <t>臺灣土地銀行</t>
    </r>
  </si>
  <si>
    <r>
      <t xml:space="preserve">     </t>
    </r>
    <r>
      <rPr>
        <sz val="12"/>
        <rFont val="新細明體"/>
        <family val="1"/>
      </rPr>
      <t>交通部郵政總局</t>
    </r>
  </si>
  <si>
    <r>
      <t xml:space="preserve">     </t>
    </r>
    <r>
      <rPr>
        <sz val="12"/>
        <rFont val="新細明體"/>
        <family val="1"/>
      </rPr>
      <t>中華電信股份有限公司</t>
    </r>
  </si>
  <si>
    <r>
      <t xml:space="preserve">     </t>
    </r>
    <r>
      <rPr>
        <sz val="12"/>
        <rFont val="新細明體"/>
        <family val="1"/>
      </rPr>
      <t>榮民工程股份有限公司</t>
    </r>
  </si>
  <si>
    <t>勞工委員會主管</t>
  </si>
  <si>
    <r>
      <t xml:space="preserve">     </t>
    </r>
    <r>
      <rPr>
        <sz val="12"/>
        <rFont val="新細明體"/>
        <family val="1"/>
      </rPr>
      <t>勞工保險局</t>
    </r>
  </si>
  <si>
    <t>衛生署主管</t>
  </si>
  <si>
    <r>
      <t xml:space="preserve">     </t>
    </r>
    <r>
      <rPr>
        <sz val="12"/>
        <rFont val="新細明體"/>
        <family val="1"/>
      </rPr>
      <t>中央健康保險局</t>
    </r>
  </si>
  <si>
    <t>合           計</t>
  </si>
  <si>
    <r>
      <t>基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稱</t>
    </r>
  </si>
  <si>
    <r>
      <t>基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金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數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額</t>
    </r>
  </si>
  <si>
    <t>中美經濟社會發展基金</t>
  </si>
  <si>
    <t>內政部主管</t>
  </si>
  <si>
    <t>營建建設基金</t>
  </si>
  <si>
    <t>國防部主管</t>
  </si>
  <si>
    <t>國軍生產及服務作業基金</t>
  </si>
  <si>
    <t>國軍官兵購置住宅貸款基金</t>
  </si>
  <si>
    <t>國軍老舊眷村改建基金</t>
  </si>
  <si>
    <t>國軍老舊營舍改建基金</t>
  </si>
  <si>
    <t>財政部主管</t>
  </si>
  <si>
    <t>行政院開發基金</t>
  </si>
  <si>
    <t>教育部主管</t>
  </si>
  <si>
    <t>國立中正文化中心作業基金</t>
  </si>
  <si>
    <t>法務部主管</t>
  </si>
  <si>
    <t>法務部監所作業基金</t>
  </si>
  <si>
    <t>經濟部主管</t>
  </si>
  <si>
    <t>經濟發展基金</t>
  </si>
  <si>
    <t>核能發電後端營運基金</t>
  </si>
  <si>
    <t>交通部主管</t>
  </si>
  <si>
    <t>交通建設基金</t>
  </si>
  <si>
    <t>國軍退除役官兵輔導委員會主管</t>
  </si>
  <si>
    <t>國軍退除役官兵安置基金</t>
  </si>
  <si>
    <t>榮民醫療作業基金</t>
  </si>
  <si>
    <t>國家科學委員會主管</t>
  </si>
  <si>
    <t>科學工業園區管理局作業基金</t>
  </si>
  <si>
    <t>農業委員會主管</t>
  </si>
  <si>
    <t>農業綜合基金</t>
  </si>
  <si>
    <t>農產品受進口損害救助基金</t>
  </si>
  <si>
    <t>就業安定基金</t>
  </si>
  <si>
    <t>環境保護署主管</t>
  </si>
  <si>
    <t>空氣污染防制基金</t>
  </si>
  <si>
    <t>資源回收管理基金</t>
  </si>
  <si>
    <t>文化建設委員會主管</t>
  </si>
  <si>
    <t>文化建設基金</t>
  </si>
  <si>
    <t>中華發展基金</t>
  </si>
  <si>
    <t>人事行政局主管</t>
  </si>
  <si>
    <t>中央公務人員購置住宅貸款基金</t>
  </si>
  <si>
    <t>合              計</t>
  </si>
  <si>
    <t>九二一震災社區重建更新基金</t>
  </si>
  <si>
    <t>離島建設基金</t>
  </si>
  <si>
    <t>醫療服務業開發基金</t>
  </si>
  <si>
    <t>公共造產基金</t>
  </si>
  <si>
    <t>社會福利基金</t>
  </si>
  <si>
    <t>中央政府債務基金</t>
  </si>
  <si>
    <t>地方建設基金</t>
  </si>
  <si>
    <r>
      <t>國立大學校院校務基金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彙總</t>
    </r>
    <r>
      <rPr>
        <sz val="12"/>
        <rFont val="Times New Roman"/>
        <family val="1"/>
      </rPr>
      <t>)</t>
    </r>
  </si>
  <si>
    <t>國立臺灣大學附設醫院作業基金</t>
  </si>
  <si>
    <t>國立成功大學附設醫院作業基金</t>
  </si>
  <si>
    <t>國立臺北護理學院附設醫院作業基金</t>
  </si>
  <si>
    <t>學產基金</t>
  </si>
  <si>
    <t>水資源作業基金</t>
  </si>
  <si>
    <t>健康照護基金</t>
  </si>
  <si>
    <t>管制藥品管理局製藥工廠作業基金</t>
  </si>
  <si>
    <t>原住民族綜合發展基金</t>
  </si>
  <si>
    <r>
      <t>民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股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東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資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本</t>
    </r>
  </si>
  <si>
    <r>
      <t xml:space="preserve">     </t>
    </r>
    <r>
      <rPr>
        <sz val="12"/>
        <rFont val="細明體"/>
        <family val="3"/>
      </rPr>
      <t>臺灣省農工企業股份有限公司</t>
    </r>
  </si>
  <si>
    <r>
      <t xml:space="preserve">     </t>
    </r>
    <r>
      <rPr>
        <sz val="12"/>
        <rFont val="細明體"/>
        <family val="3"/>
      </rPr>
      <t>唐榮鐵工廠股份有限公司</t>
    </r>
  </si>
  <si>
    <r>
      <t xml:space="preserve">     </t>
    </r>
    <r>
      <rPr>
        <sz val="12"/>
        <rFont val="細明體"/>
        <family val="3"/>
      </rPr>
      <t>臺灣省自來水股份有限公司</t>
    </r>
  </si>
  <si>
    <r>
      <t xml:space="preserve">     </t>
    </r>
    <r>
      <rPr>
        <sz val="12"/>
        <rFont val="新細明體"/>
        <family val="1"/>
      </rPr>
      <t>合作金庫銀行股份有限公司</t>
    </r>
  </si>
  <si>
    <r>
      <t xml:space="preserve">     </t>
    </r>
    <r>
      <rPr>
        <sz val="12"/>
        <rFont val="細明體"/>
        <family val="3"/>
      </rPr>
      <t>財政部印刷廠</t>
    </r>
  </si>
  <si>
    <t>教育部主管</t>
  </si>
  <si>
    <r>
      <t xml:space="preserve">     </t>
    </r>
    <r>
      <rPr>
        <sz val="12"/>
        <rFont val="細明體"/>
        <family val="3"/>
      </rPr>
      <t>臺灣鐵路管理局</t>
    </r>
  </si>
  <si>
    <r>
      <t xml:space="preserve">     </t>
    </r>
    <r>
      <rPr>
        <sz val="12"/>
        <rFont val="細明體"/>
        <family val="3"/>
      </rPr>
      <t>基隆港務局</t>
    </r>
  </si>
  <si>
    <r>
      <t xml:space="preserve">     </t>
    </r>
    <r>
      <rPr>
        <sz val="12"/>
        <rFont val="細明體"/>
        <family val="3"/>
      </rPr>
      <t>台中港務局</t>
    </r>
  </si>
  <si>
    <r>
      <t xml:space="preserve">     </t>
    </r>
    <r>
      <rPr>
        <sz val="12"/>
        <rFont val="細明體"/>
        <family val="3"/>
      </rPr>
      <t>高雄港務局</t>
    </r>
  </si>
  <si>
    <r>
      <t xml:space="preserve">     </t>
    </r>
    <r>
      <rPr>
        <sz val="12"/>
        <rFont val="細明體"/>
        <family val="3"/>
      </rPr>
      <t>花蓮港務局</t>
    </r>
  </si>
  <si>
    <t>中華民國九十一年十二月三十一日</t>
  </si>
  <si>
    <r>
      <t xml:space="preserve">     </t>
    </r>
    <r>
      <rPr>
        <sz val="12"/>
        <rFont val="細明體"/>
        <family val="3"/>
      </rPr>
      <t>臺灣菸酒股份有限公司</t>
    </r>
  </si>
  <si>
    <r>
      <t xml:space="preserve">     </t>
    </r>
    <r>
      <rPr>
        <sz val="12"/>
        <rFont val="細明體"/>
        <family val="3"/>
      </rPr>
      <t>兆豐金融控股股份有限公司</t>
    </r>
  </si>
  <si>
    <t>大陸委員會主管</t>
  </si>
  <si>
    <t>新聞局主管</t>
  </si>
  <si>
    <t>原住民族委員會主管</t>
  </si>
  <si>
    <r>
      <t>註</t>
    </r>
    <r>
      <rPr>
        <sz val="12"/>
        <rFont val="Times New Roman"/>
        <family val="1"/>
      </rPr>
      <t>:</t>
    </r>
    <r>
      <rPr>
        <sz val="12"/>
        <rFont val="細明體"/>
        <family val="3"/>
      </rPr>
      <t>國立大學校務基金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彙總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含國立臺灣大學校務基金等</t>
    </r>
    <r>
      <rPr>
        <sz val="12"/>
        <rFont val="Times New Roman"/>
        <family val="1"/>
      </rPr>
      <t>52</t>
    </r>
    <r>
      <rPr>
        <sz val="12"/>
        <rFont val="細明體"/>
        <family val="3"/>
      </rPr>
      <t>基金單位。</t>
    </r>
  </si>
  <si>
    <t>中央政府總決算</t>
  </si>
  <si>
    <t>行政院國家科學技術發展基金</t>
  </si>
  <si>
    <t>醫療藥品基金</t>
  </si>
  <si>
    <t>國立故宮博物院主管</t>
  </si>
  <si>
    <t>故宮文物藝術發展基金</t>
  </si>
  <si>
    <r>
      <t>說</t>
    </r>
    <r>
      <rPr>
        <sz val="12"/>
        <rFont val="Times New Roman"/>
        <family val="1"/>
      </rPr>
      <t xml:space="preserve">                               </t>
    </r>
    <r>
      <rPr>
        <sz val="12"/>
        <rFont val="新細明體"/>
        <family val="1"/>
      </rPr>
      <t>明</t>
    </r>
  </si>
  <si>
    <r>
      <t xml:space="preserve">     </t>
    </r>
    <r>
      <rPr>
        <sz val="12"/>
        <rFont val="細明體"/>
        <family val="3"/>
      </rPr>
      <t>高雄硫酸錏股份有限公司</t>
    </r>
  </si>
  <si>
    <r>
      <t>政</t>
    </r>
    <r>
      <rPr>
        <b/>
        <sz val="26"/>
        <rFont val="Times New Roman"/>
        <family val="1"/>
      </rPr>
      <t xml:space="preserve"> </t>
    </r>
    <r>
      <rPr>
        <b/>
        <sz val="26"/>
        <rFont val="新細明體"/>
        <family val="1"/>
      </rPr>
      <t>府</t>
    </r>
    <r>
      <rPr>
        <b/>
        <sz val="26"/>
        <rFont val="Times New Roman"/>
        <family val="1"/>
      </rPr>
      <t xml:space="preserve"> </t>
    </r>
    <r>
      <rPr>
        <b/>
        <sz val="26"/>
        <rFont val="新細明體"/>
        <family val="1"/>
      </rPr>
      <t>投</t>
    </r>
  </si>
  <si>
    <r>
      <t>資</t>
    </r>
    <r>
      <rPr>
        <b/>
        <sz val="26"/>
        <rFont val="Times New Roman"/>
        <family val="1"/>
      </rPr>
      <t xml:space="preserve"> </t>
    </r>
    <r>
      <rPr>
        <b/>
        <sz val="26"/>
        <rFont val="新細明體"/>
        <family val="1"/>
      </rPr>
      <t>目</t>
    </r>
    <r>
      <rPr>
        <b/>
        <sz val="26"/>
        <rFont val="Times New Roman"/>
        <family val="1"/>
      </rPr>
      <t xml:space="preserve"> </t>
    </r>
    <r>
      <rPr>
        <b/>
        <sz val="26"/>
        <rFont val="新細明體"/>
        <family val="1"/>
      </rPr>
      <t>錄</t>
    </r>
  </si>
  <si>
    <r>
      <t>中</t>
    </r>
    <r>
      <rPr>
        <b/>
        <sz val="26"/>
        <rFont val="Times New Roman"/>
        <family val="1"/>
      </rPr>
      <t xml:space="preserve"> </t>
    </r>
    <r>
      <rPr>
        <b/>
        <sz val="26"/>
        <rFont val="新細明體"/>
        <family val="1"/>
      </rPr>
      <t>央</t>
    </r>
    <r>
      <rPr>
        <b/>
        <sz val="26"/>
        <rFont val="Times New Roman"/>
        <family val="1"/>
      </rPr>
      <t xml:space="preserve"> </t>
    </r>
    <r>
      <rPr>
        <b/>
        <sz val="26"/>
        <rFont val="新細明體"/>
        <family val="1"/>
      </rPr>
      <t>政</t>
    </r>
    <r>
      <rPr>
        <b/>
        <sz val="26"/>
        <rFont val="Times New Roman"/>
        <family val="1"/>
      </rPr>
      <t xml:space="preserve"> </t>
    </r>
    <r>
      <rPr>
        <b/>
        <sz val="26"/>
        <rFont val="新細明體"/>
        <family val="1"/>
      </rPr>
      <t>府</t>
    </r>
  </si>
  <si>
    <t>中華民國九十一年</t>
  </si>
  <si>
    <t>十二月三十一日</t>
  </si>
  <si>
    <r>
      <t xml:space="preserve">      </t>
    </r>
    <r>
      <rPr>
        <sz val="10"/>
        <rFont val="細明體"/>
        <family val="3"/>
      </rPr>
      <t>臺儒文化事業股份有限公司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臺灣書店</t>
    </r>
    <r>
      <rPr>
        <sz val="10"/>
        <rFont val="Times New Roman"/>
        <family val="1"/>
      </rPr>
      <t>)</t>
    </r>
  </si>
  <si>
    <r>
      <t>總</t>
    </r>
    <r>
      <rPr>
        <b/>
        <sz val="26"/>
        <rFont val="Times New Roman"/>
        <family val="1"/>
      </rPr>
      <t xml:space="preserve">  </t>
    </r>
    <r>
      <rPr>
        <b/>
        <sz val="26"/>
        <rFont val="新細明體"/>
        <family val="1"/>
      </rPr>
      <t>決</t>
    </r>
    <r>
      <rPr>
        <b/>
        <sz val="26"/>
        <rFont val="Times New Roman"/>
        <family val="1"/>
      </rPr>
      <t xml:space="preserve">  </t>
    </r>
    <r>
      <rPr>
        <b/>
        <sz val="26"/>
        <rFont val="新細明體"/>
        <family val="1"/>
      </rPr>
      <t>算</t>
    </r>
  </si>
  <si>
    <r>
      <t xml:space="preserve">     </t>
    </r>
    <r>
      <rPr>
        <sz val="12"/>
        <rFont val="新細明體"/>
        <family val="1"/>
      </rPr>
      <t>中國造船股份有限公司</t>
    </r>
  </si>
  <si>
    <r>
      <t xml:space="preserve">     </t>
    </r>
    <r>
      <rPr>
        <sz val="12"/>
        <rFont val="細明體"/>
        <family val="3"/>
      </rPr>
      <t>漢翔航空工業股份有限公司</t>
    </r>
  </si>
  <si>
    <r>
      <t xml:space="preserve">     </t>
    </r>
    <r>
      <rPr>
        <sz val="12"/>
        <rFont val="細明體"/>
        <family val="3"/>
      </rPr>
      <t>中央存款保險股份有限公司</t>
    </r>
  </si>
  <si>
    <t>有線廣播電視事業發展基金</t>
  </si>
  <si>
    <r>
      <t xml:space="preserve">     </t>
    </r>
    <r>
      <rPr>
        <sz val="12"/>
        <rFont val="細明體"/>
        <family val="3"/>
      </rPr>
      <t>中央再保險股份有限公司</t>
    </r>
  </si>
  <si>
    <r>
      <t xml:space="preserve">     </t>
    </r>
    <r>
      <rPr>
        <sz val="12"/>
        <rFont val="新細明體"/>
        <family val="1"/>
      </rPr>
      <t>耀華玻璃公司管理委員會</t>
    </r>
  </si>
  <si>
    <r>
      <t xml:space="preserve">     </t>
    </r>
    <r>
      <rPr>
        <sz val="12"/>
        <rFont val="新細明體"/>
        <family val="1"/>
      </rPr>
      <t>彰化商業銀行股份有限公司</t>
    </r>
  </si>
  <si>
    <r>
      <t xml:space="preserve">     </t>
    </r>
    <r>
      <rPr>
        <sz val="12"/>
        <rFont val="新細明體"/>
        <family val="1"/>
      </rPr>
      <t>第一商業銀行股份有限公司</t>
    </r>
  </si>
  <si>
    <r>
      <t xml:space="preserve">     </t>
    </r>
    <r>
      <rPr>
        <sz val="12"/>
        <rFont val="新細明體"/>
        <family val="1"/>
      </rPr>
      <t>臺灣土地開發信託投資股份有限公司</t>
    </r>
  </si>
  <si>
    <r>
      <t xml:space="preserve">     </t>
    </r>
    <r>
      <rPr>
        <sz val="12"/>
        <rFont val="細明體"/>
        <family val="3"/>
      </rPr>
      <t>中國農民銀行股份有限公司</t>
    </r>
  </si>
  <si>
    <r>
      <t xml:space="preserve">     </t>
    </r>
    <r>
      <rPr>
        <sz val="12"/>
        <rFont val="新細明體"/>
        <family val="1"/>
      </rPr>
      <t>臺灣中小企業銀行股份有限公司</t>
    </r>
  </si>
  <si>
    <t>國軍退除役官兵輔導委員會主管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</si>
</sst>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#,##0.00_);[Red]\(#,##0.00\)"/>
    <numFmt numFmtId="193" formatCode="#,##0_);[Red]\(#,##0\)"/>
  </numFmts>
  <fonts count="2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標楷體"/>
      <family val="4"/>
    </font>
    <font>
      <sz val="9"/>
      <name val="新細明體"/>
      <family val="1"/>
    </font>
    <font>
      <b/>
      <u val="single"/>
      <sz val="2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0"/>
      <name val="細明體"/>
      <family val="3"/>
    </font>
    <font>
      <b/>
      <sz val="9"/>
      <name val="Times New Roman"/>
      <family val="1"/>
    </font>
    <font>
      <sz val="11"/>
      <name val="新細明體"/>
      <family val="1"/>
    </font>
    <font>
      <b/>
      <sz val="26"/>
      <name val="新細明體"/>
      <family val="1"/>
    </font>
    <font>
      <b/>
      <sz val="26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right"/>
    </xf>
    <xf numFmtId="183" fontId="5" fillId="0" borderId="1" xfId="0" applyNumberFormat="1" applyFont="1" applyBorder="1" applyAlignment="1">
      <alignment horizontal="right"/>
    </xf>
    <xf numFmtId="183" fontId="8" fillId="0" borderId="5" xfId="0" applyNumberFormat="1" applyFont="1" applyBorder="1" applyAlignment="1">
      <alignment horizontal="right"/>
    </xf>
    <xf numFmtId="0" fontId="10" fillId="0" borderId="6" xfId="0" applyFont="1" applyBorder="1" applyAlignment="1">
      <alignment horizontal="center" vertical="center"/>
    </xf>
    <xf numFmtId="183" fontId="8" fillId="0" borderId="7" xfId="0" applyNumberFormat="1" applyFont="1" applyBorder="1" applyAlignment="1" applyProtection="1">
      <alignment vertical="center" shrinkToFit="1"/>
      <protection/>
    </xf>
    <xf numFmtId="183" fontId="5" fillId="0" borderId="7" xfId="0" applyNumberFormat="1" applyFont="1" applyBorder="1" applyAlignment="1" applyProtection="1">
      <alignment vertical="center" shrinkToFit="1"/>
      <protection/>
    </xf>
    <xf numFmtId="183" fontId="8" fillId="0" borderId="8" xfId="0" applyNumberFormat="1" applyFont="1" applyBorder="1" applyAlignment="1" applyProtection="1">
      <alignment vertical="center" shrinkToFit="1"/>
      <protection/>
    </xf>
    <xf numFmtId="0" fontId="0" fillId="0" borderId="3" xfId="0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183" fontId="5" fillId="0" borderId="1" xfId="0" applyNumberFormat="1" applyFont="1" applyBorder="1" applyAlignment="1" applyProtection="1">
      <alignment vertical="center" shrinkToFit="1"/>
      <protection/>
    </xf>
    <xf numFmtId="183" fontId="5" fillId="0" borderId="7" xfId="0" applyNumberFormat="1" applyFont="1" applyFill="1" applyBorder="1" applyAlignment="1" applyProtection="1">
      <alignment vertical="center" shrinkToFit="1"/>
      <protection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10" fillId="0" borderId="1" xfId="0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83" fontId="8" fillId="0" borderId="1" xfId="0" applyNumberFormat="1" applyFont="1" applyBorder="1" applyAlignment="1" applyProtection="1">
      <alignment vertical="center" shrinkToFit="1"/>
      <protection/>
    </xf>
    <xf numFmtId="0" fontId="0" fillId="0" borderId="3" xfId="0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83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83" fontId="5" fillId="0" borderId="0" xfId="0" applyNumberFormat="1" applyFont="1" applyBorder="1" applyAlignment="1">
      <alignment horizontal="right"/>
    </xf>
    <xf numFmtId="183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0" fillId="0" borderId="6" xfId="0" applyFont="1" applyBorder="1" applyAlignment="1">
      <alignment horizontal="center"/>
    </xf>
    <xf numFmtId="183" fontId="8" fillId="0" borderId="6" xfId="0" applyNumberFormat="1" applyFont="1" applyBorder="1" applyAlignment="1">
      <alignment horizontal="right"/>
    </xf>
    <xf numFmtId="183" fontId="8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18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 horizontal="left" indent="1"/>
    </xf>
    <xf numFmtId="183" fontId="5" fillId="0" borderId="6" xfId="0" applyNumberFormat="1" applyFont="1" applyBorder="1" applyAlignment="1">
      <alignment/>
    </xf>
    <xf numFmtId="0" fontId="5" fillId="0" borderId="2" xfId="0" applyFont="1" applyBorder="1" applyAlignment="1">
      <alignment/>
    </xf>
    <xf numFmtId="183" fontId="8" fillId="0" borderId="6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3" fillId="0" borderId="0" xfId="0" applyFont="1" applyAlignment="1">
      <alignment/>
    </xf>
    <xf numFmtId="183" fontId="5" fillId="0" borderId="7" xfId="0" applyNumberFormat="1" applyFont="1" applyBorder="1" applyAlignment="1">
      <alignment horizontal="right"/>
    </xf>
    <xf numFmtId="183" fontId="5" fillId="0" borderId="7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83" fontId="5" fillId="0" borderId="6" xfId="0" applyNumberFormat="1" applyFont="1" applyBorder="1" applyAlignment="1">
      <alignment horizontal="right"/>
    </xf>
    <xf numFmtId="183" fontId="5" fillId="0" borderId="9" xfId="0" applyNumberFormat="1" applyFont="1" applyBorder="1" applyAlignment="1">
      <alignment horizontal="right"/>
    </xf>
    <xf numFmtId="183" fontId="5" fillId="0" borderId="2" xfId="0" applyNumberFormat="1" applyFont="1" applyBorder="1" applyAlignment="1">
      <alignment horizontal="right"/>
    </xf>
    <xf numFmtId="0" fontId="10" fillId="0" borderId="6" xfId="0" applyFont="1" applyBorder="1" applyAlignment="1">
      <alignment/>
    </xf>
    <xf numFmtId="183" fontId="8" fillId="0" borderId="6" xfId="0" applyNumberFormat="1" applyFont="1" applyBorder="1" applyAlignment="1">
      <alignment/>
    </xf>
    <xf numFmtId="183" fontId="5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83" fontId="8" fillId="0" borderId="10" xfId="0" applyNumberFormat="1" applyFont="1" applyBorder="1" applyAlignment="1">
      <alignment horizontal="right"/>
    </xf>
    <xf numFmtId="0" fontId="7" fillId="0" borderId="1" xfId="0" applyFont="1" applyFill="1" applyBorder="1" applyAlignment="1">
      <alignment/>
    </xf>
    <xf numFmtId="0" fontId="5" fillId="0" borderId="1" xfId="0" applyFont="1" applyBorder="1" applyAlignment="1">
      <alignment vertical="center"/>
    </xf>
    <xf numFmtId="0" fontId="20" fillId="0" borderId="1" xfId="0" applyFont="1" applyBorder="1" applyAlignment="1">
      <alignment wrapText="1"/>
    </xf>
    <xf numFmtId="183" fontId="5" fillId="0" borderId="9" xfId="0" applyNumberFormat="1" applyFont="1" applyBorder="1" applyAlignment="1" applyProtection="1">
      <alignment vertical="center" shrinkToFit="1"/>
      <protection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838200</xdr:colOff>
      <xdr:row>1</xdr:row>
      <xdr:rowOff>419100</xdr:rowOff>
    </xdr:from>
    <xdr:to>
      <xdr:col>5</xdr:col>
      <xdr:colOff>2066925</xdr:colOff>
      <xdr:row>2</xdr:row>
      <xdr:rowOff>266700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1725275" y="914400"/>
          <a:ext cx="12287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  <xdr:twoCellAnchor>
    <xdr:from>
      <xdr:col>0</xdr:col>
      <xdr:colOff>28575</xdr:colOff>
      <xdr:row>1</xdr:row>
      <xdr:rowOff>352425</xdr:rowOff>
    </xdr:from>
    <xdr:to>
      <xdr:col>0</xdr:col>
      <xdr:colOff>1933575</xdr:colOff>
      <xdr:row>2</xdr:row>
      <xdr:rowOff>180975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28575" y="847725"/>
          <a:ext cx="19050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一、國營事業部分：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447675</xdr:rowOff>
    </xdr:from>
    <xdr:to>
      <xdr:col>0</xdr:col>
      <xdr:colOff>2019300</xdr:colOff>
      <xdr:row>2</xdr:row>
      <xdr:rowOff>219075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914400"/>
          <a:ext cx="20193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二、非營業基金部分：</a:t>
          </a:r>
        </a:p>
      </xdr:txBody>
    </xdr:sp>
    <xdr:clientData/>
  </xdr:twoCellAnchor>
  <xdr:twoCellAnchor>
    <xdr:from>
      <xdr:col>2</xdr:col>
      <xdr:colOff>742950</xdr:colOff>
      <xdr:row>2</xdr:row>
      <xdr:rowOff>47625</xdr:rowOff>
    </xdr:from>
    <xdr:to>
      <xdr:col>3</xdr:col>
      <xdr:colOff>0</xdr:colOff>
      <xdr:row>2</xdr:row>
      <xdr:rowOff>257175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5695950" y="981075"/>
          <a:ext cx="12287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438150</xdr:rowOff>
    </xdr:from>
    <xdr:to>
      <xdr:col>0</xdr:col>
      <xdr:colOff>1619250</xdr:colOff>
      <xdr:row>2</xdr:row>
      <xdr:rowOff>247650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9525" y="904875"/>
          <a:ext cx="16097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三、投資部分：</a:t>
          </a:r>
        </a:p>
      </xdr:txBody>
    </xdr:sp>
    <xdr:clientData/>
  </xdr:twoCellAnchor>
  <xdr:twoCellAnchor>
    <xdr:from>
      <xdr:col>2</xdr:col>
      <xdr:colOff>742950</xdr:colOff>
      <xdr:row>2</xdr:row>
      <xdr:rowOff>0</xdr:rowOff>
    </xdr:from>
    <xdr:to>
      <xdr:col>2</xdr:col>
      <xdr:colOff>2152650</xdr:colOff>
      <xdr:row>2</xdr:row>
      <xdr:rowOff>238125</xdr:rowOff>
    </xdr:to>
    <xdr:sp>
      <xdr:nvSpPr>
        <xdr:cNvPr id="2" name="文字 2"/>
        <xdr:cNvSpPr txBox="1">
          <a:spLocks noChangeArrowheads="1"/>
        </xdr:cNvSpPr>
      </xdr:nvSpPr>
      <xdr:spPr>
        <a:xfrm>
          <a:off x="5791200" y="933450"/>
          <a:ext cx="14097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  <xdr:twoCellAnchor>
    <xdr:from>
      <xdr:col>2</xdr:col>
      <xdr:colOff>1857375</xdr:colOff>
      <xdr:row>0</xdr:row>
      <xdr:rowOff>228600</xdr:rowOff>
    </xdr:from>
    <xdr:to>
      <xdr:col>2</xdr:col>
      <xdr:colOff>2200275</xdr:colOff>
      <xdr:row>1</xdr:row>
      <xdr:rowOff>114300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6905625" y="228600"/>
          <a:ext cx="3429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showGridLines="0"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34.00390625" style="3" customWidth="1"/>
    <col min="2" max="2" width="26.50390625" style="3" customWidth="1"/>
    <col min="3" max="3" width="24.50390625" style="3" customWidth="1"/>
    <col min="4" max="4" width="28.75390625" style="3" customWidth="1"/>
    <col min="5" max="5" width="29.125" style="3" customWidth="1"/>
    <col min="6" max="6" width="27.875" style="3" customWidth="1"/>
    <col min="7" max="16384" width="9.00390625" style="3" customWidth="1"/>
  </cols>
  <sheetData>
    <row r="1" spans="1:6" ht="39" customHeight="1">
      <c r="A1"/>
      <c r="B1"/>
      <c r="C1" s="64" t="s">
        <v>141</v>
      </c>
      <c r="D1" s="65" t="s">
        <v>145</v>
      </c>
      <c r="E1"/>
      <c r="F1"/>
    </row>
    <row r="2" spans="1:6" ht="34.5" customHeight="1">
      <c r="A2"/>
      <c r="B2"/>
      <c r="C2" s="64" t="s">
        <v>139</v>
      </c>
      <c r="D2" s="65" t="s">
        <v>140</v>
      </c>
      <c r="E2"/>
      <c r="F2" s="4"/>
    </row>
    <row r="3" spans="1:6" ht="22.5" customHeight="1" thickBot="1">
      <c r="A3"/>
      <c r="B3"/>
      <c r="C3" s="66" t="s">
        <v>142</v>
      </c>
      <c r="D3" s="67" t="s">
        <v>143</v>
      </c>
      <c r="E3"/>
      <c r="F3"/>
    </row>
    <row r="4" spans="1:6" s="6" customFormat="1" ht="30" customHeight="1">
      <c r="A4" s="33" t="s">
        <v>35</v>
      </c>
      <c r="B4" s="34" t="s">
        <v>36</v>
      </c>
      <c r="C4" s="34" t="s">
        <v>37</v>
      </c>
      <c r="D4" s="34" t="s">
        <v>38</v>
      </c>
      <c r="E4" s="34" t="s">
        <v>113</v>
      </c>
      <c r="F4" s="12" t="s">
        <v>39</v>
      </c>
    </row>
    <row r="5" spans="1:6" s="36" customFormat="1" ht="19.5" customHeight="1">
      <c r="A5" s="8" t="s">
        <v>40</v>
      </c>
      <c r="B5" s="13">
        <f>B6</f>
        <v>80000000000</v>
      </c>
      <c r="C5" s="13">
        <f>C6</f>
        <v>0</v>
      </c>
      <c r="D5" s="13">
        <f>D6</f>
        <v>0</v>
      </c>
      <c r="E5" s="13">
        <f>E6</f>
        <v>0</v>
      </c>
      <c r="F5" s="35">
        <f>B5+C5+E5+D5</f>
        <v>80000000000</v>
      </c>
    </row>
    <row r="6" spans="1:6" ht="15.75" customHeight="1">
      <c r="A6" s="2" t="s">
        <v>41</v>
      </c>
      <c r="B6" s="14">
        <v>80000000000</v>
      </c>
      <c r="C6" s="14">
        <v>0</v>
      </c>
      <c r="D6" s="14">
        <v>0</v>
      </c>
      <c r="E6" s="14">
        <f>E7</f>
        <v>0</v>
      </c>
      <c r="F6" s="37">
        <f>B6+C6+E6+D6</f>
        <v>80000000000</v>
      </c>
    </row>
    <row r="7" spans="1:6" ht="15.75" customHeight="1">
      <c r="A7" s="70"/>
      <c r="B7" s="14"/>
      <c r="C7" s="14"/>
      <c r="D7" s="14"/>
      <c r="E7" s="53"/>
      <c r="F7" s="37">
        <f>B7+C7+D7</f>
        <v>0</v>
      </c>
    </row>
    <row r="8" spans="1:6" s="36" customFormat="1" ht="15.75" customHeight="1">
      <c r="A8" s="8" t="s">
        <v>0</v>
      </c>
      <c r="B8" s="13">
        <f>SUM(B9:B18)</f>
        <v>627145142180</v>
      </c>
      <c r="C8" s="13">
        <f>SUM(C9:C19)</f>
        <v>21762792940</v>
      </c>
      <c r="D8" s="13">
        <f>SUM(D9:D19)</f>
        <v>26114445880</v>
      </c>
      <c r="E8" s="13">
        <f>SUM(E9:E19)</f>
        <v>14307423020</v>
      </c>
      <c r="F8" s="35">
        <f>B8+C8+E8+D8</f>
        <v>689329804020</v>
      </c>
    </row>
    <row r="9" spans="1:6" ht="15.75" customHeight="1">
      <c r="A9" s="2" t="s">
        <v>42</v>
      </c>
      <c r="B9" s="14">
        <v>67646572980</v>
      </c>
      <c r="C9" s="14">
        <v>532950</v>
      </c>
      <c r="D9" s="14">
        <v>7964649110</v>
      </c>
      <c r="E9" s="53">
        <v>2676437530</v>
      </c>
      <c r="F9" s="37">
        <f>B9+C9+E9+D9</f>
        <v>78288192570</v>
      </c>
    </row>
    <row r="10" spans="1:6" ht="15.75" customHeight="1">
      <c r="A10" s="2" t="s">
        <v>43</v>
      </c>
      <c r="B10" s="14">
        <v>2499999940</v>
      </c>
      <c r="C10" s="14">
        <v>0</v>
      </c>
      <c r="D10" s="14">
        <v>40</v>
      </c>
      <c r="E10" s="53">
        <v>20</v>
      </c>
      <c r="F10" s="37">
        <f aca="true" t="shared" si="0" ref="F10:F18">B10+C10+E10+D10</f>
        <v>2500000000</v>
      </c>
    </row>
    <row r="11" spans="1:6" ht="15.75" customHeight="1">
      <c r="A11" s="2" t="s">
        <v>146</v>
      </c>
      <c r="B11" s="14">
        <v>9835255790</v>
      </c>
      <c r="C11" s="14">
        <v>0</v>
      </c>
      <c r="D11" s="14">
        <v>1193906530</v>
      </c>
      <c r="E11" s="53">
        <v>109834850</v>
      </c>
      <c r="F11" s="37">
        <f t="shared" si="0"/>
        <v>11138997170</v>
      </c>
    </row>
    <row r="12" spans="1:6" ht="15.75" customHeight="1">
      <c r="A12" s="2" t="s">
        <v>44</v>
      </c>
      <c r="B12" s="14">
        <v>129999994000</v>
      </c>
      <c r="C12" s="14">
        <v>0</v>
      </c>
      <c r="D12" s="14">
        <v>6000</v>
      </c>
      <c r="E12" s="53">
        <v>0</v>
      </c>
      <c r="F12" s="37">
        <f t="shared" si="0"/>
        <v>130000000000</v>
      </c>
    </row>
    <row r="13" spans="1:6" ht="15.75" customHeight="1">
      <c r="A13" s="2" t="s">
        <v>45</v>
      </c>
      <c r="B13" s="14">
        <v>310316539130</v>
      </c>
      <c r="C13" s="14">
        <v>333698990</v>
      </c>
      <c r="D13" s="14">
        <v>9986134190</v>
      </c>
      <c r="E13" s="53">
        <v>9363627690</v>
      </c>
      <c r="F13" s="37">
        <f t="shared" si="0"/>
        <v>330000000000</v>
      </c>
    </row>
    <row r="14" spans="1:6" ht="15.75" customHeight="1">
      <c r="A14" s="70" t="s">
        <v>147</v>
      </c>
      <c r="B14" s="14">
        <v>9055913440</v>
      </c>
      <c r="C14" s="14">
        <v>0</v>
      </c>
      <c r="D14" s="14">
        <v>50</v>
      </c>
      <c r="E14" s="53">
        <v>26700790</v>
      </c>
      <c r="F14" s="37">
        <f t="shared" si="0"/>
        <v>9082614280</v>
      </c>
    </row>
    <row r="15" spans="1:6" s="39" customFormat="1" ht="15.75" customHeight="1">
      <c r="A15" s="21" t="s">
        <v>138</v>
      </c>
      <c r="B15" s="38">
        <v>268684240</v>
      </c>
      <c r="C15" s="38">
        <v>0</v>
      </c>
      <c r="D15" s="38">
        <v>3031313560</v>
      </c>
      <c r="E15" s="54">
        <v>2200</v>
      </c>
      <c r="F15" s="37">
        <f t="shared" si="0"/>
        <v>3300000000</v>
      </c>
    </row>
    <row r="16" spans="1:6" ht="15.75" customHeight="1">
      <c r="A16" s="2" t="s">
        <v>114</v>
      </c>
      <c r="B16" s="14">
        <v>3018606200</v>
      </c>
      <c r="C16" s="14">
        <v>0</v>
      </c>
      <c r="D16" s="14">
        <v>464600</v>
      </c>
      <c r="E16" s="53">
        <v>929200</v>
      </c>
      <c r="F16" s="37">
        <f t="shared" si="0"/>
        <v>3020000000</v>
      </c>
    </row>
    <row r="17" spans="1:6" ht="15.75" customHeight="1">
      <c r="A17" s="21" t="s">
        <v>115</v>
      </c>
      <c r="B17" s="14">
        <v>932137460</v>
      </c>
      <c r="C17" s="14">
        <v>0</v>
      </c>
      <c r="D17" s="14">
        <v>3937971800</v>
      </c>
      <c r="E17" s="53">
        <v>2129890740</v>
      </c>
      <c r="F17" s="37">
        <f t="shared" si="0"/>
        <v>7000000000</v>
      </c>
    </row>
    <row r="18" spans="1:6" ht="15.75" customHeight="1">
      <c r="A18" s="2" t="s">
        <v>116</v>
      </c>
      <c r="B18" s="14">
        <v>93571439000</v>
      </c>
      <c r="C18" s="14">
        <v>21428561000</v>
      </c>
      <c r="D18" s="14">
        <v>0</v>
      </c>
      <c r="E18" s="53">
        <v>0</v>
      </c>
      <c r="F18" s="37">
        <f t="shared" si="0"/>
        <v>115000000000</v>
      </c>
    </row>
    <row r="19" spans="1:6" ht="15.75" customHeight="1">
      <c r="A19" s="2"/>
      <c r="B19" s="14"/>
      <c r="C19" s="14"/>
      <c r="D19" s="14"/>
      <c r="E19" s="53"/>
      <c r="F19" s="37"/>
    </row>
    <row r="20" spans="1:6" s="36" customFormat="1" ht="15.75" customHeight="1">
      <c r="A20" s="8" t="s">
        <v>1</v>
      </c>
      <c r="B20" s="13">
        <f>SUM(B21:B28)</f>
        <v>161446507960</v>
      </c>
      <c r="C20" s="13">
        <f>SUM(C21:C28)</f>
        <v>0</v>
      </c>
      <c r="D20" s="13">
        <f>SUM(D21:D28)</f>
        <v>5023664330</v>
      </c>
      <c r="E20" s="13">
        <f>SUM(E21:E28)</f>
        <v>8715309310</v>
      </c>
      <c r="F20" s="15">
        <f>SUM(F21:F28)</f>
        <v>175185481600</v>
      </c>
    </row>
    <row r="21" spans="1:6" ht="15.75" customHeight="1">
      <c r="A21" s="2" t="s">
        <v>46</v>
      </c>
      <c r="B21" s="14">
        <v>10000000000</v>
      </c>
      <c r="C21" s="14">
        <v>0</v>
      </c>
      <c r="D21" s="14">
        <v>0</v>
      </c>
      <c r="E21" s="53">
        <v>0</v>
      </c>
      <c r="F21" s="37">
        <f>B21+C21+E21+D21</f>
        <v>10000000000</v>
      </c>
    </row>
    <row r="22" spans="1:6" ht="15.75" customHeight="1">
      <c r="A22" s="2" t="s">
        <v>47</v>
      </c>
      <c r="B22" s="14">
        <v>10000000000</v>
      </c>
      <c r="C22" s="14">
        <v>0</v>
      </c>
      <c r="D22" s="14">
        <v>0</v>
      </c>
      <c r="E22" s="53">
        <v>0</v>
      </c>
      <c r="F22" s="37">
        <f aca="true" t="shared" si="1" ref="F22:F31">B22+C22+E22+D22</f>
        <v>10000000000</v>
      </c>
    </row>
    <row r="23" spans="1:6" ht="15.75" customHeight="1">
      <c r="A23" s="2" t="s">
        <v>148</v>
      </c>
      <c r="B23" s="14">
        <v>5095219000</v>
      </c>
      <c r="C23" s="14">
        <v>0</v>
      </c>
      <c r="D23" s="14">
        <v>4904731000</v>
      </c>
      <c r="E23" s="53">
        <v>50000</v>
      </c>
      <c r="F23" s="37">
        <f t="shared" si="1"/>
        <v>10000000000</v>
      </c>
    </row>
    <row r="24" spans="1:6" s="39" customFormat="1" ht="15.75" customHeight="1">
      <c r="A24" s="21" t="s">
        <v>48</v>
      </c>
      <c r="B24" s="38">
        <v>48000000000</v>
      </c>
      <c r="C24" s="38">
        <v>0</v>
      </c>
      <c r="D24" s="38">
        <v>0</v>
      </c>
      <c r="E24" s="54">
        <v>0</v>
      </c>
      <c r="F24" s="37">
        <f t="shared" si="1"/>
        <v>48000000000</v>
      </c>
    </row>
    <row r="25" spans="1:6" s="39" customFormat="1" ht="15.75" customHeight="1">
      <c r="A25" s="21" t="s">
        <v>49</v>
      </c>
      <c r="B25" s="38">
        <v>25000000000</v>
      </c>
      <c r="C25" s="38">
        <v>0</v>
      </c>
      <c r="D25" s="38">
        <v>0</v>
      </c>
      <c r="E25" s="54">
        <v>0</v>
      </c>
      <c r="F25" s="37">
        <f t="shared" si="1"/>
        <v>25000000000</v>
      </c>
    </row>
    <row r="26" spans="1:6" s="39" customFormat="1" ht="15.75" customHeight="1">
      <c r="A26" s="21" t="s">
        <v>117</v>
      </c>
      <c r="B26" s="38">
        <v>13251288960</v>
      </c>
      <c r="C26" s="38">
        <v>0</v>
      </c>
      <c r="D26" s="38">
        <v>118933330</v>
      </c>
      <c r="E26" s="54">
        <v>8715259310</v>
      </c>
      <c r="F26" s="37">
        <f t="shared" si="1"/>
        <v>22085481600</v>
      </c>
    </row>
    <row r="27" spans="1:6" s="39" customFormat="1" ht="15.75" customHeight="1">
      <c r="A27" s="21" t="s">
        <v>118</v>
      </c>
      <c r="B27" s="38">
        <v>100000000</v>
      </c>
      <c r="C27" s="38">
        <v>0</v>
      </c>
      <c r="D27" s="38">
        <v>0</v>
      </c>
      <c r="E27" s="54">
        <v>0</v>
      </c>
      <c r="F27" s="37">
        <f t="shared" si="1"/>
        <v>100000000</v>
      </c>
    </row>
    <row r="28" spans="1:6" s="39" customFormat="1" ht="15.75" customHeight="1">
      <c r="A28" s="21" t="s">
        <v>126</v>
      </c>
      <c r="B28" s="38">
        <v>50000000000</v>
      </c>
      <c r="C28" s="38">
        <v>0</v>
      </c>
      <c r="D28" s="38">
        <v>0</v>
      </c>
      <c r="E28" s="54">
        <v>0</v>
      </c>
      <c r="F28" s="37">
        <f t="shared" si="1"/>
        <v>50000000000</v>
      </c>
    </row>
    <row r="29" spans="1:6" s="39" customFormat="1" ht="15.75" customHeight="1">
      <c r="A29" s="21"/>
      <c r="B29" s="38"/>
      <c r="C29" s="38"/>
      <c r="D29" s="38"/>
      <c r="E29" s="54"/>
      <c r="F29" s="37"/>
    </row>
    <row r="30" spans="1:6" s="39" customFormat="1" ht="15.75" customHeight="1">
      <c r="A30" s="8" t="s">
        <v>119</v>
      </c>
      <c r="B30" s="13">
        <f>SUM(B31)</f>
        <v>392598000</v>
      </c>
      <c r="C30" s="13">
        <f>SUM(C31)</f>
        <v>0</v>
      </c>
      <c r="D30" s="13">
        <f>SUM(D31)</f>
        <v>0</v>
      </c>
      <c r="E30" s="13">
        <f>SUM(E31)</f>
        <v>0</v>
      </c>
      <c r="F30" s="35">
        <f t="shared" si="1"/>
        <v>392598000</v>
      </c>
    </row>
    <row r="31" spans="1:6" s="39" customFormat="1" ht="15.75" customHeight="1">
      <c r="A31" s="69" t="s">
        <v>144</v>
      </c>
      <c r="B31" s="38">
        <v>392598000</v>
      </c>
      <c r="C31" s="38">
        <v>0</v>
      </c>
      <c r="D31" s="38">
        <v>0</v>
      </c>
      <c r="E31" s="54">
        <v>0</v>
      </c>
      <c r="F31" s="37">
        <f t="shared" si="1"/>
        <v>392598000</v>
      </c>
    </row>
    <row r="32" spans="1:6" ht="15.75" customHeight="1">
      <c r="A32" s="2"/>
      <c r="B32" s="14"/>
      <c r="C32" s="14"/>
      <c r="D32" s="14"/>
      <c r="E32" s="53"/>
      <c r="F32" s="37"/>
    </row>
    <row r="33" spans="1:6" s="36" customFormat="1" ht="15.75" customHeight="1">
      <c r="A33" s="8" t="s">
        <v>2</v>
      </c>
      <c r="B33" s="13">
        <f>SUM(B34:B40)</f>
        <v>286952798487.70996</v>
      </c>
      <c r="C33" s="13">
        <f>SUM(C34:C40)</f>
        <v>0</v>
      </c>
      <c r="D33" s="13">
        <f>SUM(D34:D40)</f>
        <v>1239888650</v>
      </c>
      <c r="E33" s="13">
        <f>SUM(E34:E40)</f>
        <v>16359587350</v>
      </c>
      <c r="F33" s="15">
        <f>SUM(F34:F40)</f>
        <v>304552274487.70996</v>
      </c>
    </row>
    <row r="34" spans="1:6" ht="15.75" customHeight="1">
      <c r="A34" s="2" t="s">
        <v>50</v>
      </c>
      <c r="B34" s="14">
        <v>30000000000</v>
      </c>
      <c r="C34" s="14">
        <v>0</v>
      </c>
      <c r="D34" s="14">
        <v>0</v>
      </c>
      <c r="E34" s="53">
        <v>0</v>
      </c>
      <c r="F34" s="37">
        <f aca="true" t="shared" si="2" ref="F34:F40">B34+C34+E34+D34</f>
        <v>30000000000</v>
      </c>
    </row>
    <row r="35" spans="1:6" ht="15.75" customHeight="1">
      <c r="A35" s="2" t="s">
        <v>51</v>
      </c>
      <c r="B35" s="14">
        <v>79360160000</v>
      </c>
      <c r="C35" s="14">
        <v>0</v>
      </c>
      <c r="D35" s="14">
        <v>1239888650</v>
      </c>
      <c r="E35" s="53">
        <v>16359587350</v>
      </c>
      <c r="F35" s="37">
        <f t="shared" si="2"/>
        <v>96959636000</v>
      </c>
    </row>
    <row r="36" spans="1:6" ht="15.75" customHeight="1">
      <c r="A36" s="2" t="s">
        <v>120</v>
      </c>
      <c r="B36" s="14">
        <v>60849501489.5</v>
      </c>
      <c r="C36" s="14">
        <v>0</v>
      </c>
      <c r="D36" s="14">
        <v>0</v>
      </c>
      <c r="E36" s="53">
        <v>0</v>
      </c>
      <c r="F36" s="37">
        <f t="shared" si="2"/>
        <v>60849501489.5</v>
      </c>
    </row>
    <row r="37" spans="1:6" ht="15.75" customHeight="1">
      <c r="A37" s="2" t="s">
        <v>121</v>
      </c>
      <c r="B37" s="14">
        <v>26724371947.86</v>
      </c>
      <c r="C37" s="14">
        <v>0</v>
      </c>
      <c r="D37" s="14">
        <v>0</v>
      </c>
      <c r="E37" s="53">
        <v>0</v>
      </c>
      <c r="F37" s="37">
        <f t="shared" si="2"/>
        <v>26724371947.86</v>
      </c>
    </row>
    <row r="38" spans="1:6" ht="15.75" customHeight="1">
      <c r="A38" s="2" t="s">
        <v>122</v>
      </c>
      <c r="B38" s="14">
        <v>34920804824.97</v>
      </c>
      <c r="C38" s="14">
        <v>0</v>
      </c>
      <c r="D38" s="14">
        <v>0</v>
      </c>
      <c r="E38" s="53">
        <v>0</v>
      </c>
      <c r="F38" s="37">
        <f t="shared" si="2"/>
        <v>34920804824.97</v>
      </c>
    </row>
    <row r="39" spans="1:6" ht="15.75" customHeight="1">
      <c r="A39" s="2" t="s">
        <v>123</v>
      </c>
      <c r="B39" s="14">
        <v>45976800620.66</v>
      </c>
      <c r="C39" s="14">
        <v>0</v>
      </c>
      <c r="D39" s="14">
        <v>0</v>
      </c>
      <c r="E39" s="53">
        <v>0</v>
      </c>
      <c r="F39" s="37">
        <f t="shared" si="2"/>
        <v>45976800620.66</v>
      </c>
    </row>
    <row r="40" spans="1:6" ht="15.75" customHeight="1">
      <c r="A40" s="2" t="s">
        <v>124</v>
      </c>
      <c r="B40" s="14">
        <v>9121159604.72</v>
      </c>
      <c r="C40" s="14">
        <v>0</v>
      </c>
      <c r="D40" s="14">
        <v>0</v>
      </c>
      <c r="E40" s="53">
        <v>0</v>
      </c>
      <c r="F40" s="37">
        <f t="shared" si="2"/>
        <v>9121159604.72</v>
      </c>
    </row>
    <row r="41" spans="1:6" ht="15.75" customHeight="1" thickBot="1">
      <c r="A41" s="24"/>
      <c r="B41" s="56"/>
      <c r="C41" s="56"/>
      <c r="D41" s="56"/>
      <c r="E41" s="57"/>
      <c r="F41" s="58"/>
    </row>
    <row r="42" spans="1:6" s="55" customFormat="1" ht="24.75" customHeight="1">
      <c r="A42" s="71" t="s">
        <v>157</v>
      </c>
      <c r="B42" s="13">
        <f>B43</f>
        <v>3508239830</v>
      </c>
      <c r="C42" s="13">
        <f>C43</f>
        <v>0</v>
      </c>
      <c r="D42" s="13">
        <f>D43</f>
        <v>5106537240</v>
      </c>
      <c r="E42" s="13">
        <f>E43</f>
        <v>0</v>
      </c>
      <c r="F42" s="35">
        <f>B42+C42+D42</f>
        <v>8614777070</v>
      </c>
    </row>
    <row r="43" spans="1:6" ht="15.75" customHeight="1">
      <c r="A43" s="2" t="s">
        <v>52</v>
      </c>
      <c r="B43" s="14">
        <v>3508239830</v>
      </c>
      <c r="C43" s="14">
        <v>0</v>
      </c>
      <c r="D43" s="14">
        <v>5106537240</v>
      </c>
      <c r="E43" s="53">
        <v>0</v>
      </c>
      <c r="F43" s="37">
        <f>B43+C43+D43</f>
        <v>8614777070</v>
      </c>
    </row>
    <row r="44" spans="1:6" ht="15.75" customHeight="1">
      <c r="A44" s="2"/>
      <c r="B44" s="14"/>
      <c r="C44" s="14"/>
      <c r="D44" s="14"/>
      <c r="E44" s="53"/>
      <c r="F44" s="37"/>
    </row>
    <row r="45" spans="1:6" s="36" customFormat="1" ht="15.75" customHeight="1">
      <c r="A45" s="8" t="s">
        <v>53</v>
      </c>
      <c r="B45" s="13">
        <f>B46</f>
        <v>1363856714.52</v>
      </c>
      <c r="C45" s="13">
        <f>C46</f>
        <v>0</v>
      </c>
      <c r="D45" s="13">
        <f>D46</f>
        <v>0</v>
      </c>
      <c r="E45" s="13">
        <f>E46</f>
        <v>0</v>
      </c>
      <c r="F45" s="35">
        <f>B45+C45+D45</f>
        <v>1363856714.52</v>
      </c>
    </row>
    <row r="46" spans="1:6" ht="15.75" customHeight="1">
      <c r="A46" s="2" t="s">
        <v>54</v>
      </c>
      <c r="B46" s="14">
        <v>1363856714.52</v>
      </c>
      <c r="C46" s="14">
        <v>0</v>
      </c>
      <c r="D46" s="14">
        <v>0</v>
      </c>
      <c r="E46" s="53">
        <v>0</v>
      </c>
      <c r="F46" s="37">
        <f>B46+C46+D46</f>
        <v>1363856714.52</v>
      </c>
    </row>
    <row r="47" spans="1:6" ht="15.75" customHeight="1">
      <c r="A47" s="2"/>
      <c r="B47" s="14"/>
      <c r="C47" s="14"/>
      <c r="D47" s="14"/>
      <c r="E47" s="53"/>
      <c r="F47" s="37"/>
    </row>
    <row r="48" spans="1:6" s="36" customFormat="1" ht="15.75" customHeight="1">
      <c r="A48" s="8" t="s">
        <v>55</v>
      </c>
      <c r="B48" s="13">
        <f>SUM(B49:B49)</f>
        <v>8265000000</v>
      </c>
      <c r="C48" s="13">
        <f>SUM(C49:C49)</f>
        <v>0</v>
      </c>
      <c r="D48" s="13">
        <f>SUM(D49:D49)</f>
        <v>0</v>
      </c>
      <c r="E48" s="13">
        <f>SUM(E49:E49)</f>
        <v>0</v>
      </c>
      <c r="F48" s="35">
        <f>B48+C48+D48</f>
        <v>8265000000</v>
      </c>
    </row>
    <row r="49" spans="1:6" ht="15.75" customHeight="1">
      <c r="A49" s="2" t="s">
        <v>56</v>
      </c>
      <c r="B49" s="14">
        <v>8265000000</v>
      </c>
      <c r="C49" s="14">
        <v>0</v>
      </c>
      <c r="D49" s="14">
        <v>0</v>
      </c>
      <c r="E49" s="14">
        <v>0</v>
      </c>
      <c r="F49" s="37">
        <f>B49+C49+D49</f>
        <v>8265000000</v>
      </c>
    </row>
    <row r="50" spans="1:6" ht="15.75" customHeight="1">
      <c r="A50" s="2"/>
      <c r="B50" s="14"/>
      <c r="C50" s="14"/>
      <c r="D50" s="14"/>
      <c r="E50" s="14"/>
      <c r="F50" s="37"/>
    </row>
    <row r="51" spans="1:6" ht="15.75" customHeight="1">
      <c r="A51" s="2"/>
      <c r="B51" s="14"/>
      <c r="C51" s="14"/>
      <c r="D51" s="14"/>
      <c r="E51" s="14"/>
      <c r="F51" s="37"/>
    </row>
    <row r="52" spans="1:6" ht="15.75" customHeight="1">
      <c r="A52" s="2"/>
      <c r="B52" s="14"/>
      <c r="C52" s="14"/>
      <c r="D52" s="14"/>
      <c r="E52" s="14"/>
      <c r="F52" s="37"/>
    </row>
    <row r="53" spans="1:6" ht="15.75" customHeight="1">
      <c r="A53" s="2"/>
      <c r="B53" s="14"/>
      <c r="C53" s="14"/>
      <c r="D53" s="14"/>
      <c r="E53" s="14"/>
      <c r="F53" s="37"/>
    </row>
    <row r="54" spans="1:6" ht="15.75" customHeight="1">
      <c r="A54" s="2"/>
      <c r="B54" s="14"/>
      <c r="C54" s="14"/>
      <c r="D54" s="14"/>
      <c r="E54" s="14"/>
      <c r="F54" s="37"/>
    </row>
    <row r="55" spans="1:6" ht="15.75" customHeight="1">
      <c r="A55" s="2"/>
      <c r="B55" s="14"/>
      <c r="C55" s="14"/>
      <c r="D55" s="14"/>
      <c r="E55" s="14"/>
      <c r="F55" s="37"/>
    </row>
    <row r="56" spans="1:6" ht="15.75" customHeight="1">
      <c r="A56" s="2"/>
      <c r="B56" s="14"/>
      <c r="C56" s="14"/>
      <c r="D56" s="14"/>
      <c r="E56" s="14"/>
      <c r="F56" s="37"/>
    </row>
    <row r="57" spans="1:6" ht="15.75" customHeight="1">
      <c r="A57" s="2"/>
      <c r="B57" s="14"/>
      <c r="C57" s="14"/>
      <c r="D57" s="14"/>
      <c r="E57" s="14"/>
      <c r="F57" s="37"/>
    </row>
    <row r="58" spans="1:6" ht="15.75" customHeight="1">
      <c r="A58" s="2"/>
      <c r="B58" s="14"/>
      <c r="C58" s="14"/>
      <c r="D58" s="14"/>
      <c r="E58" s="14"/>
      <c r="F58" s="37"/>
    </row>
    <row r="59" spans="1:6" ht="15.75" customHeight="1">
      <c r="A59" s="2"/>
      <c r="B59" s="14"/>
      <c r="C59" s="14"/>
      <c r="D59" s="14"/>
      <c r="E59" s="14"/>
      <c r="F59" s="37"/>
    </row>
    <row r="60" spans="1:6" ht="15.75" customHeight="1">
      <c r="A60" s="2"/>
      <c r="B60" s="14"/>
      <c r="C60" s="14"/>
      <c r="D60" s="14"/>
      <c r="E60" s="14"/>
      <c r="F60" s="37"/>
    </row>
    <row r="61" spans="1:6" ht="15.75" customHeight="1">
      <c r="A61" s="2"/>
      <c r="B61" s="14"/>
      <c r="C61" s="14"/>
      <c r="D61" s="14"/>
      <c r="E61" s="14"/>
      <c r="F61" s="37"/>
    </row>
    <row r="62" spans="1:6" ht="15.75" customHeight="1">
      <c r="A62" s="2"/>
      <c r="B62" s="14"/>
      <c r="C62" s="14"/>
      <c r="D62" s="14"/>
      <c r="E62" s="14"/>
      <c r="F62" s="37"/>
    </row>
    <row r="63" spans="1:6" ht="15.75" customHeight="1">
      <c r="A63" s="2"/>
      <c r="B63" s="14"/>
      <c r="C63" s="14"/>
      <c r="D63" s="14"/>
      <c r="E63" s="14"/>
      <c r="F63" s="37"/>
    </row>
    <row r="64" spans="1:6" ht="15.75" customHeight="1">
      <c r="A64" s="2"/>
      <c r="B64" s="14"/>
      <c r="C64" s="14"/>
      <c r="D64" s="14"/>
      <c r="E64" s="14"/>
      <c r="F64" s="37"/>
    </row>
    <row r="65" spans="1:6" ht="15.75" customHeight="1">
      <c r="A65" s="2"/>
      <c r="B65" s="14"/>
      <c r="C65" s="14"/>
      <c r="D65" s="14"/>
      <c r="E65" s="14"/>
      <c r="F65" s="37"/>
    </row>
    <row r="66" spans="1:6" ht="15.75" customHeight="1">
      <c r="A66" s="2"/>
      <c r="B66" s="14"/>
      <c r="C66" s="14"/>
      <c r="D66" s="14"/>
      <c r="E66" s="14"/>
      <c r="F66" s="37"/>
    </row>
    <row r="67" spans="1:6" ht="15.75" customHeight="1">
      <c r="A67" s="2"/>
      <c r="B67" s="14"/>
      <c r="C67" s="14"/>
      <c r="D67" s="14"/>
      <c r="E67" s="14"/>
      <c r="F67" s="37"/>
    </row>
    <row r="68" spans="1:6" ht="15.75" customHeight="1">
      <c r="A68" s="2"/>
      <c r="B68" s="14"/>
      <c r="C68" s="14"/>
      <c r="D68" s="14"/>
      <c r="E68" s="14"/>
      <c r="F68" s="37"/>
    </row>
    <row r="69" spans="1:6" ht="15.75" customHeight="1">
      <c r="A69" s="2"/>
      <c r="B69" s="14"/>
      <c r="C69" s="14"/>
      <c r="D69" s="14"/>
      <c r="E69" s="14"/>
      <c r="F69" s="37"/>
    </row>
    <row r="70" spans="1:6" ht="15.75" customHeight="1">
      <c r="A70" s="2"/>
      <c r="B70" s="14"/>
      <c r="C70" s="14"/>
      <c r="D70" s="14"/>
      <c r="E70" s="14"/>
      <c r="F70" s="37"/>
    </row>
    <row r="71" spans="1:6" ht="15.75" customHeight="1">
      <c r="A71" s="2"/>
      <c r="B71" s="14"/>
      <c r="C71" s="14"/>
      <c r="D71" s="14"/>
      <c r="E71" s="14"/>
      <c r="F71" s="37"/>
    </row>
    <row r="72" spans="1:6" ht="15.75" customHeight="1">
      <c r="A72" s="2"/>
      <c r="B72" s="14"/>
      <c r="C72" s="14"/>
      <c r="D72" s="14"/>
      <c r="E72" s="14"/>
      <c r="F72" s="37"/>
    </row>
    <row r="73" spans="1:6" ht="15.75" customHeight="1">
      <c r="A73" s="2"/>
      <c r="B73" s="14"/>
      <c r="C73" s="14"/>
      <c r="D73" s="14"/>
      <c r="E73" s="14"/>
      <c r="F73" s="37"/>
    </row>
    <row r="74" spans="1:6" ht="15.75" customHeight="1">
      <c r="A74" s="2"/>
      <c r="B74" s="14"/>
      <c r="C74" s="14"/>
      <c r="D74" s="14"/>
      <c r="E74" s="14"/>
      <c r="F74" s="37"/>
    </row>
    <row r="75" spans="1:6" ht="15.75" customHeight="1">
      <c r="A75" s="2"/>
      <c r="B75" s="14"/>
      <c r="C75" s="14"/>
      <c r="D75" s="14"/>
      <c r="E75" s="14"/>
      <c r="F75" s="37"/>
    </row>
    <row r="76" spans="1:6" ht="15.75" customHeight="1">
      <c r="A76" s="2"/>
      <c r="B76" s="14"/>
      <c r="C76" s="14"/>
      <c r="D76" s="14"/>
      <c r="E76" s="53"/>
      <c r="F76" s="37"/>
    </row>
    <row r="77" spans="1:6" s="36" customFormat="1" ht="15.75" customHeight="1" thickBot="1">
      <c r="A77" s="40" t="s">
        <v>57</v>
      </c>
      <c r="B77" s="41">
        <f>B5+B8+B20+B30+B33+B42+B45+B48</f>
        <v>1169074143172.23</v>
      </c>
      <c r="C77" s="41">
        <f>C5+C8+C20+C33+C42+C45+C48</f>
        <v>21762792940</v>
      </c>
      <c r="D77" s="41">
        <f>D5+D8+D20+D33+D42+D45+D48</f>
        <v>37484536100</v>
      </c>
      <c r="E77" s="41">
        <f>E5+E8+E20+E33+E42+E45+E48</f>
        <v>39382319680</v>
      </c>
      <c r="F77" s="68">
        <f>B77+C77+E77+D77</f>
        <v>1267703791892.23</v>
      </c>
    </row>
    <row r="78" ht="15" customHeight="1"/>
  </sheetData>
  <printOptions/>
  <pageMargins left="0.75" right="0.75" top="1" bottom="1" header="0.5" footer="0.5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9"/>
  <sheetViews>
    <sheetView showGridLines="0" zoomScale="75" zoomScaleNormal="75" workbookViewId="0" topLeftCell="A1">
      <selection activeCell="A2" sqref="A2:C2"/>
    </sheetView>
  </sheetViews>
  <sheetFormatPr defaultColWidth="9.00390625" defaultRowHeight="16.5"/>
  <cols>
    <col min="1" max="1" width="37.625" style="3" customWidth="1"/>
    <col min="2" max="2" width="27.375" style="3" customWidth="1"/>
    <col min="3" max="3" width="25.875" style="3" customWidth="1"/>
    <col min="4" max="16384" width="9.00390625" style="3" customWidth="1"/>
  </cols>
  <sheetData>
    <row r="1" spans="1:3" ht="36.75">
      <c r="A1" s="73" t="s">
        <v>132</v>
      </c>
      <c r="B1" s="73"/>
      <c r="C1" s="73"/>
    </row>
    <row r="2" spans="1:3" ht="36.75">
      <c r="A2" s="73" t="s">
        <v>16</v>
      </c>
      <c r="B2" s="73"/>
      <c r="C2" s="73"/>
    </row>
    <row r="3" spans="1:3" ht="22.5" customHeight="1" thickBot="1">
      <c r="A3" s="1" t="s">
        <v>125</v>
      </c>
      <c r="B3" s="4"/>
      <c r="C3" s="4"/>
    </row>
    <row r="4" spans="1:3" s="6" customFormat="1" ht="30" customHeight="1">
      <c r="A4" s="20" t="s">
        <v>58</v>
      </c>
      <c r="B4" s="11" t="s">
        <v>59</v>
      </c>
      <c r="C4" s="63" t="s">
        <v>137</v>
      </c>
    </row>
    <row r="5" spans="1:3" ht="24" customHeight="1">
      <c r="A5" s="8" t="s">
        <v>40</v>
      </c>
      <c r="B5" s="42">
        <f>SUM(B6:B10)</f>
        <v>32134224180.08</v>
      </c>
      <c r="C5" s="43"/>
    </row>
    <row r="6" spans="1:2" s="46" customFormat="1" ht="18" customHeight="1">
      <c r="A6" s="44" t="s">
        <v>60</v>
      </c>
      <c r="B6" s="45">
        <v>20311244000</v>
      </c>
    </row>
    <row r="7" spans="1:2" s="46" customFormat="1" ht="18" customHeight="1">
      <c r="A7" s="44" t="s">
        <v>133</v>
      </c>
      <c r="B7" s="45">
        <v>3327709946.08</v>
      </c>
    </row>
    <row r="8" spans="1:2" s="46" customFormat="1" ht="18" customHeight="1">
      <c r="A8" s="44" t="s">
        <v>97</v>
      </c>
      <c r="B8" s="45">
        <v>2093270234</v>
      </c>
    </row>
    <row r="9" spans="1:2" s="46" customFormat="1" ht="18" customHeight="1">
      <c r="A9" s="44" t="s">
        <v>98</v>
      </c>
      <c r="B9" s="45">
        <v>6400000000</v>
      </c>
    </row>
    <row r="10" spans="1:2" s="46" customFormat="1" ht="18" customHeight="1">
      <c r="A10" s="44" t="s">
        <v>99</v>
      </c>
      <c r="B10" s="45">
        <v>2000000</v>
      </c>
    </row>
    <row r="11" spans="1:2" s="46" customFormat="1" ht="18" customHeight="1">
      <c r="A11" s="44"/>
      <c r="B11" s="45"/>
    </row>
    <row r="12" spans="1:3" ht="18" customHeight="1">
      <c r="A12" s="8" t="s">
        <v>61</v>
      </c>
      <c r="B12" s="42">
        <f>SUM(B13:B15)</f>
        <v>55740495479.09</v>
      </c>
      <c r="C12" s="43"/>
    </row>
    <row r="13" spans="1:2" s="46" customFormat="1" ht="18" customHeight="1">
      <c r="A13" s="44" t="s">
        <v>62</v>
      </c>
      <c r="B13" s="45">
        <v>53132807670.31</v>
      </c>
    </row>
    <row r="14" spans="1:2" s="46" customFormat="1" ht="18" customHeight="1">
      <c r="A14" s="44" t="s">
        <v>100</v>
      </c>
      <c r="B14" s="45">
        <v>2459201962.78</v>
      </c>
    </row>
    <row r="15" spans="1:2" s="46" customFormat="1" ht="18" customHeight="1">
      <c r="A15" s="44" t="s">
        <v>101</v>
      </c>
      <c r="B15" s="45">
        <v>148485846</v>
      </c>
    </row>
    <row r="16" spans="1:2" s="46" customFormat="1" ht="18" customHeight="1">
      <c r="A16" s="44"/>
      <c r="B16" s="45"/>
    </row>
    <row r="17" spans="1:3" ht="18" customHeight="1">
      <c r="A17" s="8" t="s">
        <v>63</v>
      </c>
      <c r="B17" s="42">
        <f>SUM(B18:B21)</f>
        <v>103536575629.44</v>
      </c>
      <c r="C17" s="43"/>
    </row>
    <row r="18" spans="1:2" s="46" customFormat="1" ht="18" customHeight="1">
      <c r="A18" s="44" t="s">
        <v>64</v>
      </c>
      <c r="B18" s="45">
        <v>34541808452.44</v>
      </c>
    </row>
    <row r="19" spans="1:2" s="46" customFormat="1" ht="18" customHeight="1">
      <c r="A19" s="44" t="s">
        <v>65</v>
      </c>
      <c r="B19" s="45">
        <v>46357505951</v>
      </c>
    </row>
    <row r="20" spans="1:2" s="46" customFormat="1" ht="18" customHeight="1">
      <c r="A20" s="44" t="s">
        <v>66</v>
      </c>
      <c r="B20" s="45">
        <v>8966754645</v>
      </c>
    </row>
    <row r="21" spans="1:2" s="46" customFormat="1" ht="18" customHeight="1">
      <c r="A21" s="44" t="s">
        <v>67</v>
      </c>
      <c r="B21" s="45">
        <v>13670506581</v>
      </c>
    </row>
    <row r="22" spans="1:2" s="46" customFormat="1" ht="18" customHeight="1">
      <c r="A22" s="44"/>
      <c r="B22" s="45"/>
    </row>
    <row r="23" spans="1:3" ht="18" customHeight="1">
      <c r="A23" s="8" t="s">
        <v>68</v>
      </c>
      <c r="B23" s="42">
        <f>SUM(B24:B26)</f>
        <v>108310700912.31</v>
      </c>
      <c r="C23" s="43"/>
    </row>
    <row r="24" spans="1:2" s="46" customFormat="1" ht="18" customHeight="1">
      <c r="A24" s="44" t="s">
        <v>69</v>
      </c>
      <c r="B24" s="45">
        <v>79381754264.29</v>
      </c>
    </row>
    <row r="25" spans="1:2" s="46" customFormat="1" ht="18" customHeight="1">
      <c r="A25" s="44" t="s">
        <v>102</v>
      </c>
      <c r="B25" s="45">
        <v>100000000</v>
      </c>
    </row>
    <row r="26" spans="1:2" s="46" customFormat="1" ht="18" customHeight="1">
      <c r="A26" s="44" t="s">
        <v>103</v>
      </c>
      <c r="B26" s="45">
        <v>28828946648.02</v>
      </c>
    </row>
    <row r="27" spans="1:2" s="46" customFormat="1" ht="18" customHeight="1">
      <c r="A27" s="44"/>
      <c r="B27" s="45"/>
    </row>
    <row r="28" spans="1:3" ht="18" customHeight="1">
      <c r="A28" s="8" t="s">
        <v>70</v>
      </c>
      <c r="B28" s="42">
        <f>SUM(B29:B34)</f>
        <v>131632048580.84</v>
      </c>
      <c r="C28" s="43"/>
    </row>
    <row r="29" spans="1:3" ht="18" customHeight="1">
      <c r="A29" s="44" t="s">
        <v>104</v>
      </c>
      <c r="B29" s="45">
        <v>107372658386.72</v>
      </c>
      <c r="C29" s="43"/>
    </row>
    <row r="30" spans="1:3" ht="18" customHeight="1">
      <c r="A30" s="44" t="s">
        <v>105</v>
      </c>
      <c r="B30" s="45">
        <v>14704396250.75</v>
      </c>
      <c r="C30" s="43"/>
    </row>
    <row r="31" spans="1:3" ht="18" customHeight="1">
      <c r="A31" s="44" t="s">
        <v>106</v>
      </c>
      <c r="B31" s="45">
        <v>4916843000</v>
      </c>
      <c r="C31" s="43"/>
    </row>
    <row r="32" spans="1:3" ht="18" customHeight="1">
      <c r="A32" s="44" t="s">
        <v>107</v>
      </c>
      <c r="B32" s="45">
        <v>218573983.47</v>
      </c>
      <c r="C32" s="43"/>
    </row>
    <row r="33" spans="1:2" s="46" customFormat="1" ht="18" customHeight="1">
      <c r="A33" s="44" t="s">
        <v>71</v>
      </c>
      <c r="B33" s="45">
        <v>719775280</v>
      </c>
    </row>
    <row r="34" spans="1:2" s="46" customFormat="1" ht="18" customHeight="1">
      <c r="A34" s="44" t="s">
        <v>108</v>
      </c>
      <c r="B34" s="45">
        <v>3699801679.9</v>
      </c>
    </row>
    <row r="35" spans="1:2" s="46" customFormat="1" ht="18" customHeight="1">
      <c r="A35" s="44"/>
      <c r="B35" s="45"/>
    </row>
    <row r="36" spans="1:3" ht="18" customHeight="1">
      <c r="A36" s="8" t="s">
        <v>72</v>
      </c>
      <c r="B36" s="42">
        <f>SUM(B37:B37)</f>
        <v>3506843447.98</v>
      </c>
      <c r="C36" s="43"/>
    </row>
    <row r="37" spans="1:2" s="46" customFormat="1" ht="18" customHeight="1">
      <c r="A37" s="44" t="s">
        <v>73</v>
      </c>
      <c r="B37" s="45">
        <v>3506843447.98</v>
      </c>
    </row>
    <row r="38" spans="1:2" s="46" customFormat="1" ht="18" customHeight="1">
      <c r="A38" s="44"/>
      <c r="B38" s="45"/>
    </row>
    <row r="39" spans="1:3" ht="18" customHeight="1">
      <c r="A39" s="8" t="s">
        <v>74</v>
      </c>
      <c r="B39" s="42">
        <f>SUM(B40:B42)</f>
        <v>40604872352.03</v>
      </c>
      <c r="C39" s="43"/>
    </row>
    <row r="40" spans="1:3" s="46" customFormat="1" ht="23.25" customHeight="1" thickBot="1">
      <c r="A40" s="47" t="s">
        <v>75</v>
      </c>
      <c r="B40" s="48">
        <v>30618391573.03</v>
      </c>
      <c r="C40" s="49"/>
    </row>
    <row r="41" spans="1:2" s="46" customFormat="1" ht="19.5" customHeight="1">
      <c r="A41" s="44" t="s">
        <v>76</v>
      </c>
      <c r="B41" s="45">
        <v>10000</v>
      </c>
    </row>
    <row r="42" spans="1:2" s="46" customFormat="1" ht="20.25" customHeight="1">
      <c r="A42" s="44" t="s">
        <v>109</v>
      </c>
      <c r="B42" s="45">
        <v>9986470779</v>
      </c>
    </row>
    <row r="43" spans="1:2" s="46" customFormat="1" ht="18" customHeight="1">
      <c r="A43" s="44"/>
      <c r="B43" s="45"/>
    </row>
    <row r="44" spans="1:3" ht="18" customHeight="1">
      <c r="A44" s="8" t="s">
        <v>77</v>
      </c>
      <c r="B44" s="42">
        <f>SUM(B45:B45)</f>
        <v>451792863061.62</v>
      </c>
      <c r="C44" s="43"/>
    </row>
    <row r="45" spans="1:2" s="46" customFormat="1" ht="18" customHeight="1">
      <c r="A45" s="44" t="s">
        <v>78</v>
      </c>
      <c r="B45" s="45">
        <v>451792863061.62</v>
      </c>
    </row>
    <row r="46" spans="1:2" s="46" customFormat="1" ht="18" customHeight="1">
      <c r="A46" s="44"/>
      <c r="B46" s="45"/>
    </row>
    <row r="47" spans="1:3" ht="18" customHeight="1">
      <c r="A47" s="8" t="s">
        <v>79</v>
      </c>
      <c r="B47" s="42">
        <f>SUM(B48:B49)</f>
        <v>39104886769.37</v>
      </c>
      <c r="C47" s="43"/>
    </row>
    <row r="48" spans="1:2" s="46" customFormat="1" ht="18" customHeight="1">
      <c r="A48" s="44" t="s">
        <v>80</v>
      </c>
      <c r="B48" s="45">
        <v>13566054116.37</v>
      </c>
    </row>
    <row r="49" spans="1:2" s="46" customFormat="1" ht="18" customHeight="1">
      <c r="A49" s="44" t="s">
        <v>81</v>
      </c>
      <c r="B49" s="61">
        <v>25538832653</v>
      </c>
    </row>
    <row r="50" spans="1:3" s="49" customFormat="1" ht="18" customHeight="1" thickBot="1">
      <c r="A50" s="44"/>
      <c r="B50" s="45"/>
      <c r="C50" s="62"/>
    </row>
    <row r="51" spans="1:3" ht="24" customHeight="1">
      <c r="A51" s="8" t="s">
        <v>82</v>
      </c>
      <c r="B51" s="42">
        <f>SUM(B52:B52)</f>
        <v>23240801340.99</v>
      </c>
      <c r="C51" s="43"/>
    </row>
    <row r="52" spans="1:2" s="46" customFormat="1" ht="18" customHeight="1">
      <c r="A52" s="44" t="s">
        <v>83</v>
      </c>
      <c r="B52" s="45">
        <v>23240801340.99</v>
      </c>
    </row>
    <row r="53" spans="1:2" s="46" customFormat="1" ht="18" customHeight="1">
      <c r="A53" s="44"/>
      <c r="B53" s="45"/>
    </row>
    <row r="54" spans="1:3" ht="18" customHeight="1">
      <c r="A54" s="8" t="s">
        <v>84</v>
      </c>
      <c r="B54" s="42">
        <f>SUM(B55:B56)</f>
        <v>58735788278.64</v>
      </c>
      <c r="C54" s="43"/>
    </row>
    <row r="55" spans="1:2" s="46" customFormat="1" ht="18" customHeight="1">
      <c r="A55" s="44" t="s">
        <v>85</v>
      </c>
      <c r="B55" s="45">
        <v>56373788278.64</v>
      </c>
    </row>
    <row r="56" spans="1:2" s="46" customFormat="1" ht="18" customHeight="1">
      <c r="A56" s="44" t="s">
        <v>86</v>
      </c>
      <c r="B56" s="45">
        <v>2362000000</v>
      </c>
    </row>
    <row r="57" spans="1:2" s="46" customFormat="1" ht="18" customHeight="1">
      <c r="A57" s="44"/>
      <c r="B57" s="45"/>
    </row>
    <row r="58" spans="1:3" ht="18" customHeight="1">
      <c r="A58" s="8" t="s">
        <v>53</v>
      </c>
      <c r="B58" s="42">
        <f>SUM(B59:B59)</f>
        <v>257751755</v>
      </c>
      <c r="C58" s="43"/>
    </row>
    <row r="59" spans="1:2" s="46" customFormat="1" ht="18" customHeight="1">
      <c r="A59" s="44" t="s">
        <v>87</v>
      </c>
      <c r="B59" s="45">
        <v>257751755</v>
      </c>
    </row>
    <row r="60" spans="1:2" s="46" customFormat="1" ht="18" customHeight="1">
      <c r="A60" s="44"/>
      <c r="B60" s="45"/>
    </row>
    <row r="61" spans="1:3" ht="18" customHeight="1">
      <c r="A61" s="8" t="s">
        <v>55</v>
      </c>
      <c r="B61" s="42">
        <f>SUM(B62:B64)</f>
        <v>14602969767.79</v>
      </c>
      <c r="C61" s="43"/>
    </row>
    <row r="62" spans="1:3" ht="18" customHeight="1">
      <c r="A62" s="44" t="s">
        <v>110</v>
      </c>
      <c r="B62" s="45">
        <v>5468674811</v>
      </c>
      <c r="C62" s="43"/>
    </row>
    <row r="63" spans="1:2" s="46" customFormat="1" ht="18" customHeight="1">
      <c r="A63" s="44" t="s">
        <v>134</v>
      </c>
      <c r="B63" s="45">
        <v>8926294956.79</v>
      </c>
    </row>
    <row r="64" spans="1:2" s="46" customFormat="1" ht="18" customHeight="1">
      <c r="A64" s="44" t="s">
        <v>111</v>
      </c>
      <c r="B64" s="45">
        <v>208000000</v>
      </c>
    </row>
    <row r="65" spans="1:2" s="46" customFormat="1" ht="18" customHeight="1">
      <c r="A65" s="44"/>
      <c r="B65" s="45"/>
    </row>
    <row r="66" spans="1:3" ht="18" customHeight="1">
      <c r="A66" s="8" t="s">
        <v>88</v>
      </c>
      <c r="B66" s="42">
        <f>SUM(B67:B68)</f>
        <v>49520280</v>
      </c>
      <c r="C66" s="43"/>
    </row>
    <row r="67" spans="1:2" s="46" customFormat="1" ht="18" customHeight="1">
      <c r="A67" s="44" t="s">
        <v>89</v>
      </c>
      <c r="B67" s="45">
        <v>48520280</v>
      </c>
    </row>
    <row r="68" spans="1:2" s="46" customFormat="1" ht="18" customHeight="1">
      <c r="A68" s="44" t="s">
        <v>90</v>
      </c>
      <c r="B68" s="45">
        <v>1000000</v>
      </c>
    </row>
    <row r="69" spans="1:2" s="46" customFormat="1" ht="18" customHeight="1">
      <c r="A69" s="44"/>
      <c r="B69" s="45"/>
    </row>
    <row r="70" spans="1:3" ht="18" customHeight="1">
      <c r="A70" s="8" t="s">
        <v>91</v>
      </c>
      <c r="B70" s="42">
        <f>SUM(B71:B71)</f>
        <v>1217367081</v>
      </c>
      <c r="C70" s="43"/>
    </row>
    <row r="71" spans="1:2" s="46" customFormat="1" ht="18" customHeight="1">
      <c r="A71" s="44" t="s">
        <v>92</v>
      </c>
      <c r="B71" s="45">
        <v>1217367081</v>
      </c>
    </row>
    <row r="72" spans="1:2" s="46" customFormat="1" ht="18" customHeight="1">
      <c r="A72" s="44"/>
      <c r="B72" s="45"/>
    </row>
    <row r="73" spans="1:3" ht="18" customHeight="1">
      <c r="A73" s="8" t="s">
        <v>128</v>
      </c>
      <c r="B73" s="42">
        <f>SUM(B74:B74)</f>
        <v>358729161</v>
      </c>
      <c r="C73" s="43"/>
    </row>
    <row r="74" spans="1:3" s="46" customFormat="1" ht="18" customHeight="1">
      <c r="A74" s="44" t="s">
        <v>93</v>
      </c>
      <c r="B74" s="45">
        <v>358729161</v>
      </c>
      <c r="C74" s="62"/>
    </row>
    <row r="75" spans="1:3" s="46" customFormat="1" ht="26.25" customHeight="1" thickBot="1">
      <c r="A75" s="59" t="s">
        <v>129</v>
      </c>
      <c r="B75" s="60">
        <f>B76</f>
        <v>40492707</v>
      </c>
      <c r="C75" s="49"/>
    </row>
    <row r="76" spans="1:3" s="46" customFormat="1" ht="18" customHeight="1">
      <c r="A76" s="44" t="s">
        <v>149</v>
      </c>
      <c r="B76" s="45">
        <v>40492707</v>
      </c>
      <c r="C76" s="62"/>
    </row>
    <row r="77" spans="1:3" s="46" customFormat="1" ht="18" customHeight="1">
      <c r="A77" s="44"/>
      <c r="B77" s="45"/>
      <c r="C77" s="62"/>
    </row>
    <row r="78" spans="1:3" ht="20.25" customHeight="1">
      <c r="A78" s="8" t="s">
        <v>94</v>
      </c>
      <c r="B78" s="42">
        <f>SUM(B79:B79)</f>
        <v>28218119876.9</v>
      </c>
      <c r="C78" s="43"/>
    </row>
    <row r="79" spans="1:2" s="46" customFormat="1" ht="18" customHeight="1">
      <c r="A79" s="44" t="s">
        <v>95</v>
      </c>
      <c r="B79" s="45">
        <v>28218119876.9</v>
      </c>
    </row>
    <row r="80" spans="1:2" s="46" customFormat="1" ht="18" customHeight="1">
      <c r="A80" s="44"/>
      <c r="B80" s="45"/>
    </row>
    <row r="81" spans="1:2" s="46" customFormat="1" ht="18" customHeight="1">
      <c r="A81" s="8" t="s">
        <v>135</v>
      </c>
      <c r="B81" s="42">
        <f>B82</f>
        <v>314694757</v>
      </c>
    </row>
    <row r="82" spans="1:2" s="46" customFormat="1" ht="18" customHeight="1">
      <c r="A82" s="44" t="s">
        <v>136</v>
      </c>
      <c r="B82" s="45">
        <v>314694757</v>
      </c>
    </row>
    <row r="83" spans="1:2" s="46" customFormat="1" ht="18" customHeight="1">
      <c r="A83" s="44"/>
      <c r="B83" s="45"/>
    </row>
    <row r="84" spans="1:2" s="46" customFormat="1" ht="18" customHeight="1">
      <c r="A84" s="8" t="s">
        <v>130</v>
      </c>
      <c r="B84" s="42">
        <f>SUM(B85:B85)</f>
        <v>3504723014</v>
      </c>
    </row>
    <row r="85" spans="1:2" s="46" customFormat="1" ht="18" customHeight="1">
      <c r="A85" s="44" t="s">
        <v>112</v>
      </c>
      <c r="B85" s="45">
        <v>3504723014</v>
      </c>
    </row>
    <row r="86" spans="1:2" s="46" customFormat="1" ht="18" customHeight="1">
      <c r="A86" s="44"/>
      <c r="B86" s="45"/>
    </row>
    <row r="87" spans="1:2" s="46" customFormat="1" ht="18" customHeight="1">
      <c r="A87" s="44"/>
      <c r="B87" s="45"/>
    </row>
    <row r="88" spans="1:2" s="46" customFormat="1" ht="18" customHeight="1">
      <c r="A88" s="44"/>
      <c r="B88" s="45"/>
    </row>
    <row r="89" spans="1:2" s="46" customFormat="1" ht="18" customHeight="1">
      <c r="A89" s="44"/>
      <c r="B89" s="45"/>
    </row>
    <row r="90" spans="1:2" s="46" customFormat="1" ht="18" customHeight="1">
      <c r="A90" s="44"/>
      <c r="B90" s="45"/>
    </row>
    <row r="91" spans="1:2" s="46" customFormat="1" ht="18" customHeight="1">
      <c r="A91" s="44"/>
      <c r="B91" s="45"/>
    </row>
    <row r="92" spans="1:2" s="46" customFormat="1" ht="18" customHeight="1">
      <c r="A92" s="44"/>
      <c r="B92" s="45"/>
    </row>
    <row r="93" spans="1:2" s="46" customFormat="1" ht="18" customHeight="1">
      <c r="A93" s="44"/>
      <c r="B93" s="45"/>
    </row>
    <row r="94" spans="1:2" s="46" customFormat="1" ht="18" customHeight="1">
      <c r="A94" s="44"/>
      <c r="B94" s="45"/>
    </row>
    <row r="95" spans="1:2" s="46" customFormat="1" ht="18" customHeight="1">
      <c r="A95" s="44"/>
      <c r="B95" s="45"/>
    </row>
    <row r="96" spans="1:2" s="46" customFormat="1" ht="18" customHeight="1">
      <c r="A96" s="44"/>
      <c r="B96" s="45"/>
    </row>
    <row r="97" spans="1:2" s="46" customFormat="1" ht="18" customHeight="1">
      <c r="A97" s="44"/>
      <c r="B97" s="45"/>
    </row>
    <row r="98" spans="1:2" s="46" customFormat="1" ht="18" customHeight="1">
      <c r="A98" s="44"/>
      <c r="B98" s="45"/>
    </row>
    <row r="99" spans="1:2" s="46" customFormat="1" ht="18" customHeight="1">
      <c r="A99" s="44"/>
      <c r="B99" s="45"/>
    </row>
    <row r="100" spans="1:2" s="46" customFormat="1" ht="18" customHeight="1">
      <c r="A100" s="44"/>
      <c r="B100" s="45"/>
    </row>
    <row r="101" spans="1:2" s="46" customFormat="1" ht="18" customHeight="1">
      <c r="A101" s="44"/>
      <c r="B101" s="45"/>
    </row>
    <row r="102" spans="1:2" s="46" customFormat="1" ht="18" customHeight="1">
      <c r="A102" s="44"/>
      <c r="B102" s="45"/>
    </row>
    <row r="103" spans="1:2" s="46" customFormat="1" ht="18" customHeight="1">
      <c r="A103" s="44"/>
      <c r="B103" s="45"/>
    </row>
    <row r="104" spans="1:2" s="46" customFormat="1" ht="18" customHeight="1">
      <c r="A104" s="44"/>
      <c r="B104" s="45"/>
    </row>
    <row r="105" spans="1:2" s="46" customFormat="1" ht="18" customHeight="1">
      <c r="A105" s="44"/>
      <c r="B105" s="45"/>
    </row>
    <row r="106" spans="1:2" s="46" customFormat="1" ht="18" customHeight="1">
      <c r="A106" s="44"/>
      <c r="B106" s="45"/>
    </row>
    <row r="107" spans="1:2" s="46" customFormat="1" ht="18" customHeight="1">
      <c r="A107" s="44"/>
      <c r="B107" s="45"/>
    </row>
    <row r="108" spans="1:3" s="6" customFormat="1" ht="33" customHeight="1" thickBot="1">
      <c r="A108" s="16" t="s">
        <v>96</v>
      </c>
      <c r="B108" s="50">
        <f>SUM(B5,B12,B17,B23,B28,B36,B39,B44,B47,B51,B54,B58,B61,B66,B70,B73,B75,B78,B81,B84)</f>
        <v>1096904468432.0801</v>
      </c>
      <c r="C108" s="51"/>
    </row>
    <row r="109" ht="16.5">
      <c r="A109" s="52" t="s">
        <v>131</v>
      </c>
    </row>
  </sheetData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showGridLines="0" zoomScale="75" zoomScaleNormal="75" zoomScaleSheetLayoutView="75" workbookViewId="0" topLeftCell="A1">
      <selection activeCell="A2" sqref="A2:C2"/>
    </sheetView>
  </sheetViews>
  <sheetFormatPr defaultColWidth="9.00390625" defaultRowHeight="16.5"/>
  <cols>
    <col min="1" max="1" width="39.625" style="3" customWidth="1"/>
    <col min="2" max="2" width="26.625" style="3" customWidth="1"/>
    <col min="3" max="3" width="29.625" style="3" customWidth="1"/>
    <col min="4" max="16384" width="9.00390625" style="3" customWidth="1"/>
  </cols>
  <sheetData>
    <row r="1" spans="1:3" ht="36.75">
      <c r="A1" s="73" t="s">
        <v>132</v>
      </c>
      <c r="B1" s="73"/>
      <c r="C1" s="73"/>
    </row>
    <row r="2" spans="1:3" ht="36.75">
      <c r="A2" s="73" t="s">
        <v>16</v>
      </c>
      <c r="B2" s="73"/>
      <c r="C2" s="73"/>
    </row>
    <row r="3" spans="1:3" ht="22.5" customHeight="1" thickBot="1">
      <c r="A3" s="1" t="s">
        <v>125</v>
      </c>
      <c r="B3" s="4"/>
      <c r="C3" s="4"/>
    </row>
    <row r="4" spans="1:3" ht="30" customHeight="1">
      <c r="A4" s="11" t="s">
        <v>3</v>
      </c>
      <c r="B4" s="20" t="s">
        <v>20</v>
      </c>
      <c r="C4" s="12" t="s">
        <v>4</v>
      </c>
    </row>
    <row r="5" spans="1:2" ht="28.5" customHeight="1">
      <c r="A5" s="9" t="s">
        <v>1</v>
      </c>
      <c r="B5" s="19">
        <f>SUM(B6:B17)</f>
        <v>39445246237.06</v>
      </c>
    </row>
    <row r="6" spans="1:2" ht="28.5" customHeight="1">
      <c r="A6" s="2" t="s">
        <v>127</v>
      </c>
      <c r="B6" s="18">
        <v>9334342580</v>
      </c>
    </row>
    <row r="7" spans="1:2" ht="28.5" customHeight="1">
      <c r="A7" s="2" t="s">
        <v>6</v>
      </c>
      <c r="B7" s="23">
        <v>695242890</v>
      </c>
    </row>
    <row r="8" spans="1:2" ht="28.5" customHeight="1">
      <c r="A8" s="2" t="s">
        <v>21</v>
      </c>
      <c r="B8" s="18">
        <v>1480000000</v>
      </c>
    </row>
    <row r="9" spans="1:2" ht="28.5" customHeight="1">
      <c r="A9" s="2" t="s">
        <v>152</v>
      </c>
      <c r="B9" s="18">
        <v>7709371840</v>
      </c>
    </row>
    <row r="10" spans="1:2" ht="28.5" customHeight="1">
      <c r="A10" s="2" t="s">
        <v>32</v>
      </c>
      <c r="B10" s="18">
        <v>800878870</v>
      </c>
    </row>
    <row r="11" spans="1:2" ht="28.5" customHeight="1">
      <c r="A11" s="2" t="s">
        <v>23</v>
      </c>
      <c r="B11" s="18">
        <v>970593750</v>
      </c>
    </row>
    <row r="12" spans="1:2" ht="28.5" customHeight="1">
      <c r="A12" s="2" t="s">
        <v>24</v>
      </c>
      <c r="B12" s="23">
        <v>1148764437.06</v>
      </c>
    </row>
    <row r="13" spans="1:2" ht="28.5" customHeight="1">
      <c r="A13" s="2" t="s">
        <v>153</v>
      </c>
      <c r="B13" s="18">
        <v>8616166210</v>
      </c>
    </row>
    <row r="14" spans="1:2" ht="28.5" customHeight="1">
      <c r="A14" s="2" t="s">
        <v>156</v>
      </c>
      <c r="B14" s="18">
        <v>1804254680</v>
      </c>
    </row>
    <row r="15" spans="1:2" ht="28.5" customHeight="1">
      <c r="A15" s="2" t="s">
        <v>154</v>
      </c>
      <c r="B15" s="18">
        <v>78100000</v>
      </c>
    </row>
    <row r="16" spans="1:2" ht="28.5" customHeight="1">
      <c r="A16" s="2" t="s">
        <v>155</v>
      </c>
      <c r="B16" s="23">
        <v>5612346330</v>
      </c>
    </row>
    <row r="17" spans="1:2" ht="28.5" customHeight="1">
      <c r="A17" s="2" t="s">
        <v>150</v>
      </c>
      <c r="B17" s="23">
        <v>1195184650</v>
      </c>
    </row>
    <row r="18" spans="1:2" ht="28.5" customHeight="1">
      <c r="A18" s="9" t="s">
        <v>0</v>
      </c>
      <c r="B18" s="17">
        <f>SUM(B19:B26)</f>
        <v>33996350880</v>
      </c>
    </row>
    <row r="19" spans="1:2" ht="28.5" customHeight="1">
      <c r="A19" s="2" t="s">
        <v>151</v>
      </c>
      <c r="B19" s="18">
        <v>100000000</v>
      </c>
    </row>
    <row r="20" spans="1:2" ht="28.5" customHeight="1">
      <c r="A20" s="2" t="s">
        <v>17</v>
      </c>
      <c r="B20" s="18">
        <v>89000000</v>
      </c>
    </row>
    <row r="21" spans="1:2" ht="28.5" customHeight="1">
      <c r="A21" s="2" t="s">
        <v>25</v>
      </c>
      <c r="B21" s="18">
        <v>3110791530</v>
      </c>
    </row>
    <row r="22" spans="1:2" ht="28.5" customHeight="1">
      <c r="A22" s="2" t="s">
        <v>7</v>
      </c>
      <c r="B22" s="18">
        <v>29275823250</v>
      </c>
    </row>
    <row r="23" spans="1:2" ht="28.5" customHeight="1">
      <c r="A23" s="2" t="s">
        <v>22</v>
      </c>
      <c r="B23" s="18">
        <v>932431510</v>
      </c>
    </row>
    <row r="24" spans="1:2" ht="28.5" customHeight="1">
      <c r="A24" s="2" t="s">
        <v>26</v>
      </c>
      <c r="B24" s="18">
        <v>9286940</v>
      </c>
    </row>
    <row r="25" spans="1:2" ht="28.5" customHeight="1">
      <c r="A25" s="2" t="s">
        <v>18</v>
      </c>
      <c r="B25" s="18">
        <v>466445000</v>
      </c>
    </row>
    <row r="26" spans="1:2" ht="28.5" customHeight="1">
      <c r="A26" s="2" t="s">
        <v>29</v>
      </c>
      <c r="B26" s="23">
        <v>12572650</v>
      </c>
    </row>
    <row r="27" spans="1:2" ht="28.5" customHeight="1">
      <c r="A27" s="9" t="s">
        <v>8</v>
      </c>
      <c r="B27" s="17">
        <f>SUM(B28)</f>
        <v>194604380</v>
      </c>
    </row>
    <row r="28" spans="1:3" ht="28.5" customHeight="1" thickBot="1">
      <c r="A28" s="24" t="s">
        <v>9</v>
      </c>
      <c r="B28" s="72">
        <v>194604380</v>
      </c>
      <c r="C28" s="5"/>
    </row>
    <row r="29" spans="1:2" ht="28.5" customHeight="1">
      <c r="A29" s="9" t="s">
        <v>10</v>
      </c>
      <c r="B29" s="17">
        <f>SUM(B30)</f>
        <v>522315360</v>
      </c>
    </row>
    <row r="30" spans="1:2" ht="28.5" customHeight="1">
      <c r="A30" s="2" t="s">
        <v>9</v>
      </c>
      <c r="B30" s="18">
        <v>522315360</v>
      </c>
    </row>
    <row r="31" spans="1:2" ht="28.5" customHeight="1">
      <c r="A31" s="9" t="s">
        <v>2</v>
      </c>
      <c r="B31" s="17">
        <f>SUM(B32:B35)</f>
        <v>9818723350</v>
      </c>
    </row>
    <row r="32" spans="1:2" ht="28.5" customHeight="1">
      <c r="A32" s="2" t="s">
        <v>11</v>
      </c>
      <c r="B32" s="18">
        <v>315000000</v>
      </c>
    </row>
    <row r="33" spans="1:2" ht="28.5" customHeight="1">
      <c r="A33" s="2" t="s">
        <v>27</v>
      </c>
      <c r="B33" s="18">
        <v>1200000000</v>
      </c>
    </row>
    <row r="34" spans="1:2" ht="28.5" customHeight="1">
      <c r="A34" s="2" t="s">
        <v>12</v>
      </c>
      <c r="B34" s="18">
        <v>7589693770</v>
      </c>
    </row>
    <row r="35" spans="1:2" ht="28.5" customHeight="1">
      <c r="A35" s="2" t="s">
        <v>28</v>
      </c>
      <c r="B35" s="22">
        <v>714029580</v>
      </c>
    </row>
    <row r="36" spans="1:2" ht="28.5" customHeight="1">
      <c r="A36" s="2"/>
      <c r="B36" s="22"/>
    </row>
    <row r="37" spans="1:2" ht="28.5" customHeight="1">
      <c r="A37" s="8" t="s">
        <v>30</v>
      </c>
      <c r="B37" s="17">
        <f>SUM(B38:B39)</f>
        <v>92200000</v>
      </c>
    </row>
    <row r="38" spans="1:2" ht="28.5" customHeight="1">
      <c r="A38" s="2" t="s">
        <v>31</v>
      </c>
      <c r="B38" s="18">
        <v>49000000</v>
      </c>
    </row>
    <row r="39" spans="1:2" ht="28.5" customHeight="1">
      <c r="A39" s="2" t="s">
        <v>33</v>
      </c>
      <c r="B39" s="18">
        <v>43200000</v>
      </c>
    </row>
    <row r="40" spans="1:3" ht="28.5" customHeight="1">
      <c r="A40" s="2"/>
      <c r="B40" s="22"/>
      <c r="C40" s="7"/>
    </row>
    <row r="41" spans="1:2" ht="28.5" customHeight="1">
      <c r="A41" s="8" t="s">
        <v>34</v>
      </c>
      <c r="B41" s="17">
        <f>B42</f>
        <v>18769310</v>
      </c>
    </row>
    <row r="42" spans="1:2" ht="28.5" customHeight="1">
      <c r="A42" s="2" t="s">
        <v>155</v>
      </c>
      <c r="B42" s="22">
        <v>18769310</v>
      </c>
    </row>
    <row r="43" spans="1:3" ht="28.5" customHeight="1">
      <c r="A43" s="2"/>
      <c r="B43" s="18"/>
      <c r="C43" s="25"/>
    </row>
    <row r="44" spans="1:2" ht="28.5" customHeight="1">
      <c r="A44" s="10" t="s">
        <v>5</v>
      </c>
      <c r="B44" s="13">
        <f>B5+B18+B27+B29+B31+B37+B41</f>
        <v>84088209517.06</v>
      </c>
    </row>
    <row r="45" spans="1:2" ht="28.5" customHeight="1">
      <c r="A45" s="9"/>
      <c r="B45" s="22"/>
    </row>
    <row r="46" spans="1:2" ht="28.5" customHeight="1">
      <c r="A46" s="9" t="s">
        <v>13</v>
      </c>
      <c r="B46" s="32">
        <f>'國營部分'!B77</f>
        <v>1169074143172.23</v>
      </c>
    </row>
    <row r="47" spans="1:2" ht="28.5" customHeight="1">
      <c r="A47" s="9"/>
      <c r="B47" s="22"/>
    </row>
    <row r="48" spans="1:2" ht="28.5" customHeight="1">
      <c r="A48" s="9" t="s">
        <v>19</v>
      </c>
      <c r="B48" s="32">
        <f>'非營部分'!B108</f>
        <v>1096904468432.0801</v>
      </c>
    </row>
    <row r="49" spans="1:2" ht="28.5" customHeight="1">
      <c r="A49" s="2"/>
      <c r="B49" s="22"/>
    </row>
    <row r="50" spans="1:2" ht="28.5" customHeight="1">
      <c r="A50" s="9" t="s">
        <v>14</v>
      </c>
      <c r="B50" s="13">
        <f>B44</f>
        <v>84088209517.06</v>
      </c>
    </row>
    <row r="51" spans="1:2" ht="28.5" customHeight="1">
      <c r="A51" s="9"/>
      <c r="B51" s="13"/>
    </row>
    <row r="52" spans="1:3" s="6" customFormat="1" ht="19.5" customHeight="1">
      <c r="A52" s="26" t="s">
        <v>15</v>
      </c>
      <c r="B52" s="27">
        <f>SUM(B46:B51)</f>
        <v>2350066821121.37</v>
      </c>
      <c r="C52" s="28"/>
    </row>
    <row r="53" spans="1:3" ht="9.75" customHeight="1" thickBot="1">
      <c r="A53" s="29"/>
      <c r="B53" s="30"/>
      <c r="C53" s="31"/>
    </row>
    <row r="54" ht="15.75">
      <c r="A54" s="7"/>
    </row>
  </sheetData>
  <mergeCells count="2">
    <mergeCell ref="A1:C1"/>
    <mergeCell ref="A2:C2"/>
  </mergeCells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geOrder="overThenDown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丙-4-21</dc:title>
  <dc:subject>丙-4-21</dc:subject>
  <dc:creator>行政院主計處</dc:creator>
  <cp:keywords/>
  <dc:description> </dc:description>
  <cp:lastModifiedBy>Administrator</cp:lastModifiedBy>
  <cp:lastPrinted>2003-04-24T08:21:22Z</cp:lastPrinted>
  <dcterms:created xsi:type="dcterms:W3CDTF">1997-09-09T10:28:37Z</dcterms:created>
  <dcterms:modified xsi:type="dcterms:W3CDTF">2008-11-14T05:46:09Z</dcterms:modified>
  <cp:category>I14</cp:category>
  <cp:version/>
  <cp:contentType/>
  <cp:contentStatus/>
</cp:coreProperties>
</file>