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3840" activeTab="0"/>
  </bookViews>
  <sheets>
    <sheet name="Sheet1" sheetId="1" r:id="rId1"/>
  </sheets>
  <definedNames>
    <definedName name="_xlnm.Print_Area" localSheetId="0">'Sheet1'!$A$1:$K$29</definedName>
  </definedNames>
  <calcPr fullCalcOnLoad="1" iterate="1" iterateCount="1" iterateDelta="0.001"/>
</workbook>
</file>

<file path=xl/comments1.xml><?xml version="1.0" encoding="utf-8"?>
<comments xmlns="http://schemas.openxmlformats.org/spreadsheetml/2006/main">
  <authors>
    <author>林秀鈴</author>
  </authors>
  <commentList>
    <comment ref="F13" authorId="0">
      <text>
        <r>
          <rPr>
            <sz val="10"/>
            <rFont val="新細明體"/>
            <family val="1"/>
          </rPr>
          <t>指各機關</t>
        </r>
        <r>
          <rPr>
            <sz val="10"/>
            <rFont val="Times New Roman"/>
            <family val="1"/>
          </rPr>
          <t>(</t>
        </r>
        <r>
          <rPr>
            <sz val="10"/>
            <rFont val="新細明體"/>
            <family val="1"/>
          </rPr>
          <t>含院修後</t>
        </r>
        <r>
          <rPr>
            <sz val="10"/>
            <rFont val="Times New Roman"/>
            <family val="1"/>
          </rPr>
          <t>)</t>
        </r>
        <r>
          <rPr>
            <sz val="10"/>
            <rFont val="新細明體"/>
            <family val="1"/>
          </rPr>
          <t>之預納庫數
交通部</t>
        </r>
        <r>
          <rPr>
            <sz val="10"/>
            <rFont val="Times New Roman"/>
            <family val="1"/>
          </rPr>
          <t xml:space="preserve">: 247,219,166
</t>
        </r>
        <r>
          <rPr>
            <sz val="10"/>
            <rFont val="新細明體"/>
            <family val="1"/>
          </rPr>
          <t>財政部</t>
        </r>
        <r>
          <rPr>
            <sz val="10"/>
            <rFont val="Times New Roman"/>
            <family val="1"/>
          </rPr>
          <t>:106,625,788</t>
        </r>
      </text>
    </comment>
    <comment ref="D21" authorId="0">
      <text>
        <r>
          <rPr>
            <b/>
            <sz val="10"/>
            <rFont val="新細明體"/>
            <family val="1"/>
          </rPr>
          <t>指該特別決算
本年度應收部分
之收入數(即應納庫款之納庫數)</t>
        </r>
        <r>
          <rPr>
            <sz val="10"/>
            <rFont val="新細明體"/>
            <family val="1"/>
          </rPr>
          <t xml:space="preserve">
</t>
        </r>
      </text>
    </comment>
    <comment ref="D22" authorId="0">
      <text>
        <r>
          <rPr>
            <b/>
            <sz val="10"/>
            <rFont val="新細明體"/>
            <family val="1"/>
          </rPr>
          <t>指該特別決算
本年度應收部分
之收入數(即應納庫款之納庫數)</t>
        </r>
        <r>
          <rPr>
            <sz val="10"/>
            <rFont val="新細明體"/>
            <family val="1"/>
          </rPr>
          <t xml:space="preserve">
</t>
        </r>
      </text>
    </comment>
    <comment ref="D18" authorId="0">
      <text>
        <r>
          <rPr>
            <b/>
            <sz val="10"/>
            <rFont val="新細明體"/>
            <family val="1"/>
          </rPr>
          <t>指應納庫數
於本年度之
納庫數共多少</t>
        </r>
        <r>
          <rPr>
            <sz val="10"/>
            <rFont val="新細明體"/>
            <family val="1"/>
          </rPr>
          <t xml:space="preserve">
</t>
        </r>
      </text>
    </comment>
    <comment ref="I18" authorId="0">
      <text>
        <r>
          <rPr>
            <sz val="10"/>
            <rFont val="新細明體"/>
            <family val="1"/>
          </rPr>
          <t>針對以前年度待納庫款</t>
        </r>
        <r>
          <rPr>
            <sz val="10"/>
            <rFont val="Times New Roman"/>
            <family val="1"/>
          </rPr>
          <t>,</t>
        </r>
        <r>
          <rPr>
            <sz val="10"/>
            <rFont val="新細明體"/>
            <family val="1"/>
          </rPr>
          <t>到今年決算止</t>
        </r>
        <r>
          <rPr>
            <sz val="10"/>
            <rFont val="Times New Roman"/>
            <family val="1"/>
          </rPr>
          <t>,</t>
        </r>
        <r>
          <rPr>
            <sz val="10"/>
            <rFont val="新細明體"/>
            <family val="1"/>
          </rPr>
          <t xml:space="preserve">尚有多少待納庫數
</t>
        </r>
      </text>
    </comment>
  </commentList>
</comments>
</file>

<file path=xl/sharedStrings.xml><?xml version="1.0" encoding="utf-8"?>
<sst xmlns="http://schemas.openxmlformats.org/spreadsheetml/2006/main" count="42" uniqueCount="41">
  <si>
    <t>加</t>
  </si>
  <si>
    <t>各機關解繳以前年度經費賸餘</t>
  </si>
  <si>
    <t>項</t>
  </si>
  <si>
    <t>小                 計</t>
  </si>
  <si>
    <t>小                   計</t>
  </si>
  <si>
    <t>預  收  款</t>
  </si>
  <si>
    <t>國庫實收數差額解釋表</t>
  </si>
  <si>
    <t>中 央 政 府</t>
  </si>
  <si>
    <t>總  決  算</t>
  </si>
  <si>
    <t>減                                        項</t>
  </si>
  <si>
    <t>十二月三十一日</t>
  </si>
  <si>
    <t>各 機 關 本 年度
待   納   庫  數</t>
  </si>
  <si>
    <t>稅課收入</t>
  </si>
  <si>
    <t>獨占及專賣收入</t>
  </si>
  <si>
    <t>罰款及賠償收入</t>
  </si>
  <si>
    <t>規費收入</t>
  </si>
  <si>
    <t>財產收入</t>
  </si>
  <si>
    <t>營業盈餘及事業收入</t>
  </si>
  <si>
    <t>捐獻及贈與收入</t>
  </si>
  <si>
    <t>其他收入</t>
  </si>
  <si>
    <t>以前年度收入</t>
  </si>
  <si>
    <t>剔除經費</t>
  </si>
  <si>
    <t>收回以前年度經費賸餘</t>
  </si>
  <si>
    <r>
      <t>臺北都會區大眾捷運系統第三期
建設工程特別決算</t>
    </r>
    <r>
      <rPr>
        <sz val="10"/>
        <rFont val="Times New Roman"/>
        <family val="1"/>
      </rPr>
      <t>(</t>
    </r>
    <r>
      <rPr>
        <sz val="10"/>
        <rFont val="新細明體"/>
        <family val="1"/>
      </rPr>
      <t>以前年度收入</t>
    </r>
    <r>
      <rPr>
        <sz val="10"/>
        <rFont val="Times New Roman"/>
        <family val="1"/>
      </rPr>
      <t>)</t>
    </r>
  </si>
  <si>
    <r>
      <t>剔</t>
    </r>
    <r>
      <rPr>
        <sz val="10"/>
        <rFont val="Times New Roman"/>
        <family val="1"/>
      </rPr>
      <t xml:space="preserve"> </t>
    </r>
    <r>
      <rPr>
        <sz val="10"/>
        <rFont val="新細明體"/>
        <family val="1"/>
      </rPr>
      <t>除</t>
    </r>
    <r>
      <rPr>
        <sz val="10"/>
        <rFont val="Times New Roman"/>
        <family val="1"/>
      </rPr>
      <t xml:space="preserve"> </t>
    </r>
    <r>
      <rPr>
        <sz val="10"/>
        <rFont val="新細明體"/>
        <family val="1"/>
      </rPr>
      <t>經</t>
    </r>
    <r>
      <rPr>
        <sz val="10"/>
        <rFont val="Times New Roman"/>
        <family val="1"/>
      </rPr>
      <t xml:space="preserve"> </t>
    </r>
    <r>
      <rPr>
        <sz val="10"/>
        <rFont val="新細明體"/>
        <family val="1"/>
      </rPr>
      <t>費</t>
    </r>
  </si>
  <si>
    <t>科                                           目</t>
  </si>
  <si>
    <t>國    庫    實    收    數</t>
  </si>
  <si>
    <t>實  　　  現 　 　  數</t>
  </si>
  <si>
    <t>各機關上年度
結 轉 待 納 庫 數</t>
  </si>
  <si>
    <t>小                  計</t>
  </si>
  <si>
    <r>
      <t>　歲</t>
    </r>
    <r>
      <rPr>
        <sz val="10"/>
        <rFont val="Times New Roman"/>
        <family val="1"/>
      </rPr>
      <t xml:space="preserve">  </t>
    </r>
    <r>
      <rPr>
        <sz val="10"/>
        <rFont val="新細明體"/>
        <family val="1"/>
      </rPr>
      <t>入</t>
    </r>
  </si>
  <si>
    <t>　發 行 公 債 及 賒 借</t>
  </si>
  <si>
    <r>
      <t>總</t>
    </r>
    <r>
      <rPr>
        <sz val="10"/>
        <rFont val="Times New Roman"/>
        <family val="1"/>
      </rPr>
      <t xml:space="preserve"> </t>
    </r>
    <r>
      <rPr>
        <sz val="10"/>
        <rFont val="新細明體"/>
        <family val="1"/>
      </rPr>
      <t>決</t>
    </r>
    <r>
      <rPr>
        <sz val="10"/>
        <rFont val="Times New Roman"/>
        <family val="1"/>
      </rPr>
      <t xml:space="preserve"> </t>
    </r>
    <r>
      <rPr>
        <sz val="10"/>
        <rFont val="新細明體"/>
        <family val="1"/>
      </rPr>
      <t>算</t>
    </r>
  </si>
  <si>
    <t>收入合計</t>
  </si>
  <si>
    <r>
      <t>中華民國</t>
    </r>
    <r>
      <rPr>
        <sz val="12"/>
        <rFont val="Times New Roman"/>
        <family val="1"/>
      </rPr>
      <t xml:space="preserve"> </t>
    </r>
    <r>
      <rPr>
        <sz val="12"/>
        <rFont val="新細明體"/>
        <family val="1"/>
      </rPr>
      <t>九</t>
    </r>
    <r>
      <rPr>
        <sz val="12"/>
        <rFont val="Times New Roman"/>
        <family val="1"/>
      </rPr>
      <t xml:space="preserve"> </t>
    </r>
    <r>
      <rPr>
        <sz val="12"/>
        <rFont val="新細明體"/>
        <family val="1"/>
      </rPr>
      <t>十</t>
    </r>
    <r>
      <rPr>
        <sz val="12"/>
        <rFont val="Times New Roman"/>
        <family val="1"/>
      </rPr>
      <t xml:space="preserve"> </t>
    </r>
    <r>
      <rPr>
        <sz val="12"/>
        <rFont val="新細明體"/>
        <family val="1"/>
      </rPr>
      <t>一</t>
    </r>
    <r>
      <rPr>
        <sz val="12"/>
        <rFont val="Times New Roman"/>
        <family val="1"/>
      </rPr>
      <t xml:space="preserve"> </t>
    </r>
    <r>
      <rPr>
        <sz val="12"/>
        <rFont val="新細明體"/>
        <family val="1"/>
      </rPr>
      <t>年</t>
    </r>
  </si>
  <si>
    <t>各機關上年度
歲入應收款</t>
  </si>
  <si>
    <t>決算收入實現數與</t>
  </si>
  <si>
    <r>
      <t xml:space="preserve"> </t>
    </r>
    <r>
      <rPr>
        <sz val="10"/>
        <rFont val="新細明體"/>
        <family val="1"/>
      </rPr>
      <t xml:space="preserve">           2.以前年度收入科目之國庫實收數包括各機關上年度結轉待納庫款實際納庫數 59,767,870,046.50元，審計部修減歲入　納庫數 844,493,126.66元，財政部各國稅局更正增列納庫數 202元，及各機關上年度歲入應收納庫數 67,055,275,678元，</t>
    </r>
  </si>
  <si>
    <r>
      <t>臺灣省加速取得都市計畫公共設施保留地償債計畫第一期特別決算</t>
    </r>
    <r>
      <rPr>
        <sz val="10"/>
        <rFont val="Times New Roman"/>
        <family val="1"/>
      </rPr>
      <t>(</t>
    </r>
    <r>
      <rPr>
        <sz val="10"/>
        <rFont val="新細明體"/>
        <family val="1"/>
      </rPr>
      <t>以前年度收入</t>
    </r>
    <r>
      <rPr>
        <sz val="10"/>
        <rFont val="Times New Roman"/>
        <family val="1"/>
      </rPr>
      <t>)</t>
    </r>
  </si>
  <si>
    <t xml:space="preserve">               合計為 125,978,652,799.84元。</t>
  </si>
  <si>
    <t>說明：1.各機關上年度結轉待納庫數原為 89,346,230,663.50元，減審計部修正決算減列數 844,493,126.66元，財政部各國稅局　更正增列數202元(臺灣省北區國稅局)，及扣除註銷 197,609,732元，實際結轉待納庫數 88,304,128,006.84元。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</si>
</sst>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Red]\(#,##0.00\)"/>
    <numFmt numFmtId="178" formatCode="_-* #,##0.00_-;\-* #,##0.00_-;_-* &quot;---&quot;??_-;_-@_-"/>
    <numFmt numFmtId="179" formatCode="_-* #,##0.00_-;\-* #,##0.00_-;_-* &quot;...&quot;??_-;_-@_-"/>
    <numFmt numFmtId="180" formatCode="#,##0.00;[Red]\-#,##0.00;&quot;…&quot;"/>
    <numFmt numFmtId="181" formatCode="0.00_);[Red]\(0.00\)"/>
    <numFmt numFmtId="182" formatCode="_-* #,##0.0_-;\-* #,##0.0_-;_-* &quot;-&quot;??_-;_-@_-"/>
    <numFmt numFmtId="183" formatCode="_-* #,##0_-;\-* #,##0_-;_-* &quot;-&quot;??_-;_-@_-"/>
  </numFmts>
  <fonts count="17">
    <font>
      <sz val="12"/>
      <name val="新細明體"/>
      <family val="1"/>
    </font>
    <font>
      <sz val="9"/>
      <name val="新細明體"/>
      <family val="1"/>
    </font>
    <font>
      <b/>
      <u val="single"/>
      <sz val="26"/>
      <name val="細明體"/>
      <family val="3"/>
    </font>
    <font>
      <b/>
      <u val="single"/>
      <sz val="20"/>
      <name val="細明體"/>
      <family val="3"/>
    </font>
    <font>
      <b/>
      <sz val="12"/>
      <name val="新細明體"/>
      <family val="1"/>
    </font>
    <font>
      <sz val="10"/>
      <name val="新細明體"/>
      <family val="1"/>
    </font>
    <font>
      <sz val="8"/>
      <name val="新細明體"/>
      <family val="1"/>
    </font>
    <font>
      <sz val="11"/>
      <name val="Times New Roman"/>
      <family val="1"/>
    </font>
    <font>
      <b/>
      <sz val="11"/>
      <name val="Times New Roman"/>
      <family val="1"/>
    </font>
    <font>
      <sz val="12"/>
      <color indexed="8"/>
      <name val="新細明體"/>
      <family val="1"/>
    </font>
    <font>
      <b/>
      <sz val="11"/>
      <name val="華康中黑體"/>
      <family val="3"/>
    </font>
    <font>
      <sz val="12"/>
      <name val="Times New Roman"/>
      <family val="1"/>
    </font>
    <font>
      <sz val="8"/>
      <name val="Times New Roman"/>
      <family val="1"/>
    </font>
    <font>
      <sz val="11"/>
      <color indexed="12"/>
      <name val="Times New Roman"/>
      <family val="1"/>
    </font>
    <font>
      <sz val="10"/>
      <name val="Times New Roman"/>
      <family val="1"/>
    </font>
    <font>
      <b/>
      <sz val="10"/>
      <name val="新細明體"/>
      <family val="1"/>
    </font>
    <font>
      <b/>
      <sz val="8"/>
      <name val="新細明體"/>
      <family val="2"/>
    </font>
  </fonts>
  <fills count="2">
    <fill>
      <patternFill/>
    </fill>
    <fill>
      <patternFill patternType="gray125"/>
    </fill>
  </fills>
  <borders count="17">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
    <xf numFmtId="0" fontId="0" fillId="0" borderId="0" xfId="0" applyAlignment="1">
      <alignment/>
    </xf>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quotePrefix="1">
      <alignment horizontal="right" vertical="center"/>
    </xf>
    <xf numFmtId="0" fontId="3" fillId="0" borderId="0" xfId="0" applyFont="1" applyAlignment="1" quotePrefix="1">
      <alignment horizontal="left" vertical="center"/>
    </xf>
    <xf numFmtId="0" fontId="0" fillId="0" borderId="0" xfId="0" applyFont="1" applyAlignment="1">
      <alignment horizontal="right" vertical="top"/>
    </xf>
    <xf numFmtId="0" fontId="0" fillId="0" borderId="0" xfId="0" applyFont="1" applyAlignment="1">
      <alignment horizontal="left" vertical="top"/>
    </xf>
    <xf numFmtId="0" fontId="4" fillId="0" borderId="0" xfId="0" applyFont="1" applyAlignment="1">
      <alignment/>
    </xf>
    <xf numFmtId="0" fontId="5" fillId="0" borderId="0" xfId="0" applyFont="1" applyAlignment="1">
      <alignment horizontal="left"/>
    </xf>
    <xf numFmtId="180" fontId="7" fillId="0" borderId="1" xfId="0" applyNumberFormat="1" applyFont="1" applyBorder="1" applyAlignment="1">
      <alignment vertical="center"/>
    </xf>
    <xf numFmtId="180" fontId="7" fillId="0" borderId="2" xfId="0" applyNumberFormat="1" applyFont="1" applyBorder="1" applyAlignment="1">
      <alignment vertical="center"/>
    </xf>
    <xf numFmtId="180" fontId="8" fillId="0" borderId="1" xfId="0" applyNumberFormat="1" applyFont="1" applyBorder="1" applyAlignment="1">
      <alignment vertical="center"/>
    </xf>
    <xf numFmtId="180" fontId="8" fillId="0" borderId="2" xfId="0" applyNumberFormat="1" applyFont="1" applyBorder="1" applyAlignment="1">
      <alignment vertical="center"/>
    </xf>
    <xf numFmtId="180" fontId="8" fillId="0" borderId="3" xfId="0" applyNumberFormat="1" applyFont="1" applyBorder="1" applyAlignment="1">
      <alignment vertical="center"/>
    </xf>
    <xf numFmtId="180" fontId="8" fillId="0" borderId="4" xfId="0" applyNumberFormat="1" applyFont="1" applyBorder="1" applyAlignment="1">
      <alignment vertical="center"/>
    </xf>
    <xf numFmtId="180" fontId="7" fillId="0" borderId="5" xfId="0" applyNumberFormat="1" applyFont="1" applyBorder="1" applyAlignment="1">
      <alignment vertical="center"/>
    </xf>
    <xf numFmtId="180" fontId="7" fillId="0" borderId="2" xfId="0" applyNumberFormat="1" applyFont="1" applyFill="1" applyBorder="1" applyAlignment="1">
      <alignment vertical="center"/>
    </xf>
    <xf numFmtId="0" fontId="0" fillId="0" borderId="0" xfId="0" applyFont="1" applyAlignment="1">
      <alignment/>
    </xf>
    <xf numFmtId="0" fontId="5" fillId="0" borderId="0" xfId="0" applyFont="1" applyAlignment="1">
      <alignment/>
    </xf>
    <xf numFmtId="0" fontId="10" fillId="0" borderId="6" xfId="0" applyFont="1" applyBorder="1" applyAlignment="1" quotePrefix="1">
      <alignment horizontal="distributed" vertical="center" wrapText="1"/>
    </xf>
    <xf numFmtId="43" fontId="12" fillId="0" borderId="0" xfId="15" applyFont="1" applyAlignment="1">
      <alignment/>
    </xf>
    <xf numFmtId="43" fontId="11" fillId="0" borderId="0" xfId="15" applyFont="1" applyAlignment="1">
      <alignment/>
    </xf>
    <xf numFmtId="177" fontId="12" fillId="0" borderId="0" xfId="15" applyNumberFormat="1" applyFont="1" applyAlignment="1">
      <alignment/>
    </xf>
    <xf numFmtId="180" fontId="7" fillId="0" borderId="1" xfId="0" applyNumberFormat="1" applyFont="1" applyBorder="1" applyAlignment="1">
      <alignment/>
    </xf>
    <xf numFmtId="180" fontId="7" fillId="0" borderId="2" xfId="0" applyNumberFormat="1" applyFont="1" applyBorder="1" applyAlignment="1">
      <alignment/>
    </xf>
    <xf numFmtId="180" fontId="13" fillId="0" borderId="1" xfId="0" applyNumberFormat="1" applyFont="1" applyBorder="1" applyAlignment="1">
      <alignment vertical="center"/>
    </xf>
    <xf numFmtId="0" fontId="5" fillId="0" borderId="5" xfId="0" applyFont="1" applyBorder="1" applyAlignment="1">
      <alignment horizontal="distributed" vertical="center" wrapText="1"/>
    </xf>
    <xf numFmtId="0" fontId="5" fillId="0" borderId="5" xfId="0" applyFont="1" applyBorder="1" applyAlignment="1" quotePrefix="1">
      <alignment horizontal="distributed" vertical="center" wrapText="1"/>
    </xf>
    <xf numFmtId="0" fontId="5" fillId="0" borderId="7" xfId="0" applyFont="1" applyBorder="1" applyAlignment="1" quotePrefix="1">
      <alignment horizontal="distributed" vertical="center" wrapText="1"/>
    </xf>
    <xf numFmtId="0" fontId="5" fillId="0" borderId="7" xfId="0" applyFont="1" applyBorder="1" applyAlignment="1">
      <alignment horizontal="distributed" vertical="center" wrapText="1"/>
    </xf>
    <xf numFmtId="0" fontId="5" fillId="0" borderId="7" xfId="0" applyFont="1" applyBorder="1" applyAlignment="1" quotePrefix="1">
      <alignment horizontal="center" vertical="center" wrapText="1"/>
    </xf>
    <xf numFmtId="0" fontId="5" fillId="0" borderId="7" xfId="0" applyFont="1" applyBorder="1" applyAlignment="1" quotePrefix="1">
      <alignment horizontal="distributed" vertical="distributed" wrapText="1"/>
    </xf>
    <xf numFmtId="0" fontId="5" fillId="0" borderId="8" xfId="0" applyFont="1" applyBorder="1" applyAlignment="1">
      <alignment horizontal="center" vertical="center" wrapText="1"/>
    </xf>
    <xf numFmtId="0" fontId="5" fillId="0" borderId="8" xfId="0" applyFont="1" applyBorder="1" applyAlignment="1" quotePrefix="1">
      <alignment horizontal="distributed" vertical="center" wrapText="1"/>
    </xf>
    <xf numFmtId="0" fontId="5" fillId="0" borderId="8" xfId="0" applyFont="1" applyBorder="1" applyAlignment="1">
      <alignment horizontal="distributed" vertical="center" wrapText="1"/>
    </xf>
    <xf numFmtId="0" fontId="5" fillId="0" borderId="8" xfId="0" applyFont="1" applyBorder="1" applyAlignment="1" quotePrefix="1">
      <alignment horizontal="center" vertical="center" wrapText="1"/>
    </xf>
    <xf numFmtId="0" fontId="5" fillId="0" borderId="1" xfId="0" applyFont="1" applyBorder="1" applyAlignment="1" quotePrefix="1">
      <alignment horizontal="center" vertical="center" wrapText="1"/>
    </xf>
    <xf numFmtId="0" fontId="5" fillId="0" borderId="9" xfId="0" applyFont="1" applyBorder="1" applyAlignment="1">
      <alignment horizontal="center" vertical="center"/>
    </xf>
    <xf numFmtId="0" fontId="0" fillId="0" borderId="0" xfId="0" applyBorder="1" applyAlignment="1">
      <alignment/>
    </xf>
    <xf numFmtId="0" fontId="5" fillId="0" borderId="5" xfId="0" applyFont="1" applyBorder="1" applyAlignment="1" quotePrefix="1">
      <alignment horizontal="left" vertical="center" wrapText="1"/>
    </xf>
    <xf numFmtId="0" fontId="5" fillId="0" borderId="5" xfId="0" applyFont="1" applyBorder="1" applyAlignment="1" quotePrefix="1">
      <alignment horizontal="left" vertical="center" wrapText="1" indent="2"/>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10" fillId="0" borderId="5" xfId="0" applyFont="1" applyBorder="1" applyAlignment="1" quotePrefix="1">
      <alignment horizontal="center" vertical="center" wrapText="1"/>
    </xf>
    <xf numFmtId="180" fontId="5" fillId="0" borderId="1" xfId="0" applyNumberFormat="1" applyFont="1" applyBorder="1" applyAlignment="1" quotePrefix="1">
      <alignment horizontal="distributed" vertical="distributed" wrapText="1"/>
    </xf>
    <xf numFmtId="177" fontId="12" fillId="0" borderId="0" xfId="15" applyNumberFormat="1" applyFont="1" applyAlignment="1">
      <alignment vertical="center"/>
    </xf>
    <xf numFmtId="0" fontId="14" fillId="0" borderId="0" xfId="0" applyFont="1" applyAlignment="1">
      <alignment horizontal="left"/>
    </xf>
    <xf numFmtId="0" fontId="5" fillId="0" borderId="5" xfId="0" applyFont="1" applyBorder="1" applyAlignment="1">
      <alignment horizontal="left" vertical="center" wrapText="1"/>
    </xf>
    <xf numFmtId="0" fontId="5" fillId="0" borderId="11" xfId="0" applyFont="1" applyBorder="1" applyAlignment="1" quotePrefix="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quotePrefix="1">
      <alignment horizontal="center" vertical="center"/>
    </xf>
    <xf numFmtId="0" fontId="5" fillId="0" borderId="13" xfId="0" applyFont="1" applyBorder="1" applyAlignment="1">
      <alignment horizontal="center" vertical="center"/>
    </xf>
    <xf numFmtId="0" fontId="5" fillId="0" borderId="14" xfId="0" applyFont="1" applyBorder="1" applyAlignment="1" quotePrefix="1">
      <alignment horizontal="center" vertical="center"/>
    </xf>
    <xf numFmtId="0" fontId="5" fillId="0" borderId="15" xfId="0" applyFont="1" applyBorder="1" applyAlignment="1">
      <alignment horizontal="center" vertical="center"/>
    </xf>
    <xf numFmtId="0" fontId="5" fillId="0" borderId="11" xfId="0" applyFont="1" applyBorder="1" applyAlignment="1" quotePrefix="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57150</xdr:rowOff>
    </xdr:from>
    <xdr:to>
      <xdr:col>2</xdr:col>
      <xdr:colOff>581025</xdr:colOff>
      <xdr:row>17</xdr:row>
      <xdr:rowOff>219075</xdr:rowOff>
    </xdr:to>
    <xdr:sp>
      <xdr:nvSpPr>
        <xdr:cNvPr id="1" name="TextBox 1"/>
        <xdr:cNvSpPr txBox="1">
          <a:spLocks noChangeArrowheads="1"/>
        </xdr:cNvSpPr>
      </xdr:nvSpPr>
      <xdr:spPr>
        <a:xfrm>
          <a:off x="3581400" y="5553075"/>
          <a:ext cx="571500" cy="1619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(說明一)</a:t>
          </a:r>
        </a:p>
      </xdr:txBody>
    </xdr:sp>
    <xdr:clientData/>
  </xdr:twoCellAnchor>
  <xdr:twoCellAnchor>
    <xdr:from>
      <xdr:col>10</xdr:col>
      <xdr:colOff>28575</xdr:colOff>
      <xdr:row>17</xdr:row>
      <xdr:rowOff>0</xdr:rowOff>
    </xdr:from>
    <xdr:to>
      <xdr:col>10</xdr:col>
      <xdr:colOff>600075</xdr:colOff>
      <xdr:row>17</xdr:row>
      <xdr:rowOff>161925</xdr:rowOff>
    </xdr:to>
    <xdr:sp>
      <xdr:nvSpPr>
        <xdr:cNvPr id="2" name="TextBox 6"/>
        <xdr:cNvSpPr txBox="1">
          <a:spLocks noChangeArrowheads="1"/>
        </xdr:cNvSpPr>
      </xdr:nvSpPr>
      <xdr:spPr>
        <a:xfrm>
          <a:off x="13354050" y="5495925"/>
          <a:ext cx="571500" cy="1619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showGridLines="0" tabSelected="1" zoomScale="90" zoomScaleNormal="90" zoomScaleSheetLayoutView="100" workbookViewId="0" topLeftCell="A1">
      <pane xSplit="1" ySplit="5" topLeftCell="I9" activePane="bottomRight" state="frozen"/>
      <selection pane="topLeft" activeCell="A1" sqref="A1"/>
      <selection pane="topRight" activeCell="B1" sqref="B1"/>
      <selection pane="bottomLeft" activeCell="A6" sqref="A6"/>
      <selection pane="bottomRight" activeCell="L13" sqref="L13"/>
    </sheetView>
  </sheetViews>
  <sheetFormatPr defaultColWidth="9.00390625" defaultRowHeight="16.5"/>
  <cols>
    <col min="1" max="1" width="28.125" style="0" customWidth="1"/>
    <col min="2" max="2" width="18.75390625" style="0" customWidth="1"/>
    <col min="3" max="3" width="16.75390625" style="0" customWidth="1"/>
    <col min="4" max="4" width="16.375" style="0" customWidth="1"/>
    <col min="5" max="5" width="15.75390625" style="0" customWidth="1"/>
    <col min="6" max="6" width="15.375" style="0" customWidth="1"/>
    <col min="7" max="7" width="12.00390625" style="0" customWidth="1"/>
    <col min="8" max="10" width="17.25390625" style="0" customWidth="1"/>
    <col min="11" max="11" width="19.25390625" style="0" customWidth="1"/>
    <col min="12" max="12" width="15.75390625" style="0" customWidth="1"/>
  </cols>
  <sheetData>
    <row r="1" spans="1:11" ht="25.5" customHeight="1">
      <c r="A1" s="1"/>
      <c r="B1" s="1"/>
      <c r="C1" s="1"/>
      <c r="D1" s="1"/>
      <c r="E1" s="4" t="s">
        <v>7</v>
      </c>
      <c r="F1" s="5" t="s">
        <v>8</v>
      </c>
      <c r="G1" s="1"/>
      <c r="H1" s="1"/>
      <c r="I1" s="1"/>
      <c r="J1" s="1"/>
      <c r="K1" s="1"/>
    </row>
    <row r="2" spans="1:11" ht="33" customHeight="1">
      <c r="A2" s="1"/>
      <c r="B2" s="1"/>
      <c r="C2" s="1"/>
      <c r="D2" s="1"/>
      <c r="E2" s="2" t="s">
        <v>36</v>
      </c>
      <c r="F2" s="3" t="s">
        <v>6</v>
      </c>
      <c r="G2" s="1"/>
      <c r="H2" s="1"/>
      <c r="I2" s="1"/>
      <c r="J2" s="1"/>
      <c r="K2" s="1"/>
    </row>
    <row r="3" spans="1:11" ht="18.75" customHeight="1" thickBot="1">
      <c r="A3" s="1"/>
      <c r="B3" s="1"/>
      <c r="C3" s="1"/>
      <c r="D3" s="1"/>
      <c r="E3" s="6" t="s">
        <v>34</v>
      </c>
      <c r="F3" s="7" t="s">
        <v>10</v>
      </c>
      <c r="G3" s="1"/>
      <c r="H3" s="1"/>
      <c r="I3" s="1"/>
      <c r="J3" s="1"/>
      <c r="K3" s="1"/>
    </row>
    <row r="4" spans="1:11" ht="21.75" customHeight="1">
      <c r="A4" s="51" t="s">
        <v>25</v>
      </c>
      <c r="B4" s="49" t="s">
        <v>27</v>
      </c>
      <c r="C4" s="59" t="s">
        <v>0</v>
      </c>
      <c r="D4" s="57"/>
      <c r="E4" s="57"/>
      <c r="F4" s="57" t="s">
        <v>2</v>
      </c>
      <c r="G4" s="57"/>
      <c r="H4" s="58"/>
      <c r="I4" s="55" t="s">
        <v>9</v>
      </c>
      <c r="J4" s="56"/>
      <c r="K4" s="53" t="s">
        <v>26</v>
      </c>
    </row>
    <row r="5" spans="1:11" ht="36.75" customHeight="1">
      <c r="A5" s="52"/>
      <c r="B5" s="50"/>
      <c r="C5" s="29" t="s">
        <v>28</v>
      </c>
      <c r="D5" s="30" t="s">
        <v>35</v>
      </c>
      <c r="E5" s="30" t="s">
        <v>1</v>
      </c>
      <c r="F5" s="29" t="s">
        <v>5</v>
      </c>
      <c r="G5" s="30" t="s">
        <v>24</v>
      </c>
      <c r="H5" s="31" t="s">
        <v>4</v>
      </c>
      <c r="I5" s="32" t="s">
        <v>11</v>
      </c>
      <c r="J5" s="31" t="s">
        <v>3</v>
      </c>
      <c r="K5" s="54"/>
    </row>
    <row r="6" spans="1:11" s="39" customFormat="1" ht="24" customHeight="1">
      <c r="A6" s="42" t="s">
        <v>32</v>
      </c>
      <c r="B6" s="33"/>
      <c r="C6" s="34"/>
      <c r="D6" s="34"/>
      <c r="E6" s="35"/>
      <c r="F6" s="34"/>
      <c r="G6" s="35"/>
      <c r="H6" s="36"/>
      <c r="I6" s="45"/>
      <c r="J6" s="37"/>
      <c r="K6" s="38"/>
    </row>
    <row r="7" spans="1:11" s="39" customFormat="1" ht="24" customHeight="1">
      <c r="A7" s="43" t="s">
        <v>30</v>
      </c>
      <c r="B7" s="10">
        <f aca="true" t="shared" si="0" ref="B7:K7">SUM(B8:B15)</f>
        <v>1285624852237.88</v>
      </c>
      <c r="C7" s="10">
        <f t="shared" si="0"/>
        <v>0</v>
      </c>
      <c r="D7" s="10">
        <f t="shared" si="0"/>
        <v>0</v>
      </c>
      <c r="E7" s="10">
        <f t="shared" si="0"/>
        <v>0</v>
      </c>
      <c r="F7" s="10">
        <f t="shared" si="0"/>
        <v>353844944</v>
      </c>
      <c r="G7" s="10">
        <f t="shared" si="0"/>
        <v>0</v>
      </c>
      <c r="H7" s="10">
        <f t="shared" si="0"/>
        <v>353844944</v>
      </c>
      <c r="I7" s="10">
        <f t="shared" si="0"/>
        <v>53613009858.77</v>
      </c>
      <c r="J7" s="10">
        <f t="shared" si="0"/>
        <v>53613009858.77</v>
      </c>
      <c r="K7" s="11">
        <f t="shared" si="0"/>
        <v>1232365687323.11</v>
      </c>
    </row>
    <row r="8" spans="1:12" ht="24" customHeight="1">
      <c r="A8" s="41" t="s">
        <v>12</v>
      </c>
      <c r="B8" s="10">
        <v>820051115438</v>
      </c>
      <c r="C8" s="10">
        <v>0</v>
      </c>
      <c r="D8" s="10">
        <v>0</v>
      </c>
      <c r="E8" s="10">
        <v>0</v>
      </c>
      <c r="F8" s="10">
        <v>0</v>
      </c>
      <c r="G8" s="10">
        <v>0</v>
      </c>
      <c r="H8" s="10">
        <f>SUM(C8:G8)</f>
        <v>0</v>
      </c>
      <c r="I8" s="10">
        <v>3681974651</v>
      </c>
      <c r="J8" s="10">
        <f>I8</f>
        <v>3681974651</v>
      </c>
      <c r="K8" s="11">
        <v>816369140787</v>
      </c>
      <c r="L8" s="23">
        <f aca="true" t="shared" si="1" ref="L8:L18">B8+H8-J8-K8</f>
        <v>0</v>
      </c>
    </row>
    <row r="9" spans="1:12" ht="24" customHeight="1">
      <c r="A9" s="41" t="s">
        <v>13</v>
      </c>
      <c r="B9" s="10">
        <v>346450000</v>
      </c>
      <c r="C9" s="10">
        <v>0</v>
      </c>
      <c r="D9" s="10">
        <v>0</v>
      </c>
      <c r="E9" s="10">
        <v>0</v>
      </c>
      <c r="F9" s="10">
        <v>0</v>
      </c>
      <c r="G9" s="10">
        <v>0</v>
      </c>
      <c r="H9" s="10">
        <f aca="true" t="shared" si="2" ref="H9:H22">SUM(C9:G9)</f>
        <v>0</v>
      </c>
      <c r="I9" s="26">
        <v>0</v>
      </c>
      <c r="J9" s="10">
        <f>I9</f>
        <v>0</v>
      </c>
      <c r="K9" s="11">
        <v>346450000</v>
      </c>
      <c r="L9" s="23">
        <f t="shared" si="1"/>
        <v>0</v>
      </c>
    </row>
    <row r="10" spans="1:12" ht="24" customHeight="1">
      <c r="A10" s="41" t="s">
        <v>14</v>
      </c>
      <c r="B10" s="10">
        <v>23961583143.4</v>
      </c>
      <c r="C10" s="10">
        <v>0</v>
      </c>
      <c r="D10" s="10">
        <v>0</v>
      </c>
      <c r="E10" s="10">
        <v>0</v>
      </c>
      <c r="F10" s="10">
        <v>0</v>
      </c>
      <c r="G10" s="10">
        <v>0</v>
      </c>
      <c r="H10" s="10">
        <f t="shared" si="2"/>
        <v>0</v>
      </c>
      <c r="I10" s="10">
        <v>788422350</v>
      </c>
      <c r="J10" s="10">
        <f aca="true" t="shared" si="3" ref="J10:J22">I10</f>
        <v>788422350</v>
      </c>
      <c r="K10" s="11">
        <v>23173160793.4</v>
      </c>
      <c r="L10" s="23">
        <f t="shared" si="1"/>
        <v>0</v>
      </c>
    </row>
    <row r="11" spans="1:12" ht="24" customHeight="1">
      <c r="A11" s="41" t="s">
        <v>15</v>
      </c>
      <c r="B11" s="10">
        <v>99055895306.4</v>
      </c>
      <c r="C11" s="10">
        <v>0</v>
      </c>
      <c r="D11" s="10">
        <v>0</v>
      </c>
      <c r="E11" s="10">
        <v>0</v>
      </c>
      <c r="F11" s="10">
        <v>0</v>
      </c>
      <c r="G11" s="10">
        <v>0</v>
      </c>
      <c r="H11" s="10">
        <f t="shared" si="2"/>
        <v>0</v>
      </c>
      <c r="I11" s="10">
        <v>0</v>
      </c>
      <c r="J11" s="10">
        <f t="shared" si="3"/>
        <v>0</v>
      </c>
      <c r="K11" s="11">
        <v>99055895306.4</v>
      </c>
      <c r="L11" s="23">
        <f t="shared" si="1"/>
        <v>0</v>
      </c>
    </row>
    <row r="12" spans="1:12" ht="24" customHeight="1">
      <c r="A12" s="41" t="s">
        <v>16</v>
      </c>
      <c r="B12" s="10">
        <v>63089024397.98</v>
      </c>
      <c r="C12" s="10">
        <v>0</v>
      </c>
      <c r="D12" s="10">
        <v>0</v>
      </c>
      <c r="E12" s="10">
        <v>0</v>
      </c>
      <c r="F12" s="10">
        <v>0</v>
      </c>
      <c r="G12" s="10">
        <v>0</v>
      </c>
      <c r="H12" s="10">
        <f t="shared" si="2"/>
        <v>0</v>
      </c>
      <c r="I12" s="10">
        <v>4663382</v>
      </c>
      <c r="J12" s="10">
        <f t="shared" si="3"/>
        <v>4663382</v>
      </c>
      <c r="K12" s="11">
        <v>63084361015.98</v>
      </c>
      <c r="L12" s="23">
        <f t="shared" si="1"/>
        <v>0</v>
      </c>
    </row>
    <row r="13" spans="1:12" ht="24" customHeight="1">
      <c r="A13" s="41" t="s">
        <v>17</v>
      </c>
      <c r="B13" s="10">
        <v>244030178536.44</v>
      </c>
      <c r="C13" s="10">
        <v>0</v>
      </c>
      <c r="D13" s="10">
        <v>0</v>
      </c>
      <c r="E13" s="10">
        <v>0</v>
      </c>
      <c r="F13" s="10">
        <v>353844944</v>
      </c>
      <c r="G13" s="10">
        <v>0</v>
      </c>
      <c r="H13" s="10">
        <f t="shared" si="2"/>
        <v>353844944</v>
      </c>
      <c r="I13" s="10">
        <f>48627362481.88+394827010</f>
        <v>49022189491.88</v>
      </c>
      <c r="J13" s="10">
        <f t="shared" si="3"/>
        <v>49022189491.88</v>
      </c>
      <c r="K13" s="11">
        <v>195361833988.56</v>
      </c>
      <c r="L13" s="23">
        <f t="shared" si="1"/>
        <v>0</v>
      </c>
    </row>
    <row r="14" spans="1:12" ht="24" customHeight="1">
      <c r="A14" s="41" t="s">
        <v>18</v>
      </c>
      <c r="B14" s="10">
        <v>250943</v>
      </c>
      <c r="C14" s="10">
        <v>0</v>
      </c>
      <c r="D14" s="10">
        <v>0</v>
      </c>
      <c r="E14" s="10">
        <v>0</v>
      </c>
      <c r="F14" s="10">
        <v>0</v>
      </c>
      <c r="G14" s="10">
        <v>0</v>
      </c>
      <c r="H14" s="10">
        <f t="shared" si="2"/>
        <v>0</v>
      </c>
      <c r="I14" s="10">
        <v>0</v>
      </c>
      <c r="J14" s="10">
        <f t="shared" si="3"/>
        <v>0</v>
      </c>
      <c r="K14" s="11">
        <v>250943</v>
      </c>
      <c r="L14" s="23">
        <f t="shared" si="1"/>
        <v>0</v>
      </c>
    </row>
    <row r="15" spans="1:12" ht="24" customHeight="1">
      <c r="A15" s="41" t="s">
        <v>19</v>
      </c>
      <c r="B15" s="10">
        <f>35090312372.66+42100</f>
        <v>35090354472.66</v>
      </c>
      <c r="C15" s="10">
        <v>0</v>
      </c>
      <c r="D15" s="10">
        <v>0</v>
      </c>
      <c r="E15" s="10">
        <v>0</v>
      </c>
      <c r="F15" s="10">
        <v>0</v>
      </c>
      <c r="G15" s="10">
        <v>0</v>
      </c>
      <c r="H15" s="10">
        <f>SUM(C15:G15)</f>
        <v>0</v>
      </c>
      <c r="I15" s="10">
        <v>115759983.89</v>
      </c>
      <c r="J15" s="10">
        <f t="shared" si="3"/>
        <v>115759983.89</v>
      </c>
      <c r="K15" s="11">
        <f>34974552388.77+42100</f>
        <v>34974594488.77</v>
      </c>
      <c r="L15" s="23">
        <f t="shared" si="1"/>
        <v>0</v>
      </c>
    </row>
    <row r="16" spans="1:12" s="8" customFormat="1" ht="24" customHeight="1">
      <c r="A16" s="40" t="s">
        <v>31</v>
      </c>
      <c r="B16" s="10">
        <v>244454173374</v>
      </c>
      <c r="C16" s="12"/>
      <c r="D16" s="12"/>
      <c r="E16" s="12"/>
      <c r="F16" s="12"/>
      <c r="G16" s="12"/>
      <c r="H16" s="12"/>
      <c r="I16" s="12"/>
      <c r="J16" s="12"/>
      <c r="K16" s="11">
        <v>244454173374</v>
      </c>
      <c r="L16" s="23">
        <f t="shared" si="1"/>
        <v>0</v>
      </c>
    </row>
    <row r="17" spans="1:12" s="8" customFormat="1" ht="33" customHeight="1">
      <c r="A17" s="44" t="s">
        <v>29</v>
      </c>
      <c r="B17" s="12">
        <f>B16+B7</f>
        <v>1530079025611.88</v>
      </c>
      <c r="C17" s="12">
        <f aca="true" t="shared" si="4" ref="C17:K17">C16+C7</f>
        <v>0</v>
      </c>
      <c r="D17" s="12">
        <f t="shared" si="4"/>
        <v>0</v>
      </c>
      <c r="E17" s="12">
        <f t="shared" si="4"/>
        <v>0</v>
      </c>
      <c r="F17" s="12">
        <f t="shared" si="4"/>
        <v>353844944</v>
      </c>
      <c r="G17" s="12">
        <f t="shared" si="4"/>
        <v>0</v>
      </c>
      <c r="H17" s="12">
        <f t="shared" si="4"/>
        <v>353844944</v>
      </c>
      <c r="I17" s="12">
        <f t="shared" si="4"/>
        <v>53613009858.77</v>
      </c>
      <c r="J17" s="12">
        <f t="shared" si="4"/>
        <v>53613009858.77</v>
      </c>
      <c r="K17" s="13">
        <f t="shared" si="4"/>
        <v>1476819860697.11</v>
      </c>
      <c r="L17" s="46">
        <f t="shared" si="1"/>
        <v>0</v>
      </c>
    </row>
    <row r="18" spans="1:12" ht="30.75" customHeight="1">
      <c r="A18" s="28" t="s">
        <v>20</v>
      </c>
      <c r="B18" s="24">
        <v>0</v>
      </c>
      <c r="C18" s="24">
        <v>88304128006.84</v>
      </c>
      <c r="D18" s="24">
        <v>67055275678</v>
      </c>
      <c r="E18" s="24">
        <v>0</v>
      </c>
      <c r="F18" s="24">
        <v>0</v>
      </c>
      <c r="G18" s="24">
        <v>0</v>
      </c>
      <c r="H18" s="24">
        <f t="shared" si="2"/>
        <v>155359403684.84</v>
      </c>
      <c r="I18" s="24">
        <v>29380750885</v>
      </c>
      <c r="J18" s="24">
        <f t="shared" si="3"/>
        <v>29380750885</v>
      </c>
      <c r="K18" s="25">
        <v>125978652799.84</v>
      </c>
      <c r="L18" s="23">
        <f t="shared" si="1"/>
        <v>0</v>
      </c>
    </row>
    <row r="19" spans="1:12" ht="25.5" customHeight="1">
      <c r="A19" s="27" t="s">
        <v>21</v>
      </c>
      <c r="B19" s="10">
        <v>0</v>
      </c>
      <c r="C19" s="10">
        <v>0</v>
      </c>
      <c r="D19" s="10">
        <v>0</v>
      </c>
      <c r="E19" s="10">
        <v>0</v>
      </c>
      <c r="F19" s="10">
        <v>0</v>
      </c>
      <c r="G19" s="10">
        <v>3286625</v>
      </c>
      <c r="H19" s="10">
        <f t="shared" si="2"/>
        <v>3286625</v>
      </c>
      <c r="I19" s="10">
        <v>0</v>
      </c>
      <c r="J19" s="10">
        <f t="shared" si="3"/>
        <v>0</v>
      </c>
      <c r="K19" s="17">
        <v>3286625</v>
      </c>
      <c r="L19" s="23">
        <f aca="true" t="shared" si="5" ref="L19:L26">B19+H19-J19-K19</f>
        <v>0</v>
      </c>
    </row>
    <row r="20" spans="1:12" ht="25.5" customHeight="1">
      <c r="A20" s="28" t="s">
        <v>22</v>
      </c>
      <c r="B20" s="10">
        <v>0</v>
      </c>
      <c r="C20" s="10">
        <v>0</v>
      </c>
      <c r="D20" s="10">
        <v>0</v>
      </c>
      <c r="E20" s="10">
        <f>5117045356.38-42100</f>
        <v>5117003256.38</v>
      </c>
      <c r="F20" s="10">
        <v>0</v>
      </c>
      <c r="G20" s="10">
        <v>0</v>
      </c>
      <c r="H20" s="10">
        <f t="shared" si="2"/>
        <v>5117003256.38</v>
      </c>
      <c r="I20" s="10">
        <v>0</v>
      </c>
      <c r="J20" s="10">
        <f t="shared" si="3"/>
        <v>0</v>
      </c>
      <c r="K20" s="17">
        <f>5117045356.38-42100</f>
        <v>5117003256.38</v>
      </c>
      <c r="L20" s="23">
        <f t="shared" si="5"/>
        <v>0</v>
      </c>
    </row>
    <row r="21" spans="1:12" s="1" customFormat="1" ht="36" customHeight="1">
      <c r="A21" s="27" t="s">
        <v>23</v>
      </c>
      <c r="B21" s="16">
        <v>0</v>
      </c>
      <c r="C21" s="10">
        <v>0</v>
      </c>
      <c r="D21" s="10">
        <v>1250587209</v>
      </c>
      <c r="E21" s="10">
        <v>0</v>
      </c>
      <c r="F21" s="10">
        <v>0</v>
      </c>
      <c r="G21" s="10">
        <v>0</v>
      </c>
      <c r="H21" s="10">
        <f t="shared" si="2"/>
        <v>1250587209</v>
      </c>
      <c r="I21" s="10">
        <v>0</v>
      </c>
      <c r="J21" s="10">
        <f t="shared" si="3"/>
        <v>0</v>
      </c>
      <c r="K21" s="11">
        <v>1250587209</v>
      </c>
      <c r="L21" s="46">
        <f t="shared" si="5"/>
        <v>0</v>
      </c>
    </row>
    <row r="22" spans="1:12" ht="62.25" customHeight="1">
      <c r="A22" s="48" t="s">
        <v>38</v>
      </c>
      <c r="B22" s="16">
        <v>0</v>
      </c>
      <c r="C22" s="10">
        <v>0</v>
      </c>
      <c r="D22" s="10">
        <v>617612100</v>
      </c>
      <c r="E22" s="10">
        <v>0</v>
      </c>
      <c r="F22" s="10">
        <v>0</v>
      </c>
      <c r="G22" s="10">
        <v>0</v>
      </c>
      <c r="H22" s="10">
        <f t="shared" si="2"/>
        <v>617612100</v>
      </c>
      <c r="I22" s="10">
        <v>0</v>
      </c>
      <c r="J22" s="10">
        <f t="shared" si="3"/>
        <v>0</v>
      </c>
      <c r="K22" s="11">
        <v>617612100</v>
      </c>
      <c r="L22" s="46">
        <f t="shared" si="5"/>
        <v>0</v>
      </c>
    </row>
    <row r="23" spans="1:12" ht="18.75" customHeight="1">
      <c r="A23" s="28"/>
      <c r="B23" s="10"/>
      <c r="C23" s="10"/>
      <c r="D23" s="10"/>
      <c r="E23" s="10"/>
      <c r="F23" s="10"/>
      <c r="G23" s="10"/>
      <c r="H23" s="10"/>
      <c r="I23" s="10"/>
      <c r="J23" s="10"/>
      <c r="K23" s="11"/>
      <c r="L23" s="21"/>
    </row>
    <row r="24" spans="1:12" s="8" customFormat="1" ht="29.25" customHeight="1">
      <c r="A24" s="44" t="s">
        <v>29</v>
      </c>
      <c r="B24" s="12">
        <f aca="true" t="shared" si="6" ref="B24:K24">SUM(B18:B22)</f>
        <v>0</v>
      </c>
      <c r="C24" s="12">
        <f t="shared" si="6"/>
        <v>88304128006.84</v>
      </c>
      <c r="D24" s="12">
        <f t="shared" si="6"/>
        <v>68923474987</v>
      </c>
      <c r="E24" s="12">
        <f t="shared" si="6"/>
        <v>5117003256.38</v>
      </c>
      <c r="F24" s="12">
        <f t="shared" si="6"/>
        <v>0</v>
      </c>
      <c r="G24" s="12">
        <f t="shared" si="6"/>
        <v>3286625</v>
      </c>
      <c r="H24" s="12">
        <f t="shared" si="6"/>
        <v>162347892875.22</v>
      </c>
      <c r="I24" s="12">
        <f t="shared" si="6"/>
        <v>29380750885</v>
      </c>
      <c r="J24" s="12">
        <f t="shared" si="6"/>
        <v>29380750885</v>
      </c>
      <c r="K24" s="13">
        <f t="shared" si="6"/>
        <v>132967141990.22</v>
      </c>
      <c r="L24" s="46">
        <f t="shared" si="5"/>
        <v>0</v>
      </c>
    </row>
    <row r="25" spans="1:12" s="8" customFormat="1" ht="18.75" customHeight="1">
      <c r="A25" s="28"/>
      <c r="B25" s="10"/>
      <c r="C25" s="10"/>
      <c r="D25" s="10"/>
      <c r="E25" s="10"/>
      <c r="F25" s="10"/>
      <c r="G25" s="10"/>
      <c r="H25" s="10"/>
      <c r="I25" s="10"/>
      <c r="J25" s="10"/>
      <c r="K25" s="11"/>
      <c r="L25" s="21"/>
    </row>
    <row r="26" spans="1:12" s="8" customFormat="1" ht="21.75" customHeight="1" thickBot="1">
      <c r="A26" s="20" t="s">
        <v>33</v>
      </c>
      <c r="B26" s="14">
        <f aca="true" t="shared" si="7" ref="B26:K26">B24+B17</f>
        <v>1530079025611.88</v>
      </c>
      <c r="C26" s="14">
        <f t="shared" si="7"/>
        <v>88304128006.84</v>
      </c>
      <c r="D26" s="14">
        <f t="shared" si="7"/>
        <v>68923474987</v>
      </c>
      <c r="E26" s="14">
        <f t="shared" si="7"/>
        <v>5117003256.38</v>
      </c>
      <c r="F26" s="14">
        <f t="shared" si="7"/>
        <v>353844944</v>
      </c>
      <c r="G26" s="14">
        <f t="shared" si="7"/>
        <v>3286625</v>
      </c>
      <c r="H26" s="14">
        <f t="shared" si="7"/>
        <v>162701737819.22</v>
      </c>
      <c r="I26" s="14">
        <f t="shared" si="7"/>
        <v>82993760743.76999</v>
      </c>
      <c r="J26" s="14">
        <f t="shared" si="7"/>
        <v>82993760743.76999</v>
      </c>
      <c r="K26" s="15">
        <f t="shared" si="7"/>
        <v>1609787002687.33</v>
      </c>
      <c r="L26" s="46">
        <f t="shared" si="5"/>
        <v>0</v>
      </c>
    </row>
    <row r="27" spans="1:12" s="18" customFormat="1" ht="15.75" customHeight="1">
      <c r="A27" s="9" t="s">
        <v>40</v>
      </c>
      <c r="L27" s="22"/>
    </row>
    <row r="28" spans="1:12" s="18" customFormat="1" ht="15.75" customHeight="1">
      <c r="A28" s="47" t="s">
        <v>37</v>
      </c>
      <c r="L28" s="22"/>
    </row>
    <row r="29" spans="1:12" s="18" customFormat="1" ht="15.75" customHeight="1">
      <c r="A29" s="9" t="s">
        <v>39</v>
      </c>
      <c r="L29" s="22"/>
    </row>
    <row r="30" spans="1:12" s="18" customFormat="1" ht="15" customHeight="1">
      <c r="A30" s="19"/>
      <c r="L30" s="22"/>
    </row>
    <row r="31" spans="1:12" s="18" customFormat="1" ht="15" customHeight="1">
      <c r="A31" s="19"/>
      <c r="L31" s="22"/>
    </row>
    <row r="32" ht="15" customHeight="1">
      <c r="L32" s="22"/>
    </row>
    <row r="33" ht="15" customHeight="1">
      <c r="L33" s="22"/>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mergeCells count="6">
    <mergeCell ref="B4:B5"/>
    <mergeCell ref="A4:A5"/>
    <mergeCell ref="K4:K5"/>
    <mergeCell ref="I4:J4"/>
    <mergeCell ref="F4:H4"/>
    <mergeCell ref="C4:E4"/>
  </mergeCells>
  <printOptions horizontalCentered="1"/>
  <pageMargins left="0" right="0" top="0.7874015748031497" bottom="0.9055118110236221" header="0.3937007874015748"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dc:title>
  <dc:subject>1-2</dc:subject>
  <dc:creator>行政院主計處</dc:creator>
  <cp:keywords/>
  <dc:description> </dc:description>
  <cp:lastModifiedBy>Administrator</cp:lastModifiedBy>
  <cp:lastPrinted>2003-04-21T03:11:39Z</cp:lastPrinted>
  <dcterms:created xsi:type="dcterms:W3CDTF">1998-07-17T06:46:11Z</dcterms:created>
  <dcterms:modified xsi:type="dcterms:W3CDTF">2008-11-13T11:31:24Z</dcterms:modified>
  <cp:category>I14</cp:category>
  <cp:version/>
  <cp:contentType/>
  <cp:contentStatus/>
</cp:coreProperties>
</file>