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35" yWindow="65521" windowWidth="7920" windowHeight="6120" tabRatio="601" firstSheet="1" activeTab="1"/>
  </bookViews>
  <sheets>
    <sheet name="0000" sheetId="1" state="veryHidden" r:id="rId1"/>
    <sheet name="應領經費明細表" sheetId="2" r:id="rId2"/>
  </sheets>
  <externalReferences>
    <externalReference r:id="rId5"/>
  </externalReferences>
  <definedNames>
    <definedName name="\c">'應領經費明細表'!#REF!</definedName>
    <definedName name="\d">'應領經費明細表'!#REF!</definedName>
    <definedName name="\i">'應領經費明細表'!#REF!</definedName>
    <definedName name="\m">'應領經費明細表'!#REF!</definedName>
    <definedName name="\p">'應領經費明細表'!#REF!</definedName>
    <definedName name="\q">'應領經費明細表'!#REF!</definedName>
    <definedName name="\s">'應領經費明細表'!#REF!</definedName>
    <definedName name="\u">'應領經費明細表'!#REF!</definedName>
    <definedName name="_Regression_Int" localSheetId="1" hidden="1">1</definedName>
    <definedName name="_xlnm.Print_Area" localSheetId="1">'應領經費明細表'!$A$1:$G$218</definedName>
    <definedName name="Print_Area_MI" localSheetId="1">'應領經費明細表'!$E$6:$G$223</definedName>
    <definedName name="_xlnm.Print_Titles" localSheetId="1">'應領經費明細表'!$1:$5</definedName>
    <definedName name="Print_Titles_MI" localSheetId="1">'應領經費明細表'!$1:$5</definedName>
  </definedNames>
  <calcPr fullCalcOnLoad="1"/>
</workbook>
</file>

<file path=xl/sharedStrings.xml><?xml version="1.0" encoding="utf-8"?>
<sst xmlns="http://schemas.openxmlformats.org/spreadsheetml/2006/main" count="185" uniqueCount="185">
  <si>
    <t>總統府主管</t>
  </si>
  <si>
    <t>行政院主管</t>
  </si>
  <si>
    <t>立法院主管</t>
  </si>
  <si>
    <t>司法院主管</t>
  </si>
  <si>
    <t>考試院主管</t>
  </si>
  <si>
    <t>監察院主管</t>
  </si>
  <si>
    <t>內政部主管</t>
  </si>
  <si>
    <t>外交部主管</t>
  </si>
  <si>
    <t>國防部主管</t>
  </si>
  <si>
    <t>財政部主管</t>
  </si>
  <si>
    <t>教育部主管</t>
  </si>
  <si>
    <t>法務部主管</t>
  </si>
  <si>
    <t>經濟部主管</t>
  </si>
  <si>
    <t>交通部主管</t>
  </si>
  <si>
    <t>僑務委員會主管</t>
  </si>
  <si>
    <t>國軍退除役官兵輔導委員會主管</t>
  </si>
  <si>
    <t>國家科學委員會主管</t>
  </si>
  <si>
    <t>原子能委員會主管</t>
  </si>
  <si>
    <t>農業委員會主管</t>
  </si>
  <si>
    <t>勞工委員會主管</t>
  </si>
  <si>
    <t>衛生署主管</t>
  </si>
  <si>
    <t>環境保護署主管</t>
  </si>
  <si>
    <t>省市補助</t>
  </si>
  <si>
    <t xml:space="preserve">                     科   目 </t>
  </si>
  <si>
    <t xml:space="preserve"> 機  關  名  稱  </t>
  </si>
  <si>
    <t xml:space="preserve">  總統府</t>
  </si>
  <si>
    <t xml:space="preserve">  中央研究院</t>
  </si>
  <si>
    <t xml:space="preserve">  行政院</t>
  </si>
  <si>
    <t xml:space="preserve">  主計處</t>
  </si>
  <si>
    <t xml:space="preserve">  新聞局</t>
  </si>
  <si>
    <t xml:space="preserve">  經濟建設委員會</t>
  </si>
  <si>
    <t xml:space="preserve">  大陸委員會</t>
  </si>
  <si>
    <t xml:space="preserve">  公務人力發展中心</t>
  </si>
  <si>
    <t xml:space="preserve">  立法院</t>
  </si>
  <si>
    <t xml:space="preserve">  司法院</t>
  </si>
  <si>
    <t xml:space="preserve">  臺灣高等法院臺中分院</t>
  </si>
  <si>
    <t xml:space="preserve">  臺灣士林地方法院</t>
  </si>
  <si>
    <t xml:space="preserve">  臺灣板橋地方法院</t>
  </si>
  <si>
    <t xml:space="preserve">  臺灣桃園地方法院</t>
  </si>
  <si>
    <t xml:space="preserve">  臺灣雲林地方法院</t>
  </si>
  <si>
    <t xml:space="preserve">  考選部</t>
  </si>
  <si>
    <t xml:space="preserve">  公務人員保障暨培訓委員會</t>
  </si>
  <si>
    <t xml:space="preserve">  監察院</t>
  </si>
  <si>
    <t xml:space="preserve">  內政部</t>
  </si>
  <si>
    <t xml:space="preserve">  營建署及所屬</t>
  </si>
  <si>
    <t xml:space="preserve">  警政署</t>
  </si>
  <si>
    <t xml:space="preserve">  警政署空中警察隊</t>
  </si>
  <si>
    <t xml:space="preserve">  警政署保安警察第五總隊</t>
  </si>
  <si>
    <t xml:space="preserve">  警政署保安警察第六總隊</t>
  </si>
  <si>
    <t xml:space="preserve">  外交部</t>
  </si>
  <si>
    <t xml:space="preserve">  國防部所屬</t>
  </si>
  <si>
    <t xml:space="preserve">  財政部</t>
  </si>
  <si>
    <t xml:space="preserve">  國庫署</t>
  </si>
  <si>
    <t xml:space="preserve">  關稅總局及所屬</t>
  </si>
  <si>
    <t xml:space="preserve">  國有財產局及所屬</t>
  </si>
  <si>
    <t xml:space="preserve">  臺灣省北區國稅局及所屬</t>
  </si>
  <si>
    <t xml:space="preserve">  臺灣省中區國稅局及所屬</t>
  </si>
  <si>
    <t xml:space="preserve">  臺灣省南區國稅局及所屬</t>
  </si>
  <si>
    <t xml:space="preserve">  法務部</t>
  </si>
  <si>
    <t xml:space="preserve">  臺灣臺南地方法院檢察署</t>
  </si>
  <si>
    <t xml:space="preserve">  經濟部</t>
  </si>
  <si>
    <t xml:space="preserve">  工業局</t>
  </si>
  <si>
    <t xml:space="preserve">  中央地質調查所</t>
  </si>
  <si>
    <t xml:space="preserve">  交通部</t>
  </si>
  <si>
    <t xml:space="preserve">  中央氣象局</t>
  </si>
  <si>
    <t xml:space="preserve">  運輸研究所</t>
  </si>
  <si>
    <t xml:space="preserve">  電信總局</t>
  </si>
  <si>
    <t xml:space="preserve">  僑務委員會</t>
  </si>
  <si>
    <t xml:space="preserve">  國軍退除役官兵輔導委員會</t>
  </si>
  <si>
    <t xml:space="preserve">  國家科學委員會</t>
  </si>
  <si>
    <t xml:space="preserve">  原子能委員會</t>
  </si>
  <si>
    <t xml:space="preserve">  核能研究所</t>
  </si>
  <si>
    <t xml:space="preserve">  農業委員會</t>
  </si>
  <si>
    <t xml:space="preserve">  勞工委員會</t>
  </si>
  <si>
    <t xml:space="preserve">  職業訓練局及所屬</t>
  </si>
  <si>
    <t xml:space="preserve">  勞工安全衛生研究所</t>
  </si>
  <si>
    <t xml:space="preserve">  衛生署</t>
  </si>
  <si>
    <t xml:space="preserve">  環境保護署</t>
  </si>
  <si>
    <t>說    明</t>
  </si>
  <si>
    <t>總                                     計</t>
  </si>
  <si>
    <t>合            計</t>
  </si>
  <si>
    <t xml:space="preserve">  體育委員會</t>
  </si>
  <si>
    <t xml:space="preserve">  臺灣高雄地方法院</t>
  </si>
  <si>
    <t xml:space="preserve">  審計部</t>
  </si>
  <si>
    <t xml:space="preserve">  警政署保安警察第一總隊</t>
  </si>
  <si>
    <t xml:space="preserve">  賦稅署</t>
  </si>
  <si>
    <t xml:space="preserve">  金融局</t>
  </si>
  <si>
    <t xml:space="preserve">  財稅資料中心</t>
  </si>
  <si>
    <t xml:space="preserve">  國立歷史博物館</t>
  </si>
  <si>
    <r>
      <t xml:space="preserve">  </t>
    </r>
    <r>
      <rPr>
        <sz val="12"/>
        <rFont val="細明體"/>
        <family val="3"/>
      </rPr>
      <t xml:space="preserve"> 教育部</t>
    </r>
  </si>
  <si>
    <r>
      <t xml:space="preserve">    </t>
    </r>
    <r>
      <rPr>
        <sz val="12"/>
        <rFont val="細明體"/>
        <family val="3"/>
      </rPr>
      <t>臺灣高等法院檢察署及所屬</t>
    </r>
  </si>
  <si>
    <t xml:space="preserve">  主計處電子處理資料中心</t>
  </si>
  <si>
    <t xml:space="preserve">  公務人員住宅及福利委員會</t>
  </si>
  <si>
    <t xml:space="preserve">  最高法院</t>
  </si>
  <si>
    <t xml:space="preserve">  臺灣高等法院臺南分院</t>
  </si>
  <si>
    <t xml:space="preserve">  臺灣宜蘭地方法院</t>
  </si>
  <si>
    <t xml:space="preserve">  警政署國道公路警察局</t>
  </si>
  <si>
    <t xml:space="preserve">  警政署保安警察第四總隊</t>
  </si>
  <si>
    <t xml:space="preserve">  臺北市國稅局</t>
  </si>
  <si>
    <t xml:space="preserve">  動植物防疫檢疫局及所屬</t>
  </si>
  <si>
    <t>口蹄疫危機處理特別決算</t>
  </si>
  <si>
    <t xml:space="preserve">  國立故宮博物院</t>
  </si>
  <si>
    <t xml:space="preserve">  公共工程委員會</t>
  </si>
  <si>
    <t xml:space="preserve">  銓敘部</t>
  </si>
  <si>
    <t xml:space="preserve">  臺灣澎湖地方法院</t>
  </si>
  <si>
    <t xml:space="preserve">  警政署入出境管理局</t>
  </si>
  <si>
    <t xml:space="preserve">  警政署保安警察第三總隊</t>
  </si>
  <si>
    <t xml:space="preserve">  國立臺北大學籌備處(國立臺北大學)</t>
  </si>
  <si>
    <t xml:space="preserve">  國立高雄大學籌備處(國立高雄大學)</t>
  </si>
  <si>
    <r>
      <t xml:space="preserve">  </t>
    </r>
    <r>
      <rPr>
        <sz val="12"/>
        <rFont val="細明體"/>
        <family val="3"/>
      </rPr>
      <t>國立中國醫藥研究所</t>
    </r>
  </si>
  <si>
    <t xml:space="preserve">  國立編譯館</t>
  </si>
  <si>
    <t xml:space="preserve">  國立教育資料館</t>
  </si>
  <si>
    <r>
      <t xml:space="preserve">  </t>
    </r>
    <r>
      <rPr>
        <sz val="12"/>
        <rFont val="細明體"/>
        <family val="3"/>
      </rPr>
      <t>國立臺灣藝術教育館</t>
    </r>
  </si>
  <si>
    <t xml:space="preserve">  國立國父紀念館</t>
  </si>
  <si>
    <t xml:space="preserve">  國立中正紀念堂管理處</t>
  </si>
  <si>
    <t xml:space="preserve">  國立自然科學博物館</t>
  </si>
  <si>
    <t xml:space="preserve">  國立科學工藝博物館</t>
  </si>
  <si>
    <t xml:space="preserve">  國立暨南國際大學</t>
  </si>
  <si>
    <t xml:space="preserve">  國立臺北科技大學</t>
  </si>
  <si>
    <t xml:space="preserve">  國立臺東師範學院</t>
  </si>
  <si>
    <t xml:space="preserve">  國立宜蘭技術學院</t>
  </si>
  <si>
    <t xml:space="preserve">  國立中央圖書館臺灣分館</t>
  </si>
  <si>
    <r>
      <t xml:space="preserve">    </t>
    </r>
    <r>
      <rPr>
        <sz val="12"/>
        <rFont val="細明體"/>
        <family val="3"/>
      </rPr>
      <t>法醫研究所</t>
    </r>
  </si>
  <si>
    <t xml:space="preserve">  智慧財產局</t>
  </si>
  <si>
    <t xml:space="preserve">  臺灣省諮議會</t>
  </si>
  <si>
    <t>立法院新院址興建計畫特別決算</t>
  </si>
  <si>
    <t>臺北都會區大眾捷運系統第三期建設工程計畫特別決算</t>
  </si>
  <si>
    <t>興建臺灣北部區域第二高速公路第二期工程特別決算</t>
  </si>
  <si>
    <t>戰士授田憑據處理補償金及其發放作業費特別決算</t>
  </si>
  <si>
    <t>興建重大交通建設計畫第三期工程特別決算</t>
  </si>
  <si>
    <t>中央政府總決算</t>
  </si>
  <si>
    <t>各機關應領經費明細表</t>
  </si>
  <si>
    <r>
      <t>本</t>
    </r>
    <r>
      <rPr>
        <sz val="12"/>
        <rFont val="Times New Roman"/>
        <family val="1"/>
      </rPr>
      <t xml:space="preserve">   </t>
    </r>
    <r>
      <rPr>
        <sz val="12"/>
        <rFont val="細明體"/>
        <family val="3"/>
      </rPr>
      <t>年</t>
    </r>
    <r>
      <rPr>
        <sz val="12"/>
        <rFont val="Times New Roman"/>
        <family val="1"/>
      </rPr>
      <t xml:space="preserve">   </t>
    </r>
    <r>
      <rPr>
        <sz val="12"/>
        <rFont val="細明體"/>
        <family val="3"/>
      </rPr>
      <t>度
部      分</t>
    </r>
  </si>
  <si>
    <t>以 前 年 度
部       分</t>
  </si>
  <si>
    <t xml:space="preserve">  補助臺灣省各縣市政府</t>
  </si>
  <si>
    <t>臺灣省加速取得都市計畫公共設施保留地償債計畫一期特別決算</t>
  </si>
  <si>
    <t xml:space="preserve">  國家安全會議</t>
  </si>
  <si>
    <t xml:space="preserve">  臺灣嘉義地方法院</t>
  </si>
  <si>
    <t xml:space="preserve">  臺灣臺南地方法院</t>
  </si>
  <si>
    <t xml:space="preserve">  中央警察大學</t>
  </si>
  <si>
    <t xml:space="preserve">  臺灣警察專科學校</t>
  </si>
  <si>
    <t xml:space="preserve">  兒童局</t>
  </si>
  <si>
    <t xml:space="preserve">  國防部本部</t>
  </si>
  <si>
    <t xml:space="preserve">  國立海洋生物博物館</t>
  </si>
  <si>
    <t xml:space="preserve">  臺灣高等法院花蓮分院檢察署</t>
  </si>
  <si>
    <t xml:space="preserve">  臺灣嘉義地方法院檢察署</t>
  </si>
  <si>
    <t xml:space="preserve">  臺灣臺東地方法院檢察署</t>
  </si>
  <si>
    <t xml:space="preserve">  臺灣澎湖地方法院檢察署</t>
  </si>
  <si>
    <t>海岸巡防署主管</t>
  </si>
  <si>
    <t xml:space="preserve">  海岸巡防署</t>
  </si>
  <si>
    <t xml:space="preserve">  海洋巡防總局</t>
  </si>
  <si>
    <t xml:space="preserve">  海岸巡防總局及所屬</t>
  </si>
  <si>
    <r>
      <t xml:space="preserve">    </t>
    </r>
    <r>
      <rPr>
        <sz val="12"/>
        <rFont val="細明體"/>
        <family val="3"/>
      </rPr>
      <t>臺灣省政府及所屬</t>
    </r>
  </si>
  <si>
    <t xml:space="preserve">  福建省政府</t>
  </si>
  <si>
    <t xml:space="preserve">  補助高雄市政府</t>
  </si>
  <si>
    <t xml:space="preserve">  文化建設委員會及所屬</t>
  </si>
  <si>
    <t xml:space="preserve">  消防署及所屬</t>
  </si>
  <si>
    <r>
      <t xml:space="preserve">    </t>
    </r>
    <r>
      <rPr>
        <sz val="12"/>
        <rFont val="細明體"/>
        <family val="3"/>
      </rPr>
      <t>調查局</t>
    </r>
  </si>
  <si>
    <t xml:space="preserve">  觀光局及所屬</t>
  </si>
  <si>
    <t xml:space="preserve">  科學工業園區管理局及所屬</t>
  </si>
  <si>
    <t xml:space="preserve">  漁業署及所屬</t>
  </si>
  <si>
    <t xml:space="preserve">  臺灣高雄少年法院</t>
  </si>
  <si>
    <t xml:space="preserve"> </t>
  </si>
  <si>
    <t xml:space="preserve">  中央選舉委員會及所屬</t>
  </si>
  <si>
    <t xml:space="preserve">  研究發展考核委員會及所屬</t>
  </si>
  <si>
    <t xml:space="preserve">  警政署刑事警察局</t>
  </si>
  <si>
    <t>臺灣省加速取得都市計畫公共設施保留地償債計畫二期及金融保險等機構民營化員工權益補償金特別決算</t>
  </si>
  <si>
    <t xml:space="preserve">  臺灣高等法院及所屬</t>
  </si>
  <si>
    <r>
      <t xml:space="preserve">    </t>
    </r>
    <r>
      <rPr>
        <sz val="12"/>
        <rFont val="細明體"/>
        <family val="3"/>
      </rPr>
      <t>行政法院</t>
    </r>
  </si>
  <si>
    <t xml:space="preserve">  建築研究所</t>
  </si>
  <si>
    <t xml:space="preserve">  高雄市國稅局</t>
  </si>
  <si>
    <t xml:space="preserve">  藥物食品檢驗局</t>
  </si>
  <si>
    <t xml:space="preserve">  國民健康局</t>
  </si>
  <si>
    <t xml:space="preserve">  中醫藥委員會</t>
  </si>
  <si>
    <t>中華民國九十一年十二月三十一日</t>
  </si>
  <si>
    <t xml:space="preserve">  原住民族委員會及所屬</t>
  </si>
  <si>
    <t xml:space="preserve">  國立臺灣史前文化博物館</t>
  </si>
  <si>
    <r>
      <t xml:space="preserve">    </t>
    </r>
    <r>
      <rPr>
        <sz val="12"/>
        <rFont val="細明體"/>
        <family val="3"/>
      </rPr>
      <t>水資源局及所屬</t>
    </r>
    <r>
      <rPr>
        <sz val="12"/>
        <rFont val="Times New Roman"/>
        <family val="1"/>
      </rPr>
      <t>(</t>
    </r>
    <r>
      <rPr>
        <sz val="12"/>
        <rFont val="細明體"/>
        <family val="3"/>
      </rPr>
      <t>水利署及所屬</t>
    </r>
    <r>
      <rPr>
        <sz val="12"/>
        <rFont val="Times New Roman"/>
        <family val="1"/>
      </rPr>
      <t>)</t>
    </r>
  </si>
  <si>
    <t>九二一震災災後重建特別決算</t>
  </si>
  <si>
    <t>九二一震災災後重建第二期特別決算</t>
  </si>
  <si>
    <t xml:space="preserve">  人事行政局</t>
  </si>
  <si>
    <t>　標準檢驗局及所屬</t>
  </si>
  <si>
    <t xml:space="preserve">  中小企業處</t>
  </si>
  <si>
    <t>合                                     計</t>
  </si>
  <si>
    <t xml:space="preserve">  疾病管制局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</si>
</sst>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_-;\-* #,##0.00_-;_-* &quot;...&quot;_-;_-@_-"/>
    <numFmt numFmtId="177" formatCode="#,##0.00;[Red]\-#,##0.00;&quot;…&quot;"/>
    <numFmt numFmtId="178" formatCode="General_)"/>
    <numFmt numFmtId="179" formatCode="0.00_)"/>
  </numFmts>
  <fonts count="22">
    <font>
      <sz val="12"/>
      <name val="Courier"/>
      <family val="3"/>
    </font>
    <font>
      <b/>
      <sz val="12"/>
      <name val="新細明體"/>
      <family val="1"/>
    </font>
    <font>
      <i/>
      <sz val="12"/>
      <name val="新細明體"/>
      <family val="1"/>
    </font>
    <font>
      <b/>
      <i/>
      <sz val="12"/>
      <name val="新細明體"/>
      <family val="1"/>
    </font>
    <font>
      <sz val="12"/>
      <name val="新細明體"/>
      <family val="1"/>
    </font>
    <font>
      <sz val="9"/>
      <name val="新細明體"/>
      <family val="1"/>
    </font>
    <font>
      <sz val="12"/>
      <name val="細明體"/>
      <family val="3"/>
    </font>
    <font>
      <sz val="12"/>
      <name val="Times New Roman"/>
      <family val="1"/>
    </font>
    <font>
      <b/>
      <sz val="12"/>
      <name val="細明體"/>
      <family val="3"/>
    </font>
    <font>
      <b/>
      <sz val="12"/>
      <name val="Times New Roman"/>
      <family val="1"/>
    </font>
    <font>
      <b/>
      <sz val="12"/>
      <name val="華康中黑體(P)"/>
      <family val="1"/>
    </font>
    <font>
      <sz val="10"/>
      <name val="MS Sans Serif"/>
      <family val="2"/>
    </font>
    <font>
      <sz val="10"/>
      <name val="Arial"/>
      <family val="2"/>
    </font>
    <font>
      <sz val="11"/>
      <name val="Times New Roman"/>
      <family val="1"/>
    </font>
    <font>
      <b/>
      <i/>
      <sz val="16"/>
      <name val="Helv"/>
      <family val="2"/>
    </font>
    <font>
      <u val="single"/>
      <sz val="9"/>
      <color indexed="12"/>
      <name val="華康中楷體"/>
      <family val="3"/>
    </font>
    <font>
      <sz val="9"/>
      <name val="細明體"/>
      <family val="3"/>
    </font>
    <font>
      <b/>
      <u val="single"/>
      <sz val="20"/>
      <name val="細明體"/>
      <family val="3"/>
    </font>
    <font>
      <b/>
      <u val="single"/>
      <sz val="26"/>
      <name val="細明體"/>
      <family val="3"/>
    </font>
    <font>
      <sz val="12"/>
      <color indexed="8"/>
      <name val="Times New Roman"/>
      <family val="1"/>
    </font>
    <font>
      <b/>
      <sz val="12"/>
      <color indexed="8"/>
      <name val="Times New Roman"/>
      <family val="1"/>
    </font>
    <font>
      <sz val="12"/>
      <color indexed="8"/>
      <name val="細明體"/>
      <family val="3"/>
    </font>
  </fonts>
  <fills count="3">
    <fill>
      <patternFill/>
    </fill>
    <fill>
      <patternFill patternType="gray125"/>
    </fill>
    <fill>
      <patternFill patternType="solid">
        <fgColor indexed="9"/>
        <bgColor indexed="64"/>
      </patternFill>
    </fill>
  </fills>
  <borders count="15">
    <border>
      <left/>
      <right/>
      <top/>
      <bottom/>
      <diagonal/>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color indexed="63"/>
      </right>
      <top>
        <color indexed="63"/>
      </top>
      <bottom>
        <color indexed="63"/>
      </botto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s>
  <cellStyleXfs count="28">
    <xf numFmtId="3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8" fontId="11" fillId="0" borderId="0" applyFont="0" applyFill="0" applyBorder="0" applyAlignment="0" applyProtection="0"/>
    <xf numFmtId="38" fontId="13" fillId="0" borderId="0" applyBorder="0" applyAlignment="0">
      <protection/>
    </xf>
    <xf numFmtId="178" fontId="0" fillId="2" borderId="1" applyNumberFormat="0" applyFont="0" applyFill="0" applyBorder="0">
      <alignment horizontal="center" vertical="center"/>
      <protection/>
    </xf>
    <xf numFmtId="179" fontId="14" fillId="0" borderId="0">
      <alignment/>
      <protection/>
    </xf>
    <xf numFmtId="0" fontId="12" fillId="0" borderId="0">
      <alignment/>
      <protection/>
    </xf>
    <xf numFmtId="179" fontId="0" fillId="0" borderId="0">
      <alignment/>
      <protection/>
    </xf>
    <xf numFmtId="43"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42" fontId="7" fillId="0" borderId="0" applyFont="0" applyFill="0" applyBorder="0" applyAlignment="0" applyProtection="0"/>
    <xf numFmtId="0" fontId="15" fillId="0" borderId="0" applyNumberFormat="0" applyFill="0" applyBorder="0" applyAlignment="0" applyProtection="0"/>
  </cellStyleXfs>
  <cellXfs count="71">
    <xf numFmtId="39" fontId="0" fillId="0" borderId="0" xfId="0" applyAlignment="1">
      <alignment/>
    </xf>
    <xf numFmtId="39" fontId="6" fillId="0" borderId="0" xfId="0" applyFont="1" applyBorder="1" applyAlignment="1">
      <alignment/>
    </xf>
    <xf numFmtId="39" fontId="6" fillId="0" borderId="0" xfId="0" applyFont="1" applyBorder="1" applyAlignment="1" applyProtection="1">
      <alignment horizontal="left"/>
      <protection/>
    </xf>
    <xf numFmtId="39" fontId="6" fillId="0" borderId="0" xfId="0" applyFont="1" applyAlignment="1">
      <alignment/>
    </xf>
    <xf numFmtId="39" fontId="6" fillId="0" borderId="2" xfId="0" applyFont="1" applyBorder="1" applyAlignment="1">
      <alignment/>
    </xf>
    <xf numFmtId="176" fontId="6" fillId="0" borderId="0" xfId="0" applyNumberFormat="1" applyFont="1" applyAlignment="1">
      <alignment horizontal="right"/>
    </xf>
    <xf numFmtId="39" fontId="6" fillId="0" borderId="2" xfId="0" applyFont="1" applyBorder="1" applyAlignment="1" applyProtection="1">
      <alignment horizontal="left"/>
      <protection/>
    </xf>
    <xf numFmtId="39" fontId="6" fillId="0" borderId="2" xfId="0" applyFont="1" applyBorder="1" applyAlignment="1" applyProtection="1" quotePrefix="1">
      <alignment horizontal="left"/>
      <protection/>
    </xf>
    <xf numFmtId="176" fontId="6" fillId="0" borderId="0" xfId="0" applyNumberFormat="1" applyFont="1" applyBorder="1" applyAlignment="1">
      <alignment horizontal="right"/>
    </xf>
    <xf numFmtId="177" fontId="6" fillId="0" borderId="2" xfId="0" applyNumberFormat="1" applyFont="1" applyBorder="1" applyAlignment="1">
      <alignment/>
    </xf>
    <xf numFmtId="176" fontId="8" fillId="0" borderId="0" xfId="0" applyNumberFormat="1" applyFont="1" applyBorder="1" applyAlignment="1">
      <alignment horizontal="right"/>
    </xf>
    <xf numFmtId="39" fontId="8" fillId="0" borderId="0" xfId="0" applyFont="1" applyBorder="1" applyAlignment="1">
      <alignment/>
    </xf>
    <xf numFmtId="177" fontId="9" fillId="0" borderId="2" xfId="0" applyNumberFormat="1" applyFont="1" applyBorder="1" applyAlignment="1" applyProtection="1">
      <alignment horizontal="right"/>
      <protection/>
    </xf>
    <xf numFmtId="177" fontId="7" fillId="0" borderId="2" xfId="0" applyNumberFormat="1" applyFont="1" applyBorder="1" applyAlignment="1">
      <alignment horizontal="right"/>
    </xf>
    <xf numFmtId="177" fontId="7" fillId="0" borderId="2" xfId="0" applyNumberFormat="1" applyFont="1" applyBorder="1" applyAlignment="1" applyProtection="1">
      <alignment horizontal="right"/>
      <protection/>
    </xf>
    <xf numFmtId="176" fontId="8" fillId="0" borderId="0" xfId="0" applyNumberFormat="1" applyFont="1" applyAlignment="1">
      <alignment horizontal="right"/>
    </xf>
    <xf numFmtId="39" fontId="8" fillId="0" borderId="0" xfId="0" applyFont="1" applyAlignment="1">
      <alignment/>
    </xf>
    <xf numFmtId="39" fontId="10" fillId="0" borderId="2" xfId="0" applyFont="1" applyBorder="1" applyAlignment="1" applyProtection="1">
      <alignment horizontal="left"/>
      <protection/>
    </xf>
    <xf numFmtId="177" fontId="9" fillId="0" borderId="3" xfId="0" applyNumberFormat="1" applyFont="1" applyBorder="1" applyAlignment="1" applyProtection="1">
      <alignment horizontal="right"/>
      <protection/>
    </xf>
    <xf numFmtId="39" fontId="8" fillId="0" borderId="4" xfId="0" applyFont="1" applyBorder="1" applyAlignment="1">
      <alignment/>
    </xf>
    <xf numFmtId="39" fontId="10" fillId="0" borderId="3" xfId="0" applyFont="1" applyBorder="1" applyAlignment="1" applyProtection="1">
      <alignment horizontal="center"/>
      <protection/>
    </xf>
    <xf numFmtId="177" fontId="7" fillId="0" borderId="5" xfId="0" applyNumberFormat="1" applyFont="1" applyBorder="1" applyAlignment="1" applyProtection="1">
      <alignment horizontal="right"/>
      <protection/>
    </xf>
    <xf numFmtId="176" fontId="6" fillId="0" borderId="6" xfId="0" applyNumberFormat="1" applyFont="1" applyBorder="1" applyAlignment="1">
      <alignment horizontal="right"/>
    </xf>
    <xf numFmtId="39" fontId="7" fillId="0" borderId="2" xfId="0" applyFont="1" applyBorder="1" applyAlignment="1" applyProtection="1">
      <alignment horizontal="left"/>
      <protection/>
    </xf>
    <xf numFmtId="39" fontId="10" fillId="0" borderId="0" xfId="0" applyFont="1" applyBorder="1" applyAlignment="1" applyProtection="1">
      <alignment horizontal="left"/>
      <protection/>
    </xf>
    <xf numFmtId="39" fontId="6" fillId="0" borderId="0" xfId="0" applyFont="1" applyBorder="1" applyAlignment="1" applyProtection="1" quotePrefix="1">
      <alignment horizontal="left"/>
      <protection/>
    </xf>
    <xf numFmtId="39" fontId="7" fillId="0" borderId="0" xfId="0" applyFont="1" applyBorder="1" applyAlignment="1" applyProtection="1">
      <alignment horizontal="left"/>
      <protection/>
    </xf>
    <xf numFmtId="39" fontId="10" fillId="0" borderId="0" xfId="0" applyFont="1" applyBorder="1" applyAlignment="1" applyProtection="1">
      <alignment horizontal="left" wrapText="1"/>
      <protection/>
    </xf>
    <xf numFmtId="39" fontId="10" fillId="0" borderId="2" xfId="0" applyFont="1" applyBorder="1" applyAlignment="1" applyProtection="1">
      <alignment horizontal="left" wrapText="1"/>
      <protection/>
    </xf>
    <xf numFmtId="177" fontId="19" fillId="0" borderId="2" xfId="0" applyNumberFormat="1" applyFont="1" applyBorder="1" applyAlignment="1" applyProtection="1">
      <alignment horizontal="right"/>
      <protection locked="0"/>
    </xf>
    <xf numFmtId="177" fontId="19" fillId="0" borderId="2" xfId="0" applyNumberFormat="1" applyFont="1" applyBorder="1" applyAlignment="1">
      <alignment horizontal="right"/>
    </xf>
    <xf numFmtId="177" fontId="20" fillId="0" borderId="2" xfId="0" applyNumberFormat="1" applyFont="1" applyBorder="1" applyAlignment="1" applyProtection="1">
      <alignment horizontal="right"/>
      <protection/>
    </xf>
    <xf numFmtId="177" fontId="19" fillId="0" borderId="5" xfId="0" applyNumberFormat="1" applyFont="1" applyBorder="1" applyAlignment="1" applyProtection="1">
      <alignment horizontal="right"/>
      <protection locked="0"/>
    </xf>
    <xf numFmtId="177" fontId="20" fillId="0" borderId="2" xfId="0" applyNumberFormat="1" applyFont="1" applyBorder="1" applyAlignment="1" applyProtection="1">
      <alignment horizontal="right"/>
      <protection locked="0"/>
    </xf>
    <xf numFmtId="177" fontId="20" fillId="0" borderId="2" xfId="0" applyNumberFormat="1" applyFont="1" applyBorder="1" applyAlignment="1">
      <alignment horizontal="right"/>
    </xf>
    <xf numFmtId="177" fontId="20" fillId="0" borderId="3" xfId="0" applyNumberFormat="1" applyFont="1" applyBorder="1" applyAlignment="1" applyProtection="1">
      <alignment horizontal="right"/>
      <protection/>
    </xf>
    <xf numFmtId="177" fontId="21" fillId="0" borderId="2" xfId="0" applyNumberFormat="1" applyFont="1" applyBorder="1" applyAlignment="1">
      <alignment/>
    </xf>
    <xf numFmtId="39" fontId="21" fillId="0" borderId="2" xfId="0" applyFont="1" applyBorder="1" applyAlignment="1">
      <alignment/>
    </xf>
    <xf numFmtId="177" fontId="19" fillId="0" borderId="2" xfId="0" applyNumberFormat="1" applyFont="1" applyBorder="1" applyAlignment="1">
      <alignment/>
    </xf>
    <xf numFmtId="39" fontId="6" fillId="0" borderId="4" xfId="0" applyFont="1" applyBorder="1" applyAlignment="1" applyProtection="1">
      <alignment horizontal="left"/>
      <protection/>
    </xf>
    <xf numFmtId="39" fontId="6" fillId="0" borderId="3" xfId="0" applyFont="1" applyBorder="1" applyAlignment="1" applyProtection="1">
      <alignment horizontal="left"/>
      <protection/>
    </xf>
    <xf numFmtId="177" fontId="19" fillId="0" borderId="3" xfId="0" applyNumberFormat="1" applyFont="1" applyBorder="1" applyAlignment="1" applyProtection="1">
      <alignment horizontal="right"/>
      <protection locked="0"/>
    </xf>
    <xf numFmtId="177" fontId="7" fillId="0" borderId="3" xfId="0" applyNumberFormat="1" applyFont="1" applyBorder="1" applyAlignment="1" applyProtection="1">
      <alignment horizontal="right"/>
      <protection/>
    </xf>
    <xf numFmtId="176" fontId="6" fillId="0" borderId="4" xfId="0" applyNumberFormat="1" applyFont="1" applyBorder="1" applyAlignment="1">
      <alignment horizontal="right"/>
    </xf>
    <xf numFmtId="39" fontId="6" fillId="0" borderId="4" xfId="0" applyFont="1" applyBorder="1" applyAlignment="1">
      <alignment/>
    </xf>
    <xf numFmtId="39" fontId="6" fillId="0" borderId="3" xfId="0" applyFont="1" applyBorder="1" applyAlignment="1">
      <alignment/>
    </xf>
    <xf numFmtId="177" fontId="19" fillId="0" borderId="3" xfId="0" applyNumberFormat="1" applyFont="1" applyBorder="1" applyAlignment="1">
      <alignment horizontal="right"/>
    </xf>
    <xf numFmtId="177" fontId="7" fillId="0" borderId="3" xfId="0" applyNumberFormat="1" applyFont="1" applyBorder="1" applyAlignment="1">
      <alignment horizontal="right"/>
    </xf>
    <xf numFmtId="39" fontId="10" fillId="0" borderId="4" xfId="0" applyFont="1" applyBorder="1" applyAlignment="1" applyProtection="1">
      <alignment horizontal="left"/>
      <protection/>
    </xf>
    <xf numFmtId="39" fontId="10" fillId="0" borderId="3" xfId="0" applyFont="1" applyBorder="1" applyAlignment="1" applyProtection="1">
      <alignment horizontal="left"/>
      <protection/>
    </xf>
    <xf numFmtId="176" fontId="8" fillId="0" borderId="4" xfId="0" applyNumberFormat="1" applyFont="1" applyBorder="1" applyAlignment="1">
      <alignment horizontal="right"/>
    </xf>
    <xf numFmtId="39" fontId="6" fillId="0" borderId="0" xfId="0" applyFont="1" applyBorder="1" applyAlignment="1" applyProtection="1">
      <alignment horizontal="left"/>
      <protection/>
    </xf>
    <xf numFmtId="39" fontId="6" fillId="0" borderId="2" xfId="0" applyFont="1" applyBorder="1" applyAlignment="1" applyProtection="1">
      <alignment horizontal="left"/>
      <protection/>
    </xf>
    <xf numFmtId="39" fontId="10" fillId="0" borderId="4" xfId="0" applyFont="1" applyBorder="1" applyAlignment="1" applyProtection="1">
      <alignment horizontal="center"/>
      <protection/>
    </xf>
    <xf numFmtId="39" fontId="10" fillId="0" borderId="3" xfId="0" applyFont="1" applyBorder="1" applyAlignment="1" applyProtection="1">
      <alignment horizontal="center"/>
      <protection/>
    </xf>
    <xf numFmtId="39" fontId="10" fillId="0" borderId="0" xfId="0" applyFont="1" applyBorder="1" applyAlignment="1" applyProtection="1">
      <alignment horizontal="left" wrapText="1"/>
      <protection/>
    </xf>
    <xf numFmtId="39" fontId="10" fillId="0" borderId="2" xfId="0" applyFont="1" applyBorder="1" applyAlignment="1" applyProtection="1">
      <alignment horizontal="left" wrapText="1"/>
      <protection/>
    </xf>
    <xf numFmtId="39" fontId="7" fillId="0" borderId="0" xfId="0" applyFont="1" applyBorder="1" applyAlignment="1" applyProtection="1">
      <alignment horizontal="left"/>
      <protection/>
    </xf>
    <xf numFmtId="179" fontId="17" fillId="2" borderId="0" xfId="20" applyFont="1" applyFill="1" applyAlignment="1">
      <alignment horizontal="center" shrinkToFit="1"/>
      <protection/>
    </xf>
    <xf numFmtId="179" fontId="18" fillId="2" borderId="0" xfId="20" applyFont="1" applyFill="1" applyAlignment="1">
      <alignment horizontal="center" shrinkToFit="1"/>
      <protection/>
    </xf>
    <xf numFmtId="179" fontId="6" fillId="2" borderId="4" xfId="20" applyFont="1" applyFill="1" applyBorder="1" applyAlignment="1">
      <alignment horizontal="center" vertical="top" shrinkToFit="1"/>
      <protection/>
    </xf>
    <xf numFmtId="39" fontId="6" fillId="0" borderId="7" xfId="0" applyFont="1" applyBorder="1" applyAlignment="1" applyProtection="1">
      <alignment horizontal="center" vertical="center" wrapText="1"/>
      <protection/>
    </xf>
    <xf numFmtId="39" fontId="0" fillId="0" borderId="8" xfId="0" applyBorder="1" applyAlignment="1">
      <alignment horizontal="center" vertical="center"/>
    </xf>
    <xf numFmtId="39" fontId="6" fillId="0" borderId="7" xfId="0" applyFont="1" applyBorder="1" applyAlignment="1" applyProtection="1">
      <alignment horizontal="center" vertical="center"/>
      <protection/>
    </xf>
    <xf numFmtId="39" fontId="6" fillId="0" borderId="9" xfId="0" applyFont="1" applyBorder="1" applyAlignment="1" applyProtection="1">
      <alignment horizontal="center" vertical="center"/>
      <protection/>
    </xf>
    <xf numFmtId="39" fontId="0" fillId="0" borderId="10" xfId="0" applyBorder="1" applyAlignment="1">
      <alignment horizontal="center" vertical="center"/>
    </xf>
    <xf numFmtId="39" fontId="6" fillId="0" borderId="8" xfId="0" applyFont="1" applyBorder="1" applyAlignment="1" applyProtection="1">
      <alignment horizontal="center" vertical="center"/>
      <protection/>
    </xf>
    <xf numFmtId="39" fontId="6" fillId="0" borderId="11" xfId="0" applyFont="1" applyBorder="1" applyAlignment="1" applyProtection="1" quotePrefix="1">
      <alignment horizontal="right" vertical="center"/>
      <protection/>
    </xf>
    <xf numFmtId="39" fontId="6" fillId="0" borderId="12" xfId="0" applyFont="1" applyBorder="1" applyAlignment="1" applyProtection="1" quotePrefix="1">
      <alignment horizontal="right" vertical="center"/>
      <protection/>
    </xf>
    <xf numFmtId="39" fontId="6" fillId="0" borderId="13" xfId="0" applyFont="1" applyBorder="1" applyAlignment="1" applyProtection="1" quotePrefix="1">
      <alignment horizontal="left" vertical="center"/>
      <protection/>
    </xf>
    <xf numFmtId="39" fontId="6" fillId="0" borderId="14" xfId="0" applyFont="1" applyBorder="1" applyAlignment="1" applyProtection="1" quotePrefix="1">
      <alignment horizontal="left" vertical="center"/>
      <protection/>
    </xf>
  </cellXfs>
  <cellStyles count="14">
    <cellStyle name="Normal" xfId="0"/>
    <cellStyle name="Currency_laroux" xfId="15"/>
    <cellStyle name="eng" xfId="16"/>
    <cellStyle name="lu" xfId="17"/>
    <cellStyle name="Normal - Style1" xfId="18"/>
    <cellStyle name="Normal_Basic Assumptions" xfId="19"/>
    <cellStyle name="一般_A-DET07" xfId="20"/>
    <cellStyle name="Comma" xfId="21"/>
    <cellStyle name="Comma [0]" xfId="22"/>
    <cellStyle name="Percent" xfId="23"/>
    <cellStyle name="Currency" xfId="24"/>
    <cellStyle name="Currency [0]" xfId="25"/>
    <cellStyle name="貨幣[0]_Apply" xfId="26"/>
    <cellStyle name="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19050</xdr:rowOff>
    </xdr:from>
    <xdr:to>
      <xdr:col>3</xdr:col>
      <xdr:colOff>0</xdr:colOff>
      <xdr:row>4</xdr:row>
      <xdr:rowOff>314325</xdr:rowOff>
    </xdr:to>
    <xdr:sp>
      <xdr:nvSpPr>
        <xdr:cNvPr id="1" name="Line 1"/>
        <xdr:cNvSpPr>
          <a:spLocks/>
        </xdr:cNvSpPr>
      </xdr:nvSpPr>
      <xdr:spPr>
        <a:xfrm>
          <a:off x="38100" y="1057275"/>
          <a:ext cx="3028950" cy="6191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1&#24179;&#34913;&#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1主管"/>
      <sheetName val="主管(試算)"/>
      <sheetName val="國大,總統"/>
      <sheetName val="行政"/>
      <sheetName val="立法,考試"/>
      <sheetName val="監察"/>
      <sheetName val="司法"/>
      <sheetName val="內政"/>
      <sheetName val="外交,國防"/>
      <sheetName val="財政"/>
      <sheetName val="法務"/>
      <sheetName val="教育"/>
      <sheetName val="經濟"/>
      <sheetName val="交通"/>
      <sheetName val="蒙,僑,退"/>
      <sheetName val="國科,原子"/>
      <sheetName val="農委,勞委"/>
      <sheetName val="衛生"/>
      <sheetName val="環保,海巡"/>
      <sheetName val="省市"/>
      <sheetName val="特別"/>
      <sheetName val="特別(試算)"/>
      <sheetName val="保留及修正刪減"/>
    </sheetNames>
    <sheetDataSet>
      <sheetData sheetId="2">
        <row r="12">
          <cell r="C12">
            <v>0</v>
          </cell>
        </row>
        <row r="13">
          <cell r="C13">
            <v>97309175</v>
          </cell>
        </row>
        <row r="14">
          <cell r="C14">
            <v>100900</v>
          </cell>
        </row>
        <row r="15">
          <cell r="C15">
            <v>41337054</v>
          </cell>
        </row>
        <row r="18">
          <cell r="C18">
            <v>34204553</v>
          </cell>
        </row>
        <row r="19">
          <cell r="C19">
            <v>138880776</v>
          </cell>
        </row>
      </sheetData>
      <sheetData sheetId="3">
        <row r="6">
          <cell r="C6">
            <v>0</v>
          </cell>
        </row>
        <row r="7">
          <cell r="C7">
            <v>32370187</v>
          </cell>
        </row>
        <row r="8">
          <cell r="C8">
            <v>3180000</v>
          </cell>
        </row>
        <row r="9">
          <cell r="C9">
            <v>7888585</v>
          </cell>
        </row>
        <row r="10">
          <cell r="C10">
            <v>0</v>
          </cell>
        </row>
        <row r="11">
          <cell r="C11">
            <v>0</v>
          </cell>
        </row>
        <row r="12">
          <cell r="C12">
            <v>5142523</v>
          </cell>
        </row>
        <row r="13">
          <cell r="C13">
            <v>83498134</v>
          </cell>
        </row>
        <row r="14">
          <cell r="C14">
            <v>0</v>
          </cell>
        </row>
        <row r="15">
          <cell r="C15">
            <v>8299000</v>
          </cell>
        </row>
        <row r="16">
          <cell r="C16">
            <v>0</v>
          </cell>
        </row>
        <row r="17">
          <cell r="C17">
            <v>6393667</v>
          </cell>
        </row>
        <row r="18">
          <cell r="C18">
            <v>20250000</v>
          </cell>
        </row>
        <row r="19">
          <cell r="C19">
            <v>0</v>
          </cell>
        </row>
        <row r="20">
          <cell r="C20">
            <v>0</v>
          </cell>
        </row>
        <row r="21">
          <cell r="C21">
            <v>100436819</v>
          </cell>
        </row>
        <row r="22">
          <cell r="C22">
            <v>0</v>
          </cell>
        </row>
        <row r="23">
          <cell r="C23">
            <v>1150000</v>
          </cell>
        </row>
        <row r="24">
          <cell r="C24">
            <v>5135408</v>
          </cell>
        </row>
        <row r="25">
          <cell r="C25">
            <v>477500</v>
          </cell>
        </row>
        <row r="26">
          <cell r="C26">
            <v>609581420</v>
          </cell>
        </row>
        <row r="27">
          <cell r="C27">
            <v>488740519</v>
          </cell>
        </row>
        <row r="30">
          <cell r="C30">
            <v>115100400</v>
          </cell>
        </row>
        <row r="31">
          <cell r="C31">
            <v>26217841</v>
          </cell>
        </row>
        <row r="32">
          <cell r="C32">
            <v>50331000</v>
          </cell>
        </row>
        <row r="33">
          <cell r="C33">
            <v>6116199</v>
          </cell>
        </row>
        <row r="38">
          <cell r="C38">
            <v>6837390</v>
          </cell>
        </row>
        <row r="39">
          <cell r="C39">
            <v>4516108</v>
          </cell>
        </row>
        <row r="40">
          <cell r="C40">
            <v>2969416</v>
          </cell>
        </row>
        <row r="41">
          <cell r="C41">
            <v>68665151</v>
          </cell>
        </row>
        <row r="42">
          <cell r="C42">
            <v>3957142</v>
          </cell>
        </row>
        <row r="43">
          <cell r="C43">
            <v>902886733</v>
          </cell>
        </row>
      </sheetData>
      <sheetData sheetId="4">
        <row r="6">
          <cell r="C6">
            <v>29997595</v>
          </cell>
        </row>
        <row r="7">
          <cell r="C7">
            <v>294081707</v>
          </cell>
        </row>
        <row r="14">
          <cell r="C14">
            <v>43144000</v>
          </cell>
        </row>
        <row r="15">
          <cell r="C15">
            <v>0</v>
          </cell>
        </row>
        <row r="16">
          <cell r="C16">
            <v>0</v>
          </cell>
        </row>
        <row r="17">
          <cell r="C17">
            <v>3875000</v>
          </cell>
        </row>
        <row r="18">
          <cell r="C18">
            <v>0</v>
          </cell>
        </row>
        <row r="19">
          <cell r="C19">
            <v>0</v>
          </cell>
        </row>
      </sheetData>
      <sheetData sheetId="5">
        <row r="6">
          <cell r="C6">
            <v>0</v>
          </cell>
        </row>
        <row r="7">
          <cell r="C7">
            <v>0</v>
          </cell>
        </row>
        <row r="8">
          <cell r="C8">
            <v>3665788</v>
          </cell>
        </row>
        <row r="9">
          <cell r="C9">
            <v>38130700</v>
          </cell>
        </row>
      </sheetData>
      <sheetData sheetId="6">
        <row r="6">
          <cell r="C6">
            <v>166827279</v>
          </cell>
        </row>
        <row r="7">
          <cell r="C7">
            <v>6507894</v>
          </cell>
        </row>
        <row r="8">
          <cell r="C8">
            <v>0</v>
          </cell>
        </row>
        <row r="9">
          <cell r="C9">
            <v>0</v>
          </cell>
        </row>
        <row r="10">
          <cell r="C10">
            <v>0</v>
          </cell>
        </row>
        <row r="11">
          <cell r="C11">
            <v>571190</v>
          </cell>
        </row>
        <row r="20">
          <cell r="C20">
            <v>0</v>
          </cell>
        </row>
        <row r="21">
          <cell r="C21">
            <v>0</v>
          </cell>
        </row>
        <row r="24">
          <cell r="C24">
            <v>276544453</v>
          </cell>
        </row>
        <row r="25">
          <cell r="C25">
            <v>1443936572</v>
          </cell>
        </row>
        <row r="26">
          <cell r="C26">
            <v>0</v>
          </cell>
        </row>
        <row r="27">
          <cell r="C27">
            <v>0</v>
          </cell>
        </row>
        <row r="34">
          <cell r="C34">
            <v>0</v>
          </cell>
        </row>
        <row r="35">
          <cell r="C35">
            <v>0</v>
          </cell>
        </row>
        <row r="36">
          <cell r="C36">
            <v>0</v>
          </cell>
        </row>
        <row r="37">
          <cell r="C37">
            <v>0</v>
          </cell>
        </row>
        <row r="40">
          <cell r="C40">
            <v>160025650</v>
          </cell>
        </row>
        <row r="41">
          <cell r="C41">
            <v>0</v>
          </cell>
        </row>
        <row r="50">
          <cell r="C50">
            <v>0</v>
          </cell>
        </row>
        <row r="51">
          <cell r="C51">
            <v>0</v>
          </cell>
        </row>
        <row r="54">
          <cell r="C54">
            <v>49990200</v>
          </cell>
        </row>
        <row r="55">
          <cell r="C55">
            <v>0</v>
          </cell>
        </row>
        <row r="56">
          <cell r="C56">
            <v>0</v>
          </cell>
        </row>
        <row r="57">
          <cell r="C57">
            <v>0</v>
          </cell>
        </row>
        <row r="66">
          <cell r="C66">
            <v>69356313</v>
          </cell>
        </row>
        <row r="67">
          <cell r="C67">
            <v>0</v>
          </cell>
        </row>
        <row r="70">
          <cell r="C70">
            <v>45997285</v>
          </cell>
        </row>
        <row r="71">
          <cell r="C71">
            <v>0</v>
          </cell>
        </row>
      </sheetData>
      <sheetData sheetId="7">
        <row r="6">
          <cell r="C6">
            <v>13952000</v>
          </cell>
        </row>
        <row r="7">
          <cell r="C7">
            <v>309624890</v>
          </cell>
        </row>
        <row r="8">
          <cell r="C8">
            <v>1703633168</v>
          </cell>
        </row>
        <row r="9">
          <cell r="C9">
            <v>1182539740</v>
          </cell>
        </row>
        <row r="10">
          <cell r="C10">
            <v>425636465</v>
          </cell>
        </row>
        <row r="11">
          <cell r="C11">
            <v>429060004</v>
          </cell>
        </row>
        <row r="12">
          <cell r="C12">
            <v>0</v>
          </cell>
        </row>
        <row r="13">
          <cell r="C13">
            <v>58475980</v>
          </cell>
        </row>
        <row r="14">
          <cell r="C14">
            <v>0</v>
          </cell>
        </row>
        <row r="15">
          <cell r="C15">
            <v>11784000</v>
          </cell>
        </row>
        <row r="16">
          <cell r="C16">
            <v>0</v>
          </cell>
        </row>
        <row r="17">
          <cell r="C17">
            <v>122320557</v>
          </cell>
        </row>
        <row r="18">
          <cell r="C18">
            <v>20132000</v>
          </cell>
        </row>
        <row r="19">
          <cell r="C19">
            <v>55704820</v>
          </cell>
        </row>
        <row r="22">
          <cell r="C22">
            <v>0</v>
          </cell>
        </row>
        <row r="23">
          <cell r="C23">
            <v>0</v>
          </cell>
        </row>
        <row r="26">
          <cell r="C26">
            <v>0</v>
          </cell>
        </row>
        <row r="27">
          <cell r="C27">
            <v>0</v>
          </cell>
        </row>
        <row r="28">
          <cell r="C28">
            <v>0</v>
          </cell>
        </row>
        <row r="29">
          <cell r="C29">
            <v>0</v>
          </cell>
        </row>
        <row r="30">
          <cell r="C30">
            <v>0</v>
          </cell>
        </row>
        <row r="31">
          <cell r="C31">
            <v>0</v>
          </cell>
        </row>
        <row r="32">
          <cell r="C32">
            <v>0</v>
          </cell>
        </row>
        <row r="33">
          <cell r="C33">
            <v>0</v>
          </cell>
        </row>
        <row r="34">
          <cell r="C34">
            <v>0</v>
          </cell>
        </row>
        <row r="35">
          <cell r="C35">
            <v>6397840</v>
          </cell>
        </row>
        <row r="36">
          <cell r="C36">
            <v>0</v>
          </cell>
        </row>
        <row r="37">
          <cell r="C37">
            <v>2995920</v>
          </cell>
        </row>
        <row r="38">
          <cell r="C38">
            <v>610406</v>
          </cell>
        </row>
        <row r="39">
          <cell r="C39">
            <v>365281938</v>
          </cell>
        </row>
        <row r="40">
          <cell r="C40">
            <v>0</v>
          </cell>
        </row>
        <row r="41">
          <cell r="C41">
            <v>4242379</v>
          </cell>
        </row>
        <row r="42">
          <cell r="C42">
            <v>0</v>
          </cell>
        </row>
        <row r="43">
          <cell r="C43">
            <v>0</v>
          </cell>
        </row>
      </sheetData>
      <sheetData sheetId="8">
        <row r="6">
          <cell r="C6">
            <v>844574426</v>
          </cell>
        </row>
        <row r="7">
          <cell r="C7">
            <v>1009417944</v>
          </cell>
        </row>
        <row r="14">
          <cell r="C14">
            <v>0</v>
          </cell>
        </row>
        <row r="15">
          <cell r="C15">
            <v>0</v>
          </cell>
        </row>
        <row r="16">
          <cell r="C16">
            <v>0</v>
          </cell>
        </row>
        <row r="17">
          <cell r="C17">
            <v>5970206728</v>
          </cell>
        </row>
      </sheetData>
      <sheetData sheetId="9">
        <row r="6">
          <cell r="C6">
            <v>63549369</v>
          </cell>
        </row>
        <row r="7">
          <cell r="C7">
            <v>43033209</v>
          </cell>
        </row>
        <row r="8">
          <cell r="C8">
            <v>0</v>
          </cell>
        </row>
        <row r="9">
          <cell r="C9">
            <v>84946706</v>
          </cell>
        </row>
        <row r="10">
          <cell r="C10">
            <v>0</v>
          </cell>
        </row>
        <row r="11">
          <cell r="C11">
            <v>994498000</v>
          </cell>
        </row>
        <row r="12">
          <cell r="C12">
            <v>0</v>
          </cell>
        </row>
        <row r="13">
          <cell r="C13">
            <v>0</v>
          </cell>
        </row>
        <row r="14">
          <cell r="C14">
            <v>15669528</v>
          </cell>
        </row>
        <row r="15">
          <cell r="C15">
            <v>312581736</v>
          </cell>
        </row>
        <row r="16">
          <cell r="C16">
            <v>26848000</v>
          </cell>
        </row>
        <row r="17">
          <cell r="C17">
            <v>76705214</v>
          </cell>
        </row>
        <row r="18">
          <cell r="C18">
            <v>0</v>
          </cell>
        </row>
        <row r="19">
          <cell r="C19">
            <v>43117200</v>
          </cell>
        </row>
        <row r="20">
          <cell r="C20">
            <v>2540000</v>
          </cell>
        </row>
        <row r="21">
          <cell r="C21">
            <v>113917988</v>
          </cell>
        </row>
        <row r="22">
          <cell r="C22">
            <v>0</v>
          </cell>
        </row>
        <row r="23">
          <cell r="C23">
            <v>177408782</v>
          </cell>
        </row>
        <row r="24">
          <cell r="C24">
            <v>214000</v>
          </cell>
        </row>
        <row r="25">
          <cell r="C25">
            <v>53194000</v>
          </cell>
        </row>
        <row r="26">
          <cell r="C26">
            <v>0</v>
          </cell>
        </row>
        <row r="27">
          <cell r="C27">
            <v>27658695</v>
          </cell>
        </row>
        <row r="30">
          <cell r="C30">
            <v>4000000</v>
          </cell>
        </row>
        <row r="31">
          <cell r="C31">
            <v>23852000</v>
          </cell>
        </row>
      </sheetData>
      <sheetData sheetId="10">
        <row r="6">
          <cell r="C6">
            <v>62839266</v>
          </cell>
        </row>
        <row r="7">
          <cell r="C7">
            <v>105470274</v>
          </cell>
        </row>
        <row r="12">
          <cell r="C12">
            <v>0</v>
          </cell>
        </row>
        <row r="13">
          <cell r="C13">
            <v>0</v>
          </cell>
        </row>
        <row r="18">
          <cell r="C18">
            <v>43238749</v>
          </cell>
        </row>
        <row r="19">
          <cell r="C19">
            <v>511909538</v>
          </cell>
        </row>
        <row r="26">
          <cell r="C26">
            <v>0</v>
          </cell>
        </row>
        <row r="27">
          <cell r="C27">
            <v>0</v>
          </cell>
        </row>
        <row r="48">
          <cell r="C48">
            <v>20000000</v>
          </cell>
        </row>
        <row r="49">
          <cell r="C49">
            <v>0</v>
          </cell>
        </row>
        <row r="50">
          <cell r="C50">
            <v>12009794</v>
          </cell>
        </row>
        <row r="51">
          <cell r="C51">
            <v>0</v>
          </cell>
        </row>
        <row r="56">
          <cell r="C56">
            <v>0</v>
          </cell>
        </row>
        <row r="57">
          <cell r="C57">
            <v>0</v>
          </cell>
        </row>
        <row r="64">
          <cell r="C64">
            <v>13000000</v>
          </cell>
        </row>
        <row r="65">
          <cell r="C65">
            <v>0</v>
          </cell>
        </row>
        <row r="70">
          <cell r="C70">
            <v>0</v>
          </cell>
        </row>
        <row r="71">
          <cell r="C71">
            <v>0</v>
          </cell>
        </row>
      </sheetData>
      <sheetData sheetId="11">
        <row r="6">
          <cell r="C6">
            <v>1778071379</v>
          </cell>
        </row>
        <row r="7">
          <cell r="C7">
            <v>2665194971</v>
          </cell>
        </row>
        <row r="8">
          <cell r="C8">
            <v>6141253</v>
          </cell>
        </row>
        <row r="10">
          <cell r="C10">
            <v>0</v>
          </cell>
        </row>
        <row r="12">
          <cell r="C12">
            <v>1266866</v>
          </cell>
        </row>
        <row r="13">
          <cell r="C13">
            <v>22572663</v>
          </cell>
        </row>
        <row r="14">
          <cell r="C14">
            <v>18278418</v>
          </cell>
        </row>
        <row r="15">
          <cell r="C15">
            <v>14237260</v>
          </cell>
        </row>
        <row r="18">
          <cell r="C18">
            <v>0</v>
          </cell>
        </row>
        <row r="19">
          <cell r="C19">
            <v>0</v>
          </cell>
        </row>
        <row r="22">
          <cell r="C22">
            <v>0</v>
          </cell>
        </row>
        <row r="23">
          <cell r="C23">
            <v>0</v>
          </cell>
        </row>
        <row r="24">
          <cell r="C24">
            <v>0</v>
          </cell>
        </row>
        <row r="25">
          <cell r="C25">
            <v>4247353</v>
          </cell>
        </row>
        <row r="26">
          <cell r="C26">
            <v>6412821</v>
          </cell>
        </row>
        <row r="27">
          <cell r="C27">
            <v>589890</v>
          </cell>
        </row>
        <row r="28">
          <cell r="C28">
            <v>0</v>
          </cell>
        </row>
        <row r="29">
          <cell r="C29">
            <v>727500</v>
          </cell>
        </row>
        <row r="30">
          <cell r="C30">
            <v>345000</v>
          </cell>
        </row>
        <row r="31">
          <cell r="C31">
            <v>21515700</v>
          </cell>
        </row>
        <row r="32">
          <cell r="C32">
            <v>0</v>
          </cell>
        </row>
        <row r="33">
          <cell r="C33">
            <v>1982361</v>
          </cell>
        </row>
        <row r="34">
          <cell r="C34">
            <v>104943688</v>
          </cell>
        </row>
        <row r="35">
          <cell r="C35">
            <v>25176050</v>
          </cell>
        </row>
        <row r="36">
          <cell r="C36">
            <v>65929200</v>
          </cell>
        </row>
        <row r="37">
          <cell r="C37">
            <v>0</v>
          </cell>
        </row>
        <row r="38">
          <cell r="C38">
            <v>0</v>
          </cell>
        </row>
        <row r="39">
          <cell r="C39">
            <v>228298976</v>
          </cell>
        </row>
        <row r="46">
          <cell r="C46">
            <v>4075690</v>
          </cell>
        </row>
        <row r="48">
          <cell r="C48">
            <v>3029000</v>
          </cell>
        </row>
        <row r="49">
          <cell r="C49">
            <v>0</v>
          </cell>
        </row>
        <row r="52">
          <cell r="C52">
            <v>89255923</v>
          </cell>
        </row>
        <row r="58">
          <cell r="C58">
            <v>0</v>
          </cell>
        </row>
      </sheetData>
      <sheetData sheetId="12">
        <row r="6">
          <cell r="C6">
            <v>5677297602</v>
          </cell>
        </row>
        <row r="7">
          <cell r="C7">
            <v>126967864</v>
          </cell>
        </row>
        <row r="8">
          <cell r="C8">
            <v>11139000</v>
          </cell>
        </row>
        <row r="9">
          <cell r="C9">
            <v>50392343</v>
          </cell>
        </row>
        <row r="12">
          <cell r="C12">
            <v>0</v>
          </cell>
        </row>
        <row r="13">
          <cell r="C13">
            <v>3418369</v>
          </cell>
        </row>
        <row r="14">
          <cell r="C14">
            <v>0</v>
          </cell>
        </row>
        <row r="15">
          <cell r="C15">
            <v>28554540</v>
          </cell>
        </row>
        <row r="16">
          <cell r="C16">
            <v>1128087491</v>
          </cell>
        </row>
        <row r="17">
          <cell r="C17">
            <v>3463457801</v>
          </cell>
        </row>
        <row r="22">
          <cell r="C22">
            <v>0</v>
          </cell>
        </row>
        <row r="23">
          <cell r="C23">
            <v>350000</v>
          </cell>
        </row>
        <row r="26">
          <cell r="C26">
            <v>0</v>
          </cell>
        </row>
        <row r="27">
          <cell r="C27">
            <v>38107566</v>
          </cell>
        </row>
      </sheetData>
      <sheetData sheetId="13">
        <row r="6">
          <cell r="C6">
            <v>12390833276</v>
          </cell>
        </row>
        <row r="7">
          <cell r="C7">
            <v>10183977214</v>
          </cell>
        </row>
        <row r="10">
          <cell r="C10">
            <v>3500000</v>
          </cell>
        </row>
        <row r="11">
          <cell r="C11">
            <v>61887550</v>
          </cell>
        </row>
        <row r="12">
          <cell r="C12">
            <v>36443642</v>
          </cell>
        </row>
        <row r="13">
          <cell r="C13">
            <v>455148858</v>
          </cell>
        </row>
        <row r="14">
          <cell r="C14">
            <v>0</v>
          </cell>
        </row>
        <row r="15">
          <cell r="C15">
            <v>4337000</v>
          </cell>
        </row>
        <row r="16">
          <cell r="C16">
            <v>2645550</v>
          </cell>
        </row>
        <row r="17">
          <cell r="C17">
            <v>57190684</v>
          </cell>
        </row>
      </sheetData>
      <sheetData sheetId="14">
        <row r="11">
          <cell r="C11">
            <v>66593806</v>
          </cell>
        </row>
        <row r="12">
          <cell r="C12">
            <v>61548900</v>
          </cell>
        </row>
        <row r="16">
          <cell r="C16">
            <v>10000000</v>
          </cell>
        </row>
        <row r="17">
          <cell r="C17">
            <v>15042931</v>
          </cell>
        </row>
      </sheetData>
      <sheetData sheetId="15">
        <row r="6">
          <cell r="C6">
            <v>2926000</v>
          </cell>
        </row>
        <row r="7">
          <cell r="C7">
            <v>67261680</v>
          </cell>
        </row>
        <row r="8">
          <cell r="C8">
            <v>0</v>
          </cell>
        </row>
        <row r="9">
          <cell r="C9">
            <v>25572904</v>
          </cell>
        </row>
        <row r="14">
          <cell r="C14">
            <v>0</v>
          </cell>
        </row>
        <row r="15">
          <cell r="C15">
            <v>0</v>
          </cell>
        </row>
        <row r="20">
          <cell r="C20">
            <v>1923607</v>
          </cell>
        </row>
        <row r="21">
          <cell r="C21">
            <v>33267132</v>
          </cell>
        </row>
      </sheetData>
      <sheetData sheetId="16">
        <row r="6">
          <cell r="C6">
            <v>714495992</v>
          </cell>
        </row>
        <row r="7">
          <cell r="C7">
            <v>1175550507</v>
          </cell>
        </row>
        <row r="8">
          <cell r="C8">
            <v>0</v>
          </cell>
        </row>
        <row r="9">
          <cell r="C9">
            <v>7715793</v>
          </cell>
        </row>
        <row r="10">
          <cell r="C10">
            <v>12847202</v>
          </cell>
        </row>
        <row r="11">
          <cell r="C11">
            <v>42529943</v>
          </cell>
        </row>
        <row r="16">
          <cell r="C16">
            <v>0</v>
          </cell>
        </row>
        <row r="17">
          <cell r="C17">
            <v>700000</v>
          </cell>
        </row>
        <row r="18">
          <cell r="C18">
            <v>24438756</v>
          </cell>
        </row>
        <row r="19">
          <cell r="C19">
            <v>1945894</v>
          </cell>
        </row>
        <row r="20">
          <cell r="C20">
            <v>0</v>
          </cell>
        </row>
        <row r="21">
          <cell r="C21">
            <v>0</v>
          </cell>
        </row>
      </sheetData>
      <sheetData sheetId="17">
        <row r="6">
          <cell r="C6">
            <v>100529752</v>
          </cell>
        </row>
        <row r="7">
          <cell r="C7">
            <v>104138302</v>
          </cell>
        </row>
        <row r="8">
          <cell r="C8">
            <v>4761420</v>
          </cell>
        </row>
        <row r="9">
          <cell r="C9">
            <v>272100938</v>
          </cell>
        </row>
        <row r="10">
          <cell r="C10">
            <v>0</v>
          </cell>
        </row>
        <row r="11">
          <cell r="C11">
            <v>9936930</v>
          </cell>
        </row>
        <row r="12">
          <cell r="C12">
            <v>0</v>
          </cell>
        </row>
        <row r="13">
          <cell r="C13">
            <v>14974066</v>
          </cell>
        </row>
        <row r="14">
          <cell r="C14">
            <v>0</v>
          </cell>
        </row>
        <row r="15">
          <cell r="C15">
            <v>2342314</v>
          </cell>
        </row>
      </sheetData>
      <sheetData sheetId="18">
        <row r="6">
          <cell r="C6">
            <v>491757366</v>
          </cell>
        </row>
        <row r="7">
          <cell r="C7">
            <v>1391787572</v>
          </cell>
        </row>
        <row r="16">
          <cell r="C16">
            <v>0</v>
          </cell>
        </row>
        <row r="17">
          <cell r="C17">
            <v>330894918</v>
          </cell>
        </row>
        <row r="18">
          <cell r="C18">
            <v>0</v>
          </cell>
        </row>
        <row r="19">
          <cell r="C19">
            <v>152884750</v>
          </cell>
        </row>
        <row r="20">
          <cell r="C20">
            <v>12018702</v>
          </cell>
        </row>
        <row r="21">
          <cell r="C21">
            <v>152738257</v>
          </cell>
        </row>
      </sheetData>
      <sheetData sheetId="19">
        <row r="6">
          <cell r="C6">
            <v>189762635</v>
          </cell>
        </row>
        <row r="7">
          <cell r="C7">
            <v>2028035</v>
          </cell>
        </row>
        <row r="8">
          <cell r="C8">
            <v>0</v>
          </cell>
        </row>
        <row r="9">
          <cell r="C9">
            <v>0</v>
          </cell>
        </row>
        <row r="10">
          <cell r="C10">
            <v>1209816221</v>
          </cell>
        </row>
        <row r="11">
          <cell r="C11">
            <v>1004041568</v>
          </cell>
        </row>
        <row r="12">
          <cell r="C12">
            <v>0</v>
          </cell>
        </row>
        <row r="13">
          <cell r="C13">
            <v>882395</v>
          </cell>
        </row>
        <row r="14">
          <cell r="C14">
            <v>120000000</v>
          </cell>
        </row>
        <row r="15">
          <cell r="C15">
            <v>0</v>
          </cell>
        </row>
      </sheetData>
      <sheetData sheetId="20">
        <row r="6">
          <cell r="C6">
            <v>3358875178</v>
          </cell>
        </row>
        <row r="7">
          <cell r="C7">
            <v>0</v>
          </cell>
        </row>
        <row r="8">
          <cell r="C8">
            <v>0</v>
          </cell>
        </row>
        <row r="9">
          <cell r="C9">
            <v>0</v>
          </cell>
        </row>
        <row r="12">
          <cell r="C12">
            <v>5390520604</v>
          </cell>
        </row>
        <row r="13">
          <cell r="C13">
            <v>0</v>
          </cell>
        </row>
        <row r="22">
          <cell r="C22">
            <v>20000000</v>
          </cell>
        </row>
        <row r="23">
          <cell r="C23">
            <v>0</v>
          </cell>
        </row>
        <row r="24">
          <cell r="C24">
            <v>24148261000</v>
          </cell>
        </row>
        <row r="25">
          <cell r="C25">
            <v>0</v>
          </cell>
        </row>
        <row r="28">
          <cell r="C28">
            <v>0</v>
          </cell>
        </row>
        <row r="29">
          <cell r="C29">
            <v>0</v>
          </cell>
        </row>
        <row r="32">
          <cell r="C32">
            <v>0</v>
          </cell>
        </row>
        <row r="33">
          <cell r="C33">
            <v>0</v>
          </cell>
        </row>
        <row r="34">
          <cell r="C34">
            <v>107415000</v>
          </cell>
        </row>
        <row r="35">
          <cell r="C35">
            <v>0</v>
          </cell>
        </row>
        <row r="36">
          <cell r="C36">
            <v>39886116816</v>
          </cell>
        </row>
        <row r="37">
          <cell r="C37">
            <v>0</v>
          </cell>
        </row>
        <row r="38">
          <cell r="C38">
            <v>13542911829</v>
          </cell>
        </row>
        <row r="39">
          <cell r="C3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16210">
      <selection activeCell="A1" sqref="A1"/>
    </sheetView>
  </sheetViews>
  <sheetFormatPr defaultColWidth="8.796875" defaultRowHeight="1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ransitionEvaluation="1"/>
  <dimension ref="A1:G261"/>
  <sheetViews>
    <sheetView showGridLines="0" tabSelected="1" zoomScale="75" zoomScaleNormal="75" workbookViewId="0" topLeftCell="A1">
      <selection activeCell="A1" sqref="A1:G1"/>
    </sheetView>
  </sheetViews>
  <sheetFormatPr defaultColWidth="9.796875" defaultRowHeight="15"/>
  <cols>
    <col min="1" max="1" width="3.8984375" style="4" customWidth="1"/>
    <col min="2" max="2" width="14.3984375" style="4" customWidth="1"/>
    <col min="3" max="3" width="13.8984375" style="4" customWidth="1"/>
    <col min="4" max="4" width="15.59765625" style="4" customWidth="1"/>
    <col min="5" max="6" width="15.09765625" style="4" customWidth="1"/>
    <col min="7" max="7" width="8.296875" style="3" customWidth="1"/>
    <col min="8" max="16384" width="9.796875" style="3" customWidth="1"/>
  </cols>
  <sheetData>
    <row r="1" spans="1:7" s="1" customFormat="1" ht="27.75">
      <c r="A1" s="58" t="s">
        <v>130</v>
      </c>
      <c r="B1" s="58"/>
      <c r="C1" s="58"/>
      <c r="D1" s="58"/>
      <c r="E1" s="58"/>
      <c r="F1" s="58"/>
      <c r="G1" s="58"/>
    </row>
    <row r="2" spans="1:7" s="1" customFormat="1" ht="36.75">
      <c r="A2" s="59" t="s">
        <v>131</v>
      </c>
      <c r="B2" s="59"/>
      <c r="C2" s="59"/>
      <c r="D2" s="59"/>
      <c r="E2" s="59"/>
      <c r="F2" s="59"/>
      <c r="G2" s="59"/>
    </row>
    <row r="3" spans="1:7" s="1" customFormat="1" ht="17.25" thickBot="1">
      <c r="A3" s="60" t="s">
        <v>174</v>
      </c>
      <c r="B3" s="60"/>
      <c r="C3" s="60"/>
      <c r="D3" s="60"/>
      <c r="E3" s="60"/>
      <c r="F3" s="60"/>
      <c r="G3" s="60"/>
    </row>
    <row r="4" spans="1:7" s="1" customFormat="1" ht="25.5" customHeight="1">
      <c r="A4" s="67" t="s">
        <v>23</v>
      </c>
      <c r="B4" s="67"/>
      <c r="C4" s="68"/>
      <c r="D4" s="61" t="s">
        <v>132</v>
      </c>
      <c r="E4" s="61" t="s">
        <v>133</v>
      </c>
      <c r="F4" s="63" t="s">
        <v>80</v>
      </c>
      <c r="G4" s="64" t="s">
        <v>78</v>
      </c>
    </row>
    <row r="5" spans="1:7" s="1" customFormat="1" ht="25.5" customHeight="1">
      <c r="A5" s="69" t="s">
        <v>24</v>
      </c>
      <c r="B5" s="69"/>
      <c r="C5" s="70"/>
      <c r="D5" s="66"/>
      <c r="E5" s="62"/>
      <c r="F5" s="62"/>
      <c r="G5" s="65"/>
    </row>
    <row r="6" spans="1:7" s="16" customFormat="1" ht="16.5">
      <c r="A6" s="24" t="s">
        <v>0</v>
      </c>
      <c r="B6" s="24"/>
      <c r="C6" s="17"/>
      <c r="D6" s="12">
        <f>IF(SUM(D7:D10)=0,"                 …",SUM(D7:D10))</f>
        <v>277527005</v>
      </c>
      <c r="E6" s="12">
        <f>IF(SUM(E7:E10)=0,"                 …",SUM(E7:E10))</f>
        <v>34305453</v>
      </c>
      <c r="F6" s="12">
        <f>SUM(D6:E6)</f>
        <v>311832458</v>
      </c>
      <c r="G6" s="15"/>
    </row>
    <row r="7" spans="1:7" ht="16.5">
      <c r="A7" s="51" t="s">
        <v>25</v>
      </c>
      <c r="B7" s="51"/>
      <c r="C7" s="52"/>
      <c r="D7" s="29">
        <f>'[1]國大,總統'!$C$13</f>
        <v>97309175</v>
      </c>
      <c r="E7" s="29">
        <f>'[1]國大,總統'!$C$12</f>
        <v>0</v>
      </c>
      <c r="F7" s="14">
        <f>SUM(D7:E7)</f>
        <v>97309175</v>
      </c>
      <c r="G7" s="5"/>
    </row>
    <row r="8" spans="1:7" ht="16.5">
      <c r="A8" s="51" t="s">
        <v>136</v>
      </c>
      <c r="B8" s="51"/>
      <c r="C8" s="52"/>
      <c r="D8" s="29">
        <f>'[1]國大,總統'!$C$15</f>
        <v>41337054</v>
      </c>
      <c r="E8" s="29">
        <f>'[1]國大,總統'!$C$14</f>
        <v>100900</v>
      </c>
      <c r="F8" s="14">
        <f>SUM(D8:E8)</f>
        <v>41437954</v>
      </c>
      <c r="G8" s="5"/>
    </row>
    <row r="9" spans="1:7" ht="16.5">
      <c r="A9" s="51" t="s">
        <v>26</v>
      </c>
      <c r="B9" s="51"/>
      <c r="C9" s="52"/>
      <c r="D9" s="29">
        <f>'[1]國大,總統'!$C$19</f>
        <v>138880776</v>
      </c>
      <c r="E9" s="29">
        <f>'[1]國大,總統'!$C$18</f>
        <v>34204553</v>
      </c>
      <c r="F9" s="14">
        <f>SUM(D9:E9)</f>
        <v>173085329</v>
      </c>
      <c r="G9" s="5"/>
    </row>
    <row r="10" spans="1:7" ht="16.5">
      <c r="A10" s="1"/>
      <c r="B10" s="1"/>
      <c r="D10" s="30"/>
      <c r="E10" s="30"/>
      <c r="F10" s="13"/>
      <c r="G10" s="5"/>
    </row>
    <row r="11" spans="1:7" s="16" customFormat="1" ht="16.5">
      <c r="A11" s="24" t="s">
        <v>1</v>
      </c>
      <c r="B11" s="24"/>
      <c r="C11" s="17"/>
      <c r="D11" s="31">
        <f>IF(SUM(D12:D28)=0,"                 …",SUM(D12:D28))</f>
        <v>1737656443</v>
      </c>
      <c r="E11" s="31">
        <f>IF(SUM(E12:E28)=0,"                 …",SUM(E12:E28))</f>
        <v>822484699</v>
      </c>
      <c r="F11" s="12">
        <f aca="true" t="shared" si="0" ref="F11:F27">SUM(D11:E11)</f>
        <v>2560141142</v>
      </c>
      <c r="G11" s="15"/>
    </row>
    <row r="12" spans="1:7" ht="16.5">
      <c r="A12" s="51" t="s">
        <v>27</v>
      </c>
      <c r="B12" s="51"/>
      <c r="C12" s="52"/>
      <c r="D12" s="29">
        <f>'[1]行政'!$C$7</f>
        <v>32370187</v>
      </c>
      <c r="E12" s="29">
        <f>'[1]行政'!$C$6</f>
        <v>0</v>
      </c>
      <c r="F12" s="14">
        <f t="shared" si="0"/>
        <v>32370187</v>
      </c>
      <c r="G12" s="5"/>
    </row>
    <row r="13" spans="1:7" ht="16.5">
      <c r="A13" s="51" t="s">
        <v>28</v>
      </c>
      <c r="B13" s="51"/>
      <c r="C13" s="52"/>
      <c r="D13" s="29">
        <f>'[1]行政'!$C$9</f>
        <v>7888585</v>
      </c>
      <c r="E13" s="29">
        <f>'[1]行政'!$C$8</f>
        <v>3180000</v>
      </c>
      <c r="F13" s="14">
        <f t="shared" si="0"/>
        <v>11068585</v>
      </c>
      <c r="G13" s="5"/>
    </row>
    <row r="14" spans="1:7" ht="16.5" hidden="1">
      <c r="A14" s="51" t="s">
        <v>91</v>
      </c>
      <c r="B14" s="51"/>
      <c r="C14" s="52"/>
      <c r="D14" s="29">
        <f>'[1]行政'!$C$11</f>
        <v>0</v>
      </c>
      <c r="E14" s="29">
        <f>'[1]行政'!$C$10</f>
        <v>0</v>
      </c>
      <c r="F14" s="14">
        <f t="shared" si="0"/>
        <v>0</v>
      </c>
      <c r="G14" s="5"/>
    </row>
    <row r="15" spans="1:7" ht="16.5">
      <c r="A15" s="51" t="s">
        <v>29</v>
      </c>
      <c r="B15" s="51"/>
      <c r="C15" s="52"/>
      <c r="D15" s="29">
        <f>'[1]行政'!$C$13</f>
        <v>83498134</v>
      </c>
      <c r="E15" s="29">
        <f>'[1]行政'!$C$12</f>
        <v>5142523</v>
      </c>
      <c r="F15" s="14">
        <f t="shared" si="0"/>
        <v>88640657</v>
      </c>
      <c r="G15" s="5"/>
    </row>
    <row r="16" spans="1:7" ht="16.5">
      <c r="A16" s="51" t="s">
        <v>180</v>
      </c>
      <c r="B16" s="51"/>
      <c r="C16" s="52"/>
      <c r="D16" s="29">
        <f>'[1]行政'!$C$15</f>
        <v>8299000</v>
      </c>
      <c r="E16" s="29">
        <f>'[1]行政'!$C$14</f>
        <v>0</v>
      </c>
      <c r="F16" s="14">
        <f t="shared" si="0"/>
        <v>8299000</v>
      </c>
      <c r="G16" s="5"/>
    </row>
    <row r="17" spans="1:7" ht="16.5">
      <c r="A17" s="51" t="s">
        <v>32</v>
      </c>
      <c r="B17" s="51"/>
      <c r="C17" s="52"/>
      <c r="D17" s="29">
        <f>'[1]行政'!$C$17</f>
        <v>6393667</v>
      </c>
      <c r="E17" s="29">
        <f>'[1]行政'!$C$16</f>
        <v>0</v>
      </c>
      <c r="F17" s="14">
        <f t="shared" si="0"/>
        <v>6393667</v>
      </c>
      <c r="G17" s="5"/>
    </row>
    <row r="18" spans="1:7" ht="16.5">
      <c r="A18" s="51" t="s">
        <v>92</v>
      </c>
      <c r="B18" s="51"/>
      <c r="C18" s="52"/>
      <c r="D18" s="29">
        <f>'[1]行政'!$C$19</f>
        <v>0</v>
      </c>
      <c r="E18" s="29">
        <f>'[1]行政'!$C$18</f>
        <v>20250000</v>
      </c>
      <c r="F18" s="14">
        <f t="shared" si="0"/>
        <v>20250000</v>
      </c>
      <c r="G18" s="5"/>
    </row>
    <row r="19" spans="1:7" ht="16.5">
      <c r="A19" s="51" t="s">
        <v>101</v>
      </c>
      <c r="B19" s="51"/>
      <c r="C19" s="52"/>
      <c r="D19" s="29">
        <f>'[1]行政'!$C$21</f>
        <v>100436819</v>
      </c>
      <c r="E19" s="29">
        <f>'[1]行政'!$C$20</f>
        <v>0</v>
      </c>
      <c r="F19" s="14">
        <f t="shared" si="0"/>
        <v>100436819</v>
      </c>
      <c r="G19" s="5"/>
    </row>
    <row r="20" spans="1:7" ht="16.5">
      <c r="A20" s="51" t="s">
        <v>30</v>
      </c>
      <c r="B20" s="51"/>
      <c r="C20" s="52"/>
      <c r="D20" s="29">
        <f>'[1]行政'!$C$23</f>
        <v>1150000</v>
      </c>
      <c r="E20" s="29">
        <f>'[1]行政'!$C$22</f>
        <v>0</v>
      </c>
      <c r="F20" s="14">
        <f t="shared" si="0"/>
        <v>1150000</v>
      </c>
      <c r="G20" s="5"/>
    </row>
    <row r="21" spans="1:7" ht="16.5">
      <c r="A21" s="51" t="s">
        <v>163</v>
      </c>
      <c r="B21" s="51"/>
      <c r="C21" s="52"/>
      <c r="D21" s="29">
        <f>'[1]行政'!$C$25</f>
        <v>477500</v>
      </c>
      <c r="E21" s="29">
        <f>'[1]行政'!$C$24</f>
        <v>5135408</v>
      </c>
      <c r="F21" s="14">
        <f t="shared" si="0"/>
        <v>5612908</v>
      </c>
      <c r="G21" s="5"/>
    </row>
    <row r="22" spans="1:7" ht="16.5">
      <c r="A22" s="51" t="s">
        <v>155</v>
      </c>
      <c r="B22" s="51"/>
      <c r="C22" s="52"/>
      <c r="D22" s="29">
        <f>'[1]行政'!$C$27</f>
        <v>488740519</v>
      </c>
      <c r="E22" s="29">
        <f>'[1]行政'!$C$26</f>
        <v>609581420</v>
      </c>
      <c r="F22" s="14">
        <f t="shared" si="0"/>
        <v>1098321939</v>
      </c>
      <c r="G22" s="5"/>
    </row>
    <row r="23" spans="1:7" ht="16.5">
      <c r="A23" s="51" t="s">
        <v>164</v>
      </c>
      <c r="B23" s="51"/>
      <c r="C23" s="52"/>
      <c r="D23" s="29">
        <f>'[1]行政'!$C$31</f>
        <v>26217841</v>
      </c>
      <c r="E23" s="29">
        <f>'[1]行政'!$C$30</f>
        <v>115100400</v>
      </c>
      <c r="F23" s="14">
        <f t="shared" si="0"/>
        <v>141318241</v>
      </c>
      <c r="G23" s="5"/>
    </row>
    <row r="24" spans="1:7" ht="16.5">
      <c r="A24" s="51" t="s">
        <v>31</v>
      </c>
      <c r="B24" s="51"/>
      <c r="C24" s="52"/>
      <c r="D24" s="29">
        <f>'[1]行政'!$C$33</f>
        <v>6116199</v>
      </c>
      <c r="E24" s="29">
        <f>'[1]行政'!$C$32</f>
        <v>50331000</v>
      </c>
      <c r="F24" s="14">
        <f t="shared" si="0"/>
        <v>56447199</v>
      </c>
      <c r="G24" s="5"/>
    </row>
    <row r="25" spans="1:7" ht="16.5">
      <c r="A25" s="51" t="s">
        <v>102</v>
      </c>
      <c r="B25" s="51"/>
      <c r="C25" s="52"/>
      <c r="D25" s="29">
        <f>'[1]行政'!$C$39</f>
        <v>4516108</v>
      </c>
      <c r="E25" s="29">
        <f>'[1]行政'!$C$38</f>
        <v>6837390</v>
      </c>
      <c r="F25" s="14">
        <f t="shared" si="0"/>
        <v>11353498</v>
      </c>
      <c r="G25" s="5"/>
    </row>
    <row r="26" spans="1:7" ht="16.5">
      <c r="A26" s="51" t="s">
        <v>175</v>
      </c>
      <c r="B26" s="51"/>
      <c r="C26" s="52"/>
      <c r="D26" s="29">
        <f>'[1]行政'!$C$41</f>
        <v>68665151</v>
      </c>
      <c r="E26" s="29">
        <f>'[1]行政'!$C$40</f>
        <v>2969416</v>
      </c>
      <c r="F26" s="14">
        <f t="shared" si="0"/>
        <v>71634567</v>
      </c>
      <c r="G26" s="5"/>
    </row>
    <row r="27" spans="1:7" ht="16.5">
      <c r="A27" s="51" t="s">
        <v>81</v>
      </c>
      <c r="B27" s="51"/>
      <c r="C27" s="52"/>
      <c r="D27" s="29">
        <f>'[1]行政'!$C$43</f>
        <v>902886733</v>
      </c>
      <c r="E27" s="29">
        <f>'[1]行政'!$C$42</f>
        <v>3957142</v>
      </c>
      <c r="F27" s="14">
        <f t="shared" si="0"/>
        <v>906843875</v>
      </c>
      <c r="G27" s="5"/>
    </row>
    <row r="28" spans="1:7" ht="16.5">
      <c r="A28" s="1"/>
      <c r="B28" s="1"/>
      <c r="D28" s="30"/>
      <c r="E28" s="30"/>
      <c r="F28" s="13"/>
      <c r="G28" s="8"/>
    </row>
    <row r="29" spans="1:7" s="16" customFormat="1" ht="16.5">
      <c r="A29" s="24" t="s">
        <v>2</v>
      </c>
      <c r="B29" s="24"/>
      <c r="C29" s="17"/>
      <c r="D29" s="31">
        <f>IF(SUM(D30:D31)=0,"                 …",SUM(D30:D31))</f>
        <v>294081707</v>
      </c>
      <c r="E29" s="31">
        <f>IF(SUM(E30:E31)=0,"                 …",SUM(E30:E31))</f>
        <v>29997595</v>
      </c>
      <c r="F29" s="12">
        <f>SUM(D29:E29)</f>
        <v>324079302</v>
      </c>
      <c r="G29" s="10"/>
    </row>
    <row r="30" spans="1:7" ht="16.5">
      <c r="A30" s="51" t="s">
        <v>33</v>
      </c>
      <c r="B30" s="51"/>
      <c r="C30" s="52"/>
      <c r="D30" s="29">
        <f>'[1]立法,考試'!$C$7</f>
        <v>294081707</v>
      </c>
      <c r="E30" s="29">
        <f>'[1]立法,考試'!$C$6</f>
        <v>29997595</v>
      </c>
      <c r="F30" s="14">
        <f>SUM(D30:E30)</f>
        <v>324079302</v>
      </c>
      <c r="G30" s="8"/>
    </row>
    <row r="31" spans="1:7" ht="16.5">
      <c r="A31" s="1"/>
      <c r="B31" s="1"/>
      <c r="D31" s="30"/>
      <c r="E31" s="30"/>
      <c r="F31" s="13"/>
      <c r="G31" s="8"/>
    </row>
    <row r="32" spans="1:7" s="16" customFormat="1" ht="16.5">
      <c r="A32" s="24" t="s">
        <v>3</v>
      </c>
      <c r="B32" s="24"/>
      <c r="C32" s="17"/>
      <c r="D32" s="31">
        <f>IF(SUM(D33:D49)=0,"                 …",SUM(D33:D49))</f>
        <v>1451015656</v>
      </c>
      <c r="E32" s="31">
        <f>IF(SUM(E33:E49)=0,"                 …",SUM(E33:E49))</f>
        <v>768741180</v>
      </c>
      <c r="F32" s="12">
        <f aca="true" t="shared" si="1" ref="F32:F48">SUM(D32:E32)</f>
        <v>2219756836</v>
      </c>
      <c r="G32" s="10"/>
    </row>
    <row r="33" spans="1:7" ht="16.5">
      <c r="A33" s="51" t="s">
        <v>34</v>
      </c>
      <c r="B33" s="51"/>
      <c r="C33" s="52"/>
      <c r="D33" s="29">
        <f>'[1]司法'!$C$7</f>
        <v>6507894</v>
      </c>
      <c r="E33" s="29">
        <f>'[1]司法'!$C$6</f>
        <v>166827279</v>
      </c>
      <c r="F33" s="14">
        <f t="shared" si="1"/>
        <v>173335173</v>
      </c>
      <c r="G33" s="8"/>
    </row>
    <row r="34" spans="1:7" ht="16.5" hidden="1">
      <c r="A34" s="51" t="s">
        <v>93</v>
      </c>
      <c r="B34" s="51"/>
      <c r="C34" s="52"/>
      <c r="D34" s="29">
        <f>'[1]司法'!$C$9</f>
        <v>0</v>
      </c>
      <c r="E34" s="29">
        <f>'[1]司法'!$C$8</f>
        <v>0</v>
      </c>
      <c r="F34" s="14">
        <f t="shared" si="1"/>
        <v>0</v>
      </c>
      <c r="G34" s="8"/>
    </row>
    <row r="35" spans="1:7" ht="16.5">
      <c r="A35" s="57" t="s">
        <v>168</v>
      </c>
      <c r="B35" s="51"/>
      <c r="C35" s="52"/>
      <c r="D35" s="29">
        <f>'[1]司法'!$C$11</f>
        <v>571190</v>
      </c>
      <c r="E35" s="29">
        <f>'[1]司法'!$C$10</f>
        <v>0</v>
      </c>
      <c r="F35" s="14">
        <f>SUM(D35:E35)</f>
        <v>571190</v>
      </c>
      <c r="G35" s="8"/>
    </row>
    <row r="36" spans="1:7" ht="16.5">
      <c r="A36" s="51" t="s">
        <v>167</v>
      </c>
      <c r="B36" s="51"/>
      <c r="C36" s="52"/>
      <c r="D36" s="29">
        <f>'[1]司法'!$C$25</f>
        <v>1443936572</v>
      </c>
      <c r="E36" s="29">
        <f>'[1]司法'!$C$24</f>
        <v>276544453</v>
      </c>
      <c r="F36" s="14">
        <f t="shared" si="1"/>
        <v>1720481025</v>
      </c>
      <c r="G36" s="8"/>
    </row>
    <row r="37" spans="1:7" ht="16.5" hidden="1">
      <c r="A37" s="51" t="s">
        <v>35</v>
      </c>
      <c r="B37" s="51"/>
      <c r="C37" s="52"/>
      <c r="D37" s="29">
        <f>'[1]司法'!$C$27</f>
        <v>0</v>
      </c>
      <c r="E37" s="29">
        <f>'[1]司法'!$C$26</f>
        <v>0</v>
      </c>
      <c r="F37" s="14">
        <f t="shared" si="1"/>
        <v>0</v>
      </c>
      <c r="G37" s="8"/>
    </row>
    <row r="38" spans="1:7" ht="16.5" hidden="1">
      <c r="A38" s="51" t="s">
        <v>94</v>
      </c>
      <c r="B38" s="51"/>
      <c r="C38" s="52"/>
      <c r="D38" s="29">
        <f>'[1]司法'!$C$27</f>
        <v>0</v>
      </c>
      <c r="E38" s="29">
        <f>'[1]司法'!$C$26</f>
        <v>0</v>
      </c>
      <c r="F38" s="14">
        <f t="shared" si="1"/>
        <v>0</v>
      </c>
      <c r="G38" s="8"/>
    </row>
    <row r="39" spans="1:7" s="1" customFormat="1" ht="16.5" hidden="1">
      <c r="A39" s="51" t="s">
        <v>36</v>
      </c>
      <c r="B39" s="51"/>
      <c r="C39" s="52"/>
      <c r="D39" s="29">
        <f>'[1]司法'!$C$35</f>
        <v>0</v>
      </c>
      <c r="E39" s="29">
        <f>'[1]司法'!$C$34</f>
        <v>0</v>
      </c>
      <c r="F39" s="14">
        <f t="shared" si="1"/>
        <v>0</v>
      </c>
      <c r="G39" s="8"/>
    </row>
    <row r="40" spans="1:7" ht="16.5" hidden="1">
      <c r="A40" s="51" t="s">
        <v>37</v>
      </c>
      <c r="B40" s="51"/>
      <c r="C40" s="52"/>
      <c r="D40" s="29">
        <f>'[1]司法'!$C$37</f>
        <v>0</v>
      </c>
      <c r="E40" s="29">
        <f>'[1]司法'!$C$36</f>
        <v>0</v>
      </c>
      <c r="F40" s="14">
        <f t="shared" si="1"/>
        <v>0</v>
      </c>
      <c r="G40" s="8"/>
    </row>
    <row r="41" spans="1:7" ht="16.5">
      <c r="A41" s="51" t="s">
        <v>38</v>
      </c>
      <c r="B41" s="51"/>
      <c r="C41" s="52"/>
      <c r="D41" s="29">
        <f>'[1]司法'!$C$41</f>
        <v>0</v>
      </c>
      <c r="E41" s="29">
        <f>'[1]司法'!$C$40</f>
        <v>160025650</v>
      </c>
      <c r="F41" s="14">
        <f t="shared" si="1"/>
        <v>160025650</v>
      </c>
      <c r="G41" s="8"/>
    </row>
    <row r="42" spans="1:7" ht="16.5" hidden="1">
      <c r="A42" s="51" t="s">
        <v>39</v>
      </c>
      <c r="B42" s="51"/>
      <c r="C42" s="52"/>
      <c r="D42" s="29">
        <f>'[1]司法'!$C$51</f>
        <v>0</v>
      </c>
      <c r="E42" s="29">
        <f>'[1]司法'!$C$50</f>
        <v>0</v>
      </c>
      <c r="F42" s="14">
        <f t="shared" si="1"/>
        <v>0</v>
      </c>
      <c r="G42" s="8"/>
    </row>
    <row r="43" spans="1:7" ht="16.5">
      <c r="A43" s="2" t="s">
        <v>137</v>
      </c>
      <c r="B43" s="2"/>
      <c r="C43" s="6"/>
      <c r="D43" s="29">
        <f>'[1]司法'!$C$55</f>
        <v>0</v>
      </c>
      <c r="E43" s="29">
        <f>'[1]司法'!$C$54</f>
        <v>49990200</v>
      </c>
      <c r="F43" s="14">
        <f>SUM(D43:E43)</f>
        <v>49990200</v>
      </c>
      <c r="G43" s="8"/>
    </row>
    <row r="44" spans="1:7" ht="16.5" hidden="1">
      <c r="A44" s="51" t="s">
        <v>138</v>
      </c>
      <c r="B44" s="51"/>
      <c r="C44" s="52"/>
      <c r="D44" s="29">
        <f>'[1]司法'!$C$57</f>
        <v>0</v>
      </c>
      <c r="E44" s="29">
        <f>'[1]司法'!$C$56</f>
        <v>0</v>
      </c>
      <c r="F44" s="14">
        <f>SUM(D44:E44)</f>
        <v>0</v>
      </c>
      <c r="G44" s="8"/>
    </row>
    <row r="45" spans="1:7" ht="16.5" hidden="1">
      <c r="A45" s="51" t="s">
        <v>82</v>
      </c>
      <c r="B45" s="51"/>
      <c r="C45" s="52"/>
      <c r="D45" s="29">
        <f>'[1]司法'!$C$57</f>
        <v>0</v>
      </c>
      <c r="E45" s="29">
        <f>'[1]司法'!$C$56</f>
        <v>0</v>
      </c>
      <c r="F45" s="14">
        <f t="shared" si="1"/>
        <v>0</v>
      </c>
      <c r="G45" s="8"/>
    </row>
    <row r="46" spans="1:7" ht="16.5">
      <c r="A46" s="2" t="s">
        <v>95</v>
      </c>
      <c r="B46" s="2"/>
      <c r="C46" s="6"/>
      <c r="D46" s="29">
        <f>'[1]司法'!$C$67</f>
        <v>0</v>
      </c>
      <c r="E46" s="29">
        <f>'[1]司法'!$C$66</f>
        <v>69356313</v>
      </c>
      <c r="F46" s="14">
        <f t="shared" si="1"/>
        <v>69356313</v>
      </c>
      <c r="G46" s="8"/>
    </row>
    <row r="47" spans="1:7" ht="16.5">
      <c r="A47" s="51" t="s">
        <v>104</v>
      </c>
      <c r="B47" s="51"/>
      <c r="C47" s="52"/>
      <c r="D47" s="29">
        <f>'[1]司法'!$C$71</f>
        <v>0</v>
      </c>
      <c r="E47" s="29">
        <f>'[1]司法'!$C$70</f>
        <v>45997285</v>
      </c>
      <c r="F47" s="14">
        <f>SUM(D47:E47)</f>
        <v>45997285</v>
      </c>
      <c r="G47" s="8"/>
    </row>
    <row r="48" spans="1:7" ht="16.5" hidden="1">
      <c r="A48" s="51" t="s">
        <v>161</v>
      </c>
      <c r="B48" s="51"/>
      <c r="C48" s="52"/>
      <c r="D48" s="29">
        <f>'[1]司法'!$C$21</f>
        <v>0</v>
      </c>
      <c r="E48" s="29">
        <f>'[1]司法'!$C$20</f>
        <v>0</v>
      </c>
      <c r="F48" s="14">
        <f t="shared" si="1"/>
        <v>0</v>
      </c>
      <c r="G48" s="8"/>
    </row>
    <row r="49" spans="1:7" ht="16.5">
      <c r="A49" s="1"/>
      <c r="B49" s="1"/>
      <c r="D49" s="30"/>
      <c r="E49" s="30"/>
      <c r="F49" s="13"/>
      <c r="G49" s="8"/>
    </row>
    <row r="50" spans="1:7" s="16" customFormat="1" ht="16.5">
      <c r="A50" s="24" t="s">
        <v>4</v>
      </c>
      <c r="B50" s="24"/>
      <c r="C50" s="17"/>
      <c r="D50" s="31">
        <f>IF(SUM(D51:D54)=0,"                 …",SUM(D51:D54))</f>
        <v>3875000</v>
      </c>
      <c r="E50" s="31">
        <f>IF(SUM(E51:E54)=0,"                 …",SUM(E51:E54))</f>
        <v>43144000</v>
      </c>
      <c r="F50" s="12">
        <f>SUM(D50:E50)</f>
        <v>47019000</v>
      </c>
      <c r="G50" s="10"/>
    </row>
    <row r="51" spans="1:7" s="44" customFormat="1" ht="17.25" thickBot="1">
      <c r="A51" s="2" t="s">
        <v>40</v>
      </c>
      <c r="B51" s="2"/>
      <c r="C51" s="6"/>
      <c r="D51" s="29">
        <f>'[1]立法,考試'!$C$15</f>
        <v>0</v>
      </c>
      <c r="E51" s="29">
        <f>'[1]立法,考試'!$C$14</f>
        <v>43144000</v>
      </c>
      <c r="F51" s="14">
        <f>SUM(D51:E51)</f>
        <v>43144000</v>
      </c>
      <c r="G51" s="8"/>
    </row>
    <row r="52" spans="1:7" ht="16.5">
      <c r="A52" s="25" t="s">
        <v>103</v>
      </c>
      <c r="B52" s="25"/>
      <c r="C52" s="7"/>
      <c r="D52" s="29">
        <f>'[1]立法,考試'!$C$17</f>
        <v>3875000</v>
      </c>
      <c r="E52" s="29">
        <f>'[1]立法,考試'!$C$16</f>
        <v>0</v>
      </c>
      <c r="F52" s="14">
        <f>SUM(D52:E52)</f>
        <v>3875000</v>
      </c>
      <c r="G52" s="22"/>
    </row>
    <row r="53" spans="1:7" ht="16.5" hidden="1">
      <c r="A53" s="25" t="s">
        <v>41</v>
      </c>
      <c r="B53" s="25"/>
      <c r="C53" s="7"/>
      <c r="D53" s="29">
        <f>'[1]立法,考試'!$C$19</f>
        <v>0</v>
      </c>
      <c r="E53" s="29">
        <f>'[1]立法,考試'!$C$18</f>
        <v>0</v>
      </c>
      <c r="F53" s="14">
        <f>SUM(D53:E53)</f>
        <v>0</v>
      </c>
      <c r="G53" s="8"/>
    </row>
    <row r="54" spans="1:7" ht="16.5">
      <c r="A54" s="1"/>
      <c r="B54" s="1"/>
      <c r="D54" s="30"/>
      <c r="E54" s="30"/>
      <c r="F54" s="13"/>
      <c r="G54" s="8"/>
    </row>
    <row r="55" spans="1:7" s="16" customFormat="1" ht="16.5">
      <c r="A55" s="24" t="s">
        <v>5</v>
      </c>
      <c r="B55" s="24"/>
      <c r="C55" s="17"/>
      <c r="D55" s="31">
        <f>IF(SUM(D56:D58)=0,"                 …",SUM(D56:D58))</f>
        <v>38130700</v>
      </c>
      <c r="E55" s="31">
        <f>IF(SUM(E56:E58)=0,"                 …",SUM(E56:E58))</f>
        <v>3665788</v>
      </c>
      <c r="F55" s="12">
        <f>SUM(D55:E55)</f>
        <v>41796488</v>
      </c>
      <c r="G55" s="10"/>
    </row>
    <row r="56" spans="1:7" ht="16.5" hidden="1">
      <c r="A56" s="2" t="s">
        <v>42</v>
      </c>
      <c r="B56" s="2"/>
      <c r="C56" s="6"/>
      <c r="D56" s="29">
        <f>'[1]監察'!$C$7</f>
        <v>0</v>
      </c>
      <c r="E56" s="29">
        <f>'[1]監察'!$C$6</f>
        <v>0</v>
      </c>
      <c r="F56" s="14">
        <f>SUM(D56:E56)</f>
        <v>0</v>
      </c>
      <c r="G56" s="8"/>
    </row>
    <row r="57" spans="1:7" ht="16.5">
      <c r="A57" s="25" t="s">
        <v>83</v>
      </c>
      <c r="B57" s="25"/>
      <c r="C57" s="7"/>
      <c r="D57" s="29">
        <f>'[1]監察'!$C$9</f>
        <v>38130700</v>
      </c>
      <c r="E57" s="29">
        <f>'[1]監察'!$C$8</f>
        <v>3665788</v>
      </c>
      <c r="F57" s="14">
        <f>SUM(D57:E57)</f>
        <v>41796488</v>
      </c>
      <c r="G57" s="8"/>
    </row>
    <row r="58" spans="1:7" ht="16.5">
      <c r="A58" s="1"/>
      <c r="B58" s="1"/>
      <c r="D58" s="30"/>
      <c r="E58" s="30"/>
      <c r="F58" s="13"/>
      <c r="G58" s="8"/>
    </row>
    <row r="59" spans="1:7" s="16" customFormat="1" ht="16.5">
      <c r="A59" s="24" t="s">
        <v>6</v>
      </c>
      <c r="B59" s="24"/>
      <c r="C59" s="17"/>
      <c r="D59" s="31">
        <f>IF(SUM(D60:D77)=0,"                 …",SUM(D60:D77))</f>
        <v>2548428068</v>
      </c>
      <c r="E59" s="31">
        <f>IF(SUM(E60:E77)=0,"                 …",SUM(E60:E77))</f>
        <v>2163964039</v>
      </c>
      <c r="F59" s="12">
        <f aca="true" t="shared" si="2" ref="F59:F76">SUM(D59:E59)</f>
        <v>4712392107</v>
      </c>
      <c r="G59" s="10"/>
    </row>
    <row r="60" spans="1:7" ht="16.5">
      <c r="A60" s="2" t="s">
        <v>43</v>
      </c>
      <c r="B60" s="2"/>
      <c r="C60" s="6"/>
      <c r="D60" s="29">
        <f>'[1]內政'!$C$7</f>
        <v>309624890</v>
      </c>
      <c r="E60" s="29">
        <f>'[1]內政'!$C$6</f>
        <v>13952000</v>
      </c>
      <c r="F60" s="14">
        <f t="shared" si="2"/>
        <v>323576890</v>
      </c>
      <c r="G60" s="8"/>
    </row>
    <row r="61" spans="1:7" ht="16.5">
      <c r="A61" s="2" t="s">
        <v>44</v>
      </c>
      <c r="B61" s="2"/>
      <c r="C61" s="6"/>
      <c r="D61" s="29">
        <f>'[1]內政'!$C$9</f>
        <v>1182539740</v>
      </c>
      <c r="E61" s="29">
        <f>'[1]內政'!$C$8</f>
        <v>1703633168</v>
      </c>
      <c r="F61" s="14">
        <f t="shared" si="2"/>
        <v>2886172908</v>
      </c>
      <c r="G61" s="8"/>
    </row>
    <row r="62" spans="1:7" ht="17.25" thickBot="1">
      <c r="A62" s="39" t="s">
        <v>45</v>
      </c>
      <c r="B62" s="39"/>
      <c r="C62" s="40"/>
      <c r="D62" s="41">
        <f>'[1]內政'!$C$11</f>
        <v>429060004</v>
      </c>
      <c r="E62" s="41">
        <f>'[1]內政'!$C$10</f>
        <v>425636465</v>
      </c>
      <c r="F62" s="42">
        <f t="shared" si="2"/>
        <v>854696469</v>
      </c>
      <c r="G62" s="43"/>
    </row>
    <row r="63" spans="1:7" ht="16.5">
      <c r="A63" s="2" t="s">
        <v>105</v>
      </c>
      <c r="B63" s="2"/>
      <c r="C63" s="6"/>
      <c r="D63" s="29">
        <f>'[1]內政'!$C$13</f>
        <v>58475980</v>
      </c>
      <c r="E63" s="29">
        <f>'[1]內政'!$C$12</f>
        <v>0</v>
      </c>
      <c r="F63" s="14">
        <f t="shared" si="2"/>
        <v>58475980</v>
      </c>
      <c r="G63" s="8"/>
    </row>
    <row r="64" spans="1:7" ht="16.5">
      <c r="A64" s="25" t="s">
        <v>96</v>
      </c>
      <c r="B64" s="25"/>
      <c r="C64" s="7"/>
      <c r="D64" s="29">
        <f>'[1]內政'!$C$15</f>
        <v>11784000</v>
      </c>
      <c r="E64" s="29">
        <f>'[1]內政'!$C$14</f>
        <v>0</v>
      </c>
      <c r="F64" s="14">
        <f t="shared" si="2"/>
        <v>11784000</v>
      </c>
      <c r="G64" s="8"/>
    </row>
    <row r="65" spans="1:7" ht="16.5">
      <c r="A65" s="25" t="s">
        <v>165</v>
      </c>
      <c r="B65" s="25"/>
      <c r="C65" s="7"/>
      <c r="D65" s="29">
        <f>'[1]內政'!$C$17</f>
        <v>122320557</v>
      </c>
      <c r="E65" s="29">
        <f>'[1]內政'!$C$16</f>
        <v>0</v>
      </c>
      <c r="F65" s="14">
        <f t="shared" si="2"/>
        <v>122320557</v>
      </c>
      <c r="G65" s="8"/>
    </row>
    <row r="66" spans="1:7" ht="16.5">
      <c r="A66" s="2" t="s">
        <v>46</v>
      </c>
      <c r="B66" s="2"/>
      <c r="C66" s="6"/>
      <c r="D66" s="29">
        <f>'[1]內政'!$C$19</f>
        <v>55704820</v>
      </c>
      <c r="E66" s="29">
        <f>'[1]內政'!$C$18</f>
        <v>20132000</v>
      </c>
      <c r="F66" s="14">
        <f t="shared" si="2"/>
        <v>75836820</v>
      </c>
      <c r="G66" s="8"/>
    </row>
    <row r="67" spans="1:7" ht="16.5" hidden="1">
      <c r="A67" s="25" t="s">
        <v>84</v>
      </c>
      <c r="B67" s="25"/>
      <c r="C67" s="7"/>
      <c r="D67" s="29">
        <f>'[1]內政'!$C$23</f>
        <v>0</v>
      </c>
      <c r="E67" s="29">
        <f>'[1]內政'!$C$22</f>
        <v>0</v>
      </c>
      <c r="F67" s="14">
        <f t="shared" si="2"/>
        <v>0</v>
      </c>
      <c r="G67" s="8"/>
    </row>
    <row r="68" spans="1:7" ht="16.5" hidden="1">
      <c r="A68" s="25" t="s">
        <v>106</v>
      </c>
      <c r="B68" s="25"/>
      <c r="C68" s="7"/>
      <c r="D68" s="29">
        <f>'[1]內政'!$C$27</f>
        <v>0</v>
      </c>
      <c r="E68" s="29">
        <f>'[1]內政'!$C$26</f>
        <v>0</v>
      </c>
      <c r="F68" s="14">
        <f t="shared" si="2"/>
        <v>0</v>
      </c>
      <c r="G68" s="8"/>
    </row>
    <row r="69" spans="1:7" ht="16.5" hidden="1">
      <c r="A69" s="2" t="s">
        <v>97</v>
      </c>
      <c r="B69" s="2"/>
      <c r="C69" s="6"/>
      <c r="D69" s="29">
        <f>'[1]內政'!$C$29</f>
        <v>0</v>
      </c>
      <c r="E69" s="29">
        <f>'[1]內政'!$C$28</f>
        <v>0</v>
      </c>
      <c r="F69" s="14">
        <f t="shared" si="2"/>
        <v>0</v>
      </c>
      <c r="G69" s="8"/>
    </row>
    <row r="70" spans="1:7" ht="16.5" hidden="1">
      <c r="A70" s="2" t="s">
        <v>47</v>
      </c>
      <c r="B70" s="2"/>
      <c r="C70" s="6"/>
      <c r="D70" s="29">
        <f>'[1]內政'!$C$31</f>
        <v>0</v>
      </c>
      <c r="E70" s="29">
        <f>'[1]內政'!$C$30</f>
        <v>0</v>
      </c>
      <c r="F70" s="14">
        <f t="shared" si="2"/>
        <v>0</v>
      </c>
      <c r="G70" s="8"/>
    </row>
    <row r="71" spans="1:7" ht="16.5" hidden="1">
      <c r="A71" s="25" t="s">
        <v>48</v>
      </c>
      <c r="B71" s="25"/>
      <c r="C71" s="7"/>
      <c r="D71" s="29">
        <f>'[1]內政'!$C$33</f>
        <v>0</v>
      </c>
      <c r="E71" s="29">
        <f>'[1]內政'!$C$32</f>
        <v>0</v>
      </c>
      <c r="F71" s="14">
        <f t="shared" si="2"/>
        <v>0</v>
      </c>
      <c r="G71" s="8"/>
    </row>
    <row r="72" spans="1:7" ht="16.5">
      <c r="A72" s="2" t="s">
        <v>139</v>
      </c>
      <c r="B72" s="2"/>
      <c r="C72" s="6"/>
      <c r="D72" s="29">
        <f>'[1]內政'!$C$35</f>
        <v>6397840</v>
      </c>
      <c r="E72" s="29">
        <f>'[1]內政'!$C$34</f>
        <v>0</v>
      </c>
      <c r="F72" s="14">
        <f t="shared" si="2"/>
        <v>6397840</v>
      </c>
      <c r="G72" s="8"/>
    </row>
    <row r="73" spans="1:7" ht="16.5">
      <c r="A73" s="2" t="s">
        <v>140</v>
      </c>
      <c r="B73" s="2"/>
      <c r="C73" s="6"/>
      <c r="D73" s="29">
        <f>'[1]內政'!$C$37</f>
        <v>2995920</v>
      </c>
      <c r="E73" s="29">
        <f>'[1]內政'!$C$36</f>
        <v>0</v>
      </c>
      <c r="F73" s="14">
        <f>SUM(D73:E73)</f>
        <v>2995920</v>
      </c>
      <c r="G73" s="8"/>
    </row>
    <row r="74" spans="1:7" ht="16.5">
      <c r="A74" s="2" t="s">
        <v>156</v>
      </c>
      <c r="B74" s="2"/>
      <c r="C74" s="6"/>
      <c r="D74" s="29">
        <f>'[1]內政'!$C$39</f>
        <v>365281938</v>
      </c>
      <c r="E74" s="29">
        <f>'[1]內政'!$C$38</f>
        <v>610406</v>
      </c>
      <c r="F74" s="14">
        <f t="shared" si="2"/>
        <v>365892344</v>
      </c>
      <c r="G74" s="8"/>
    </row>
    <row r="75" spans="1:7" ht="16.5">
      <c r="A75" s="2" t="s">
        <v>169</v>
      </c>
      <c r="B75" s="2"/>
      <c r="C75" s="6"/>
      <c r="D75" s="29">
        <f>'[1]內政'!$C$41</f>
        <v>4242379</v>
      </c>
      <c r="E75" s="29">
        <f>'[1]內政'!$C$40</f>
        <v>0</v>
      </c>
      <c r="F75" s="14">
        <f>SUM(D75:E75)</f>
        <v>4242379</v>
      </c>
      <c r="G75" s="8"/>
    </row>
    <row r="76" spans="1:7" ht="16.5" hidden="1">
      <c r="A76" s="2" t="s">
        <v>141</v>
      </c>
      <c r="B76" s="2"/>
      <c r="C76" s="6"/>
      <c r="D76" s="29">
        <f>'[1]內政'!$C$43</f>
        <v>0</v>
      </c>
      <c r="E76" s="29">
        <f>'[1]內政'!$C$42</f>
        <v>0</v>
      </c>
      <c r="F76" s="14">
        <f t="shared" si="2"/>
        <v>0</v>
      </c>
      <c r="G76" s="8"/>
    </row>
    <row r="77" spans="1:7" ht="16.5">
      <c r="A77" s="1"/>
      <c r="B77" s="1"/>
      <c r="D77" s="30"/>
      <c r="E77" s="30"/>
      <c r="F77" s="13"/>
      <c r="G77" s="8"/>
    </row>
    <row r="78" spans="1:7" s="16" customFormat="1" ht="16.5">
      <c r="A78" s="24" t="s">
        <v>7</v>
      </c>
      <c r="B78" s="24"/>
      <c r="C78" s="17"/>
      <c r="D78" s="31">
        <f>IF(SUM(D79:D80)=0,"                 …",SUM(D79:D80))</f>
        <v>1009417944</v>
      </c>
      <c r="E78" s="31">
        <f>IF(SUM(E79:E80)=0,"                 …",SUM(E79:E80))</f>
        <v>844574426</v>
      </c>
      <c r="F78" s="12">
        <f>SUM(D78:E78)</f>
        <v>1853992370</v>
      </c>
      <c r="G78" s="10"/>
    </row>
    <row r="79" spans="1:7" ht="16.5">
      <c r="A79" s="2" t="s">
        <v>49</v>
      </c>
      <c r="B79" s="2"/>
      <c r="C79" s="6"/>
      <c r="D79" s="29">
        <f>'[1]外交,國防'!$C$7</f>
        <v>1009417944</v>
      </c>
      <c r="E79" s="29">
        <f>'[1]外交,國防'!$C$6</f>
        <v>844574426</v>
      </c>
      <c r="F79" s="14">
        <f>SUM(D79:E79)</f>
        <v>1853992370</v>
      </c>
      <c r="G79" s="8"/>
    </row>
    <row r="80" spans="1:7" ht="16.5">
      <c r="A80" s="1"/>
      <c r="B80" s="1"/>
      <c r="D80" s="30"/>
      <c r="E80" s="30"/>
      <c r="F80" s="13"/>
      <c r="G80" s="8"/>
    </row>
    <row r="81" spans="1:7" s="16" customFormat="1" ht="16.5">
      <c r="A81" s="24" t="s">
        <v>8</v>
      </c>
      <c r="B81" s="24"/>
      <c r="C81" s="17"/>
      <c r="D81" s="31">
        <f>IF(SUM(D82:D83)=0,"                 …",SUM(D82:D83))</f>
        <v>5970206728</v>
      </c>
      <c r="E81" s="31" t="str">
        <f>IF(SUM(E82:E83)=0,"                 …",SUM(E82:E83))</f>
        <v>                 …</v>
      </c>
      <c r="F81" s="12">
        <f>SUM(D81:E81)</f>
        <v>5970206728</v>
      </c>
      <c r="G81" s="10"/>
    </row>
    <row r="82" spans="1:7" ht="16.5" hidden="1">
      <c r="A82" s="2" t="s">
        <v>142</v>
      </c>
      <c r="B82" s="2"/>
      <c r="C82" s="6"/>
      <c r="D82" s="29">
        <f>'[1]外交,國防'!$C$15</f>
        <v>0</v>
      </c>
      <c r="E82" s="29">
        <f>'[1]外交,國防'!$C$14</f>
        <v>0</v>
      </c>
      <c r="F82" s="14">
        <f>SUM(D82:E82)</f>
        <v>0</v>
      </c>
      <c r="G82" s="8"/>
    </row>
    <row r="83" spans="1:7" ht="16.5">
      <c r="A83" s="2" t="s">
        <v>50</v>
      </c>
      <c r="B83" s="2"/>
      <c r="C83" s="6"/>
      <c r="D83" s="29">
        <f>'[1]外交,國防'!$C$17</f>
        <v>5970206728</v>
      </c>
      <c r="E83" s="29">
        <f>'[1]外交,國防'!$C$16</f>
        <v>0</v>
      </c>
      <c r="F83" s="14">
        <f>SUM(D83:E83)</f>
        <v>5970206728</v>
      </c>
      <c r="G83" s="8"/>
    </row>
    <row r="84" spans="1:7" ht="16.5">
      <c r="A84" s="2"/>
      <c r="B84" s="2"/>
      <c r="C84" s="6"/>
      <c r="D84" s="29"/>
      <c r="E84" s="29"/>
      <c r="F84" s="14"/>
      <c r="G84" s="8"/>
    </row>
    <row r="85" spans="1:7" s="16" customFormat="1" ht="16.5">
      <c r="A85" s="24" t="s">
        <v>9</v>
      </c>
      <c r="B85" s="24"/>
      <c r="C85" s="17"/>
      <c r="D85" s="31">
        <f>IF(SUM(D86:D98)=0,"                 …",SUM(D86:D98))</f>
        <v>1950913530</v>
      </c>
      <c r="E85" s="31">
        <f>IF(SUM(E86:E98)=0,"                 …",SUM(E86:E98))</f>
        <v>112820897</v>
      </c>
      <c r="F85" s="12">
        <f aca="true" t="shared" si="3" ref="F85:F97">SUM(D85:E85)</f>
        <v>2063734427</v>
      </c>
      <c r="G85" s="10"/>
    </row>
    <row r="86" spans="1:7" ht="16.5">
      <c r="A86" s="2" t="s">
        <v>51</v>
      </c>
      <c r="B86" s="2"/>
      <c r="C86" s="6"/>
      <c r="D86" s="29">
        <f>'[1]財政'!$C$7</f>
        <v>43033209</v>
      </c>
      <c r="E86" s="29">
        <f>'[1]財政'!$C$6</f>
        <v>63549369</v>
      </c>
      <c r="F86" s="14">
        <f t="shared" si="3"/>
        <v>106582578</v>
      </c>
      <c r="G86" s="8"/>
    </row>
    <row r="87" spans="1:7" ht="16.5">
      <c r="A87" s="2" t="s">
        <v>52</v>
      </c>
      <c r="B87" s="2"/>
      <c r="C87" s="6"/>
      <c r="D87" s="29">
        <f>'[1]財政'!$C$9</f>
        <v>84946706</v>
      </c>
      <c r="E87" s="29">
        <f>'[1]財政'!$C$8</f>
        <v>0</v>
      </c>
      <c r="F87" s="14">
        <f t="shared" si="3"/>
        <v>84946706</v>
      </c>
      <c r="G87" s="8"/>
    </row>
    <row r="88" spans="1:7" ht="16.5">
      <c r="A88" s="25" t="s">
        <v>85</v>
      </c>
      <c r="B88" s="25"/>
      <c r="C88" s="7"/>
      <c r="D88" s="29">
        <f>'[1]財政'!$C$11</f>
        <v>994498000</v>
      </c>
      <c r="E88" s="29">
        <f>'[1]財政'!$C$10</f>
        <v>0</v>
      </c>
      <c r="F88" s="14">
        <f t="shared" si="3"/>
        <v>994498000</v>
      </c>
      <c r="G88" s="8"/>
    </row>
    <row r="89" spans="1:7" ht="16.5" hidden="1">
      <c r="A89" s="25" t="s">
        <v>86</v>
      </c>
      <c r="B89" s="25"/>
      <c r="C89" s="7"/>
      <c r="D89" s="29">
        <f>'[1]財政'!$C$13</f>
        <v>0</v>
      </c>
      <c r="E89" s="29">
        <f>'[1]財政'!$C$12</f>
        <v>0</v>
      </c>
      <c r="F89" s="14">
        <f t="shared" si="3"/>
        <v>0</v>
      </c>
      <c r="G89" s="8"/>
    </row>
    <row r="90" spans="1:7" ht="16.5">
      <c r="A90" s="2" t="s">
        <v>53</v>
      </c>
      <c r="B90" s="2"/>
      <c r="C90" s="6"/>
      <c r="D90" s="29">
        <f>'[1]財政'!$C$15</f>
        <v>312581736</v>
      </c>
      <c r="E90" s="29">
        <f>'[1]財政'!$C$14</f>
        <v>15669528</v>
      </c>
      <c r="F90" s="14">
        <f t="shared" si="3"/>
        <v>328251264</v>
      </c>
      <c r="G90" s="8"/>
    </row>
    <row r="91" spans="1:7" ht="16.5">
      <c r="A91" s="2" t="s">
        <v>54</v>
      </c>
      <c r="B91" s="2"/>
      <c r="C91" s="6"/>
      <c r="D91" s="29">
        <f>'[1]財政'!$C$17</f>
        <v>76705214</v>
      </c>
      <c r="E91" s="29">
        <f>'[1]財政'!$C$16</f>
        <v>26848000</v>
      </c>
      <c r="F91" s="14">
        <f t="shared" si="3"/>
        <v>103553214</v>
      </c>
      <c r="G91" s="8"/>
    </row>
    <row r="92" spans="1:7" ht="16.5">
      <c r="A92" s="2" t="s">
        <v>98</v>
      </c>
      <c r="B92" s="2"/>
      <c r="C92" s="6"/>
      <c r="D92" s="29">
        <f>'[1]財政'!$C$19</f>
        <v>43117200</v>
      </c>
      <c r="E92" s="29">
        <f>'[1]財政'!$C$18</f>
        <v>0</v>
      </c>
      <c r="F92" s="14">
        <f>SUM(D92:E92)</f>
        <v>43117200</v>
      </c>
      <c r="G92" s="8"/>
    </row>
    <row r="93" spans="1:7" ht="16.5">
      <c r="A93" s="2" t="s">
        <v>55</v>
      </c>
      <c r="B93" s="2"/>
      <c r="C93" s="6"/>
      <c r="D93" s="29">
        <f>'[1]財政'!$C$21</f>
        <v>113917988</v>
      </c>
      <c r="E93" s="29">
        <f>'[1]財政'!$C$20</f>
        <v>2540000</v>
      </c>
      <c r="F93" s="14">
        <f t="shared" si="3"/>
        <v>116457988</v>
      </c>
      <c r="G93" s="8"/>
    </row>
    <row r="94" spans="1:7" ht="16.5">
      <c r="A94" s="2" t="s">
        <v>56</v>
      </c>
      <c r="B94" s="2"/>
      <c r="C94" s="6"/>
      <c r="D94" s="29">
        <f>'[1]財政'!$C$23</f>
        <v>177408782</v>
      </c>
      <c r="E94" s="29">
        <f>'[1]財政'!$C$22</f>
        <v>0</v>
      </c>
      <c r="F94" s="14">
        <f t="shared" si="3"/>
        <v>177408782</v>
      </c>
      <c r="G94" s="8"/>
    </row>
    <row r="95" spans="1:7" ht="16.5">
      <c r="A95" s="25" t="s">
        <v>57</v>
      </c>
      <c r="B95" s="25"/>
      <c r="C95" s="7"/>
      <c r="D95" s="29">
        <f>'[1]財政'!$C$25</f>
        <v>53194000</v>
      </c>
      <c r="E95" s="29">
        <f>'[1]財政'!$C$24</f>
        <v>214000</v>
      </c>
      <c r="F95" s="14">
        <f t="shared" si="3"/>
        <v>53408000</v>
      </c>
      <c r="G95" s="8"/>
    </row>
    <row r="96" spans="1:7" ht="16.5">
      <c r="A96" s="2" t="s">
        <v>170</v>
      </c>
      <c r="B96" s="2"/>
      <c r="C96" s="6"/>
      <c r="D96" s="29">
        <f>'[1]財政'!$C$27</f>
        <v>27658695</v>
      </c>
      <c r="E96" s="29">
        <f>'[1]財政'!$C$26</f>
        <v>0</v>
      </c>
      <c r="F96" s="14">
        <f>SUM(D96:E96)</f>
        <v>27658695</v>
      </c>
      <c r="G96" s="8"/>
    </row>
    <row r="97" spans="1:7" ht="16.5" customHeight="1">
      <c r="A97" s="25" t="s">
        <v>87</v>
      </c>
      <c r="B97" s="25"/>
      <c r="C97" s="7"/>
      <c r="D97" s="29">
        <f>'[1]財政'!$C$31</f>
        <v>23852000</v>
      </c>
      <c r="E97" s="29">
        <f>'[1]財政'!$C$30</f>
        <v>4000000</v>
      </c>
      <c r="F97" s="14">
        <f t="shared" si="3"/>
        <v>27852000</v>
      </c>
      <c r="G97" s="8"/>
    </row>
    <row r="98" spans="1:7" s="44" customFormat="1" ht="17.25" thickBot="1">
      <c r="A98" s="1"/>
      <c r="B98" s="1"/>
      <c r="C98" s="4"/>
      <c r="D98" s="30"/>
      <c r="E98" s="30"/>
      <c r="F98" s="13"/>
      <c r="G98" s="8"/>
    </row>
    <row r="99" spans="1:7" s="16" customFormat="1" ht="16.5">
      <c r="A99" s="24" t="s">
        <v>10</v>
      </c>
      <c r="B99" s="24"/>
      <c r="C99" s="17"/>
      <c r="D99" s="31" t="e">
        <f>IF(SUM(D100:D118)=0,"                 …",SUM(D100:D118))</f>
        <v>#REF!</v>
      </c>
      <c r="E99" s="31">
        <f>IF(SUM(E100:E119)=0,"                 …",SUM(E100:E119))</f>
        <v>2077749238</v>
      </c>
      <c r="F99" s="12" t="e">
        <f aca="true" t="shared" si="4" ref="F99:F117">SUM(D99:E99)</f>
        <v>#REF!</v>
      </c>
      <c r="G99" s="10"/>
    </row>
    <row r="100" spans="1:7" s="16" customFormat="1" ht="16.5">
      <c r="A100" s="26" t="s">
        <v>89</v>
      </c>
      <c r="B100" s="26"/>
      <c r="C100" s="23"/>
      <c r="D100" s="29">
        <f>'[1]教育'!$C$7</f>
        <v>2665194971</v>
      </c>
      <c r="E100" s="29">
        <f>'[1]教育'!$C$6</f>
        <v>1778071379</v>
      </c>
      <c r="F100" s="14">
        <f t="shared" si="4"/>
        <v>4443266350</v>
      </c>
      <c r="G100" s="10"/>
    </row>
    <row r="101" spans="1:7" ht="16.5">
      <c r="A101" s="2" t="s">
        <v>107</v>
      </c>
      <c r="B101" s="2"/>
      <c r="C101" s="6"/>
      <c r="D101" s="29">
        <v>0</v>
      </c>
      <c r="E101" s="29">
        <f>'[1]教育'!$C$8</f>
        <v>6141253</v>
      </c>
      <c r="F101" s="14">
        <f t="shared" si="4"/>
        <v>6141253</v>
      </c>
      <c r="G101" s="8"/>
    </row>
    <row r="102" spans="1:7" ht="16.5" hidden="1">
      <c r="A102" s="2" t="s">
        <v>108</v>
      </c>
      <c r="B102" s="2"/>
      <c r="C102" s="6"/>
      <c r="D102" s="29">
        <v>0</v>
      </c>
      <c r="E102" s="29">
        <f>'[1]教育'!$C$10</f>
        <v>0</v>
      </c>
      <c r="F102" s="14">
        <f t="shared" si="4"/>
        <v>0</v>
      </c>
      <c r="G102" s="8"/>
    </row>
    <row r="103" spans="1:7" ht="16.5">
      <c r="A103" s="2" t="s">
        <v>109</v>
      </c>
      <c r="B103" s="2"/>
      <c r="C103" s="6"/>
      <c r="D103" s="29">
        <f>'[1]教育'!$C$13</f>
        <v>22572663</v>
      </c>
      <c r="E103" s="29">
        <f>'[1]教育'!$C$12</f>
        <v>1266866</v>
      </c>
      <c r="F103" s="14">
        <f t="shared" si="4"/>
        <v>23839529</v>
      </c>
      <c r="G103" s="8"/>
    </row>
    <row r="104" spans="1:7" ht="16.5">
      <c r="A104" s="25" t="s">
        <v>110</v>
      </c>
      <c r="B104" s="25"/>
      <c r="C104" s="7"/>
      <c r="D104" s="29">
        <f>'[1]教育'!$C$15</f>
        <v>14237260</v>
      </c>
      <c r="E104" s="29">
        <f>'[1]教育'!$C$14</f>
        <v>18278418</v>
      </c>
      <c r="F104" s="14">
        <f t="shared" si="4"/>
        <v>32515678</v>
      </c>
      <c r="G104" s="8"/>
    </row>
    <row r="105" spans="1:7" ht="16.5" hidden="1">
      <c r="A105" s="25" t="s">
        <v>88</v>
      </c>
      <c r="B105" s="25"/>
      <c r="C105" s="7"/>
      <c r="D105" s="29">
        <f>'[1]教育'!$C$19</f>
        <v>0</v>
      </c>
      <c r="E105" s="29">
        <f>'[1]教育'!$C$18</f>
        <v>0</v>
      </c>
      <c r="F105" s="14">
        <f t="shared" si="4"/>
        <v>0</v>
      </c>
      <c r="G105" s="8"/>
    </row>
    <row r="106" spans="1:7" ht="16.5" hidden="1">
      <c r="A106" s="2" t="s">
        <v>111</v>
      </c>
      <c r="B106" s="2"/>
      <c r="C106" s="6"/>
      <c r="D106" s="29">
        <f>'[1]教育'!$C$23</f>
        <v>0</v>
      </c>
      <c r="E106" s="29">
        <f>'[1]教育'!$C$22</f>
        <v>0</v>
      </c>
      <c r="F106" s="14">
        <f t="shared" si="4"/>
        <v>0</v>
      </c>
      <c r="G106" s="8"/>
    </row>
    <row r="107" spans="1:7" ht="16.5">
      <c r="A107" s="2" t="s">
        <v>112</v>
      </c>
      <c r="B107" s="2"/>
      <c r="C107" s="6"/>
      <c r="D107" s="29">
        <f>'[1]教育'!$C$25</f>
        <v>4247353</v>
      </c>
      <c r="E107" s="29">
        <f>'[1]教育'!$C$24</f>
        <v>0</v>
      </c>
      <c r="F107" s="14">
        <f t="shared" si="4"/>
        <v>4247353</v>
      </c>
      <c r="G107" s="8"/>
    </row>
    <row r="108" spans="1:7" ht="16.5">
      <c r="A108" s="2" t="s">
        <v>113</v>
      </c>
      <c r="B108" s="2"/>
      <c r="C108" s="6"/>
      <c r="D108" s="29">
        <f>'[1]教育'!$C$27</f>
        <v>589890</v>
      </c>
      <c r="E108" s="29">
        <f>'[1]教育'!$C$26</f>
        <v>6412821</v>
      </c>
      <c r="F108" s="14">
        <f t="shared" si="4"/>
        <v>7002711</v>
      </c>
      <c r="G108" s="8"/>
    </row>
    <row r="109" spans="1:7" ht="16.5">
      <c r="A109" s="2" t="s">
        <v>114</v>
      </c>
      <c r="B109" s="2"/>
      <c r="C109" s="6"/>
      <c r="D109" s="29">
        <f>'[1]教育'!$C$29</f>
        <v>727500</v>
      </c>
      <c r="E109" s="29">
        <f>'[1]教育'!$C$28</f>
        <v>0</v>
      </c>
      <c r="F109" s="14">
        <f t="shared" si="4"/>
        <v>727500</v>
      </c>
      <c r="G109" s="8"/>
    </row>
    <row r="110" spans="1:7" ht="16.5">
      <c r="A110" s="2" t="s">
        <v>115</v>
      </c>
      <c r="B110" s="2"/>
      <c r="C110" s="6"/>
      <c r="D110" s="29">
        <f>'[1]教育'!$C$31</f>
        <v>21515700</v>
      </c>
      <c r="E110" s="29">
        <f>'[1]教育'!$C$30</f>
        <v>345000</v>
      </c>
      <c r="F110" s="14">
        <f t="shared" si="4"/>
        <v>21860700</v>
      </c>
      <c r="G110" s="8"/>
    </row>
    <row r="111" spans="1:7" ht="16.5">
      <c r="A111" s="2" t="s">
        <v>116</v>
      </c>
      <c r="B111" s="2"/>
      <c r="C111" s="6"/>
      <c r="D111" s="29">
        <f>'[1]教育'!$C$33</f>
        <v>1982361</v>
      </c>
      <c r="E111" s="29">
        <f>'[1]教育'!$C$32</f>
        <v>0</v>
      </c>
      <c r="F111" s="14">
        <f t="shared" si="4"/>
        <v>1982361</v>
      </c>
      <c r="G111" s="8"/>
    </row>
    <row r="112" spans="1:7" ht="16.5">
      <c r="A112" s="2" t="s">
        <v>143</v>
      </c>
      <c r="B112" s="2"/>
      <c r="C112" s="6"/>
      <c r="D112" s="29">
        <f>'[1]教育'!$C$35</f>
        <v>25176050</v>
      </c>
      <c r="E112" s="29">
        <f>'[1]教育'!$C$34</f>
        <v>104943688</v>
      </c>
      <c r="F112" s="14">
        <f t="shared" si="4"/>
        <v>130119738</v>
      </c>
      <c r="G112" s="8"/>
    </row>
    <row r="113" spans="1:7" ht="16.5">
      <c r="A113" s="2" t="s">
        <v>176</v>
      </c>
      <c r="B113" s="2"/>
      <c r="C113" s="6"/>
      <c r="D113" s="29">
        <f>'[1]教育'!$C$37</f>
        <v>0</v>
      </c>
      <c r="E113" s="29">
        <f>'[1]教育'!$C$36</f>
        <v>65929200</v>
      </c>
      <c r="F113" s="14">
        <f t="shared" si="4"/>
        <v>65929200</v>
      </c>
      <c r="G113" s="8"/>
    </row>
    <row r="114" spans="1:7" s="1" customFormat="1" ht="16.5">
      <c r="A114" s="2" t="s">
        <v>121</v>
      </c>
      <c r="B114" s="2"/>
      <c r="C114" s="6"/>
      <c r="D114" s="29">
        <f>'[1]教育'!$C$39</f>
        <v>228298976</v>
      </c>
      <c r="E114" s="29">
        <f>'[1]教育'!$C$38</f>
        <v>0</v>
      </c>
      <c r="F114" s="14">
        <f>SUM(D114:E114)</f>
        <v>228298976</v>
      </c>
      <c r="G114" s="8"/>
    </row>
    <row r="115" spans="1:7" ht="16.5">
      <c r="A115" s="2" t="s">
        <v>117</v>
      </c>
      <c r="B115" s="2"/>
      <c r="C115" s="6"/>
      <c r="D115" s="29" t="e">
        <f>'[1]教育'!$C$47</f>
        <v>#REF!</v>
      </c>
      <c r="E115" s="29">
        <f>'[1]教育'!$C$46</f>
        <v>4075690</v>
      </c>
      <c r="F115" s="14" t="e">
        <f t="shared" si="4"/>
        <v>#REF!</v>
      </c>
      <c r="G115" s="8"/>
    </row>
    <row r="116" spans="1:7" ht="16.5">
      <c r="A116" s="2" t="s">
        <v>118</v>
      </c>
      <c r="B116" s="2"/>
      <c r="C116" s="6"/>
      <c r="D116" s="29">
        <f>'[1]教育'!$C$49</f>
        <v>0</v>
      </c>
      <c r="E116" s="29">
        <f>'[1]教育'!$C$48</f>
        <v>3029000</v>
      </c>
      <c r="F116" s="14">
        <f t="shared" si="4"/>
        <v>3029000</v>
      </c>
      <c r="G116" s="8"/>
    </row>
    <row r="117" spans="1:7" ht="16.5">
      <c r="A117" s="2" t="s">
        <v>119</v>
      </c>
      <c r="B117" s="2"/>
      <c r="C117" s="6"/>
      <c r="D117" s="29">
        <v>0</v>
      </c>
      <c r="E117" s="29">
        <f>'[1]教育'!$C$52</f>
        <v>89255923</v>
      </c>
      <c r="F117" s="14">
        <f t="shared" si="4"/>
        <v>89255923</v>
      </c>
      <c r="G117" s="8"/>
    </row>
    <row r="118" spans="1:7" ht="16.5" hidden="1">
      <c r="A118" s="2" t="s">
        <v>120</v>
      </c>
      <c r="B118" s="2"/>
      <c r="C118" s="6"/>
      <c r="D118" s="29">
        <v>0</v>
      </c>
      <c r="E118" s="29">
        <f>'[1]教育'!$C$58</f>
        <v>0</v>
      </c>
      <c r="F118" s="14">
        <f>SUM(D118:E118)</f>
        <v>0</v>
      </c>
      <c r="G118" s="8"/>
    </row>
    <row r="119" spans="1:7" ht="17.25" thickBot="1">
      <c r="A119" s="44"/>
      <c r="B119" s="44"/>
      <c r="C119" s="45"/>
      <c r="D119" s="46"/>
      <c r="E119" s="46"/>
      <c r="F119" s="47"/>
      <c r="G119" s="43"/>
    </row>
    <row r="120" spans="1:7" s="16" customFormat="1" ht="21" customHeight="1">
      <c r="A120" s="24" t="s">
        <v>11</v>
      </c>
      <c r="B120" s="24"/>
      <c r="C120" s="17"/>
      <c r="D120" s="31">
        <f>IF(SUM(D121:D130)=0,"                 …",SUM(D121:D130))</f>
        <v>617379812</v>
      </c>
      <c r="E120" s="31">
        <f>IF(SUM(E121:E130)=0,"                 …",SUM(E121:E130))</f>
        <v>151087809</v>
      </c>
      <c r="F120" s="12">
        <f aca="true" t="shared" si="5" ref="F120:F129">SUM(D120:E120)</f>
        <v>768467621</v>
      </c>
      <c r="G120" s="10"/>
    </row>
    <row r="121" spans="1:7" ht="17.25" customHeight="1">
      <c r="A121" s="2" t="s">
        <v>58</v>
      </c>
      <c r="B121" s="2"/>
      <c r="C121" s="6"/>
      <c r="D121" s="29">
        <f>'[1]法務'!$C$7</f>
        <v>105470274</v>
      </c>
      <c r="E121" s="29">
        <f>'[1]法務'!$C$6</f>
        <v>62839266</v>
      </c>
      <c r="F121" s="14">
        <f t="shared" si="5"/>
        <v>168309540</v>
      </c>
      <c r="G121" s="8"/>
    </row>
    <row r="122" spans="1:7" ht="17.25" customHeight="1" hidden="1">
      <c r="A122" s="26" t="s">
        <v>122</v>
      </c>
      <c r="B122" s="26"/>
      <c r="C122" s="23"/>
      <c r="D122" s="32">
        <f>'[1]法務'!$C$13</f>
        <v>0</v>
      </c>
      <c r="E122" s="29">
        <f>'[1]法務'!$C$12</f>
        <v>0</v>
      </c>
      <c r="F122" s="14">
        <f>SUM(D122:E122)</f>
        <v>0</v>
      </c>
      <c r="G122" s="8"/>
    </row>
    <row r="123" spans="1:7" ht="17.25" customHeight="1">
      <c r="A123" s="26" t="s">
        <v>90</v>
      </c>
      <c r="B123" s="26"/>
      <c r="C123" s="23"/>
      <c r="D123" s="32">
        <f>'[1]法務'!$C$19</f>
        <v>511909538</v>
      </c>
      <c r="E123" s="32">
        <f>'[1]法務'!$C$18</f>
        <v>43238749</v>
      </c>
      <c r="F123" s="21">
        <f t="shared" si="5"/>
        <v>555148287</v>
      </c>
      <c r="G123" s="22"/>
    </row>
    <row r="124" spans="1:7" ht="16.5" hidden="1">
      <c r="A124" s="2" t="s">
        <v>144</v>
      </c>
      <c r="B124" s="2"/>
      <c r="C124" s="6"/>
      <c r="D124" s="29">
        <f>'[1]法務'!$C$27</f>
        <v>0</v>
      </c>
      <c r="E124" s="29">
        <f>'[1]法務'!$C$26</f>
        <v>0</v>
      </c>
      <c r="F124" s="14">
        <f>SUM(D124:E124)</f>
        <v>0</v>
      </c>
      <c r="G124" s="8"/>
    </row>
    <row r="125" spans="1:7" ht="16.5">
      <c r="A125" s="2" t="s">
        <v>145</v>
      </c>
      <c r="B125" s="2"/>
      <c r="C125" s="6"/>
      <c r="D125" s="29">
        <f>'[1]法務'!$C$49</f>
        <v>0</v>
      </c>
      <c r="E125" s="29">
        <f>'[1]法務'!$C$48</f>
        <v>20000000</v>
      </c>
      <c r="F125" s="14">
        <f>SUM(D125:E125)</f>
        <v>20000000</v>
      </c>
      <c r="G125" s="8"/>
    </row>
    <row r="126" spans="1:7" ht="16.5">
      <c r="A126" s="2" t="s">
        <v>59</v>
      </c>
      <c r="B126" s="2"/>
      <c r="C126" s="6"/>
      <c r="D126" s="29">
        <f>'[1]法務'!$C$51</f>
        <v>0</v>
      </c>
      <c r="E126" s="29">
        <f>'[1]法務'!$C$50</f>
        <v>12009794</v>
      </c>
      <c r="F126" s="14">
        <f t="shared" si="5"/>
        <v>12009794</v>
      </c>
      <c r="G126" s="8"/>
    </row>
    <row r="127" spans="1:7" ht="16.5" hidden="1">
      <c r="A127" s="2" t="s">
        <v>146</v>
      </c>
      <c r="B127" s="2"/>
      <c r="C127" s="6"/>
      <c r="D127" s="29">
        <f>'[1]法務'!$C$57</f>
        <v>0</v>
      </c>
      <c r="E127" s="29">
        <f>'[1]法務'!$C$56</f>
        <v>0</v>
      </c>
      <c r="F127" s="14">
        <f>SUM(D127:E127)</f>
        <v>0</v>
      </c>
      <c r="G127" s="8"/>
    </row>
    <row r="128" spans="1:7" ht="16.5">
      <c r="A128" s="2" t="s">
        <v>147</v>
      </c>
      <c r="B128" s="26"/>
      <c r="C128" s="23"/>
      <c r="D128" s="29">
        <f>'[1]法務'!$C$65</f>
        <v>0</v>
      </c>
      <c r="E128" s="29">
        <f>'[1]法務'!$C$64</f>
        <v>13000000</v>
      </c>
      <c r="F128" s="14">
        <f t="shared" si="5"/>
        <v>13000000</v>
      </c>
      <c r="G128" s="8"/>
    </row>
    <row r="129" spans="1:7" ht="16.5" hidden="1">
      <c r="A129" s="26" t="s">
        <v>157</v>
      </c>
      <c r="B129" s="25"/>
      <c r="C129" s="7"/>
      <c r="D129" s="32">
        <f>'[1]法務'!$C$71</f>
        <v>0</v>
      </c>
      <c r="E129" s="32">
        <f>'[1]法務'!$C$70</f>
        <v>0</v>
      </c>
      <c r="F129" s="21">
        <f t="shared" si="5"/>
        <v>0</v>
      </c>
      <c r="G129" s="22"/>
    </row>
    <row r="130" spans="1:7" ht="16.5">
      <c r="A130" s="1"/>
      <c r="B130" s="1"/>
      <c r="D130" s="30"/>
      <c r="E130" s="30"/>
      <c r="F130" s="13"/>
      <c r="G130" s="8"/>
    </row>
    <row r="131" spans="1:7" s="16" customFormat="1" ht="16.5">
      <c r="A131" s="24" t="s">
        <v>12</v>
      </c>
      <c r="B131" s="24"/>
      <c r="C131" s="17"/>
      <c r="D131" s="31">
        <f>IF(SUM(D132:D139)=0,"                 …",SUM(D132:D139))</f>
        <v>3711248483</v>
      </c>
      <c r="E131" s="31">
        <f>IF(SUM(E132:E139)=0,"                 …",SUM(E132:E139))</f>
        <v>6816524093</v>
      </c>
      <c r="F131" s="12">
        <f aca="true" t="shared" si="6" ref="F131:F138">SUM(D131:E131)</f>
        <v>10527772576</v>
      </c>
      <c r="G131" s="10"/>
    </row>
    <row r="132" spans="1:7" ht="16.5">
      <c r="A132" s="2" t="s">
        <v>60</v>
      </c>
      <c r="B132" s="2"/>
      <c r="C132" s="6"/>
      <c r="D132" s="29">
        <f>'[1]經濟'!$C$7</f>
        <v>126967864</v>
      </c>
      <c r="E132" s="29">
        <f>'[1]經濟'!$C$6</f>
        <v>5677297602</v>
      </c>
      <c r="F132" s="14">
        <f t="shared" si="6"/>
        <v>5804265466</v>
      </c>
      <c r="G132" s="8"/>
    </row>
    <row r="133" spans="1:7" ht="16.5">
      <c r="A133" s="2" t="s">
        <v>61</v>
      </c>
      <c r="B133" s="2"/>
      <c r="C133" s="6"/>
      <c r="D133" s="29">
        <f>'[1]經濟'!$C$9</f>
        <v>50392343</v>
      </c>
      <c r="E133" s="29">
        <f>'[1]經濟'!$C$8</f>
        <v>11139000</v>
      </c>
      <c r="F133" s="14">
        <f t="shared" si="6"/>
        <v>61531343</v>
      </c>
      <c r="G133" s="8"/>
    </row>
    <row r="134" spans="1:7" ht="16.5">
      <c r="A134" s="2" t="s">
        <v>181</v>
      </c>
      <c r="B134" s="2"/>
      <c r="C134" s="6"/>
      <c r="D134" s="29">
        <f>'[1]經濟'!$C$13</f>
        <v>3418369</v>
      </c>
      <c r="E134" s="29">
        <f>'[1]經濟'!$C$12</f>
        <v>0</v>
      </c>
      <c r="F134" s="14">
        <f t="shared" si="6"/>
        <v>3418369</v>
      </c>
      <c r="G134" s="8"/>
    </row>
    <row r="135" spans="1:7" ht="16.5">
      <c r="A135" s="2" t="s">
        <v>123</v>
      </c>
      <c r="B135" s="2"/>
      <c r="C135" s="6"/>
      <c r="D135" s="29">
        <f>'[1]經濟'!$C$15</f>
        <v>28554540</v>
      </c>
      <c r="E135" s="29">
        <f>'[1]經濟'!$C$14</f>
        <v>0</v>
      </c>
      <c r="F135" s="14">
        <f>SUM(D135:E135)</f>
        <v>28554540</v>
      </c>
      <c r="G135" s="8"/>
    </row>
    <row r="136" spans="1:7" ht="16.5">
      <c r="A136" s="26" t="s">
        <v>177</v>
      </c>
      <c r="B136" s="26"/>
      <c r="C136" s="23"/>
      <c r="D136" s="29">
        <f>'[1]經濟'!$C$17</f>
        <v>3463457801</v>
      </c>
      <c r="E136" s="29">
        <f>'[1]經濟'!$C$16</f>
        <v>1128087491</v>
      </c>
      <c r="F136" s="14">
        <f>SUM(D136:E136)</f>
        <v>4591545292</v>
      </c>
      <c r="G136" s="8"/>
    </row>
    <row r="137" spans="1:7" ht="16.5">
      <c r="A137" s="2" t="s">
        <v>182</v>
      </c>
      <c r="B137" s="2"/>
      <c r="C137" s="6"/>
      <c r="D137" s="29">
        <f>'[1]經濟'!$C$23</f>
        <v>350000</v>
      </c>
      <c r="E137" s="29">
        <f>'[1]經濟'!$C$22</f>
        <v>0</v>
      </c>
      <c r="F137" s="14">
        <f>SUM(D137:E137)</f>
        <v>350000</v>
      </c>
      <c r="G137" s="8"/>
    </row>
    <row r="138" spans="1:7" ht="16.5">
      <c r="A138" s="2" t="s">
        <v>62</v>
      </c>
      <c r="B138" s="2"/>
      <c r="C138" s="6"/>
      <c r="D138" s="29">
        <f>'[1]經濟'!$C$27</f>
        <v>38107566</v>
      </c>
      <c r="E138" s="29">
        <f>'[1]經濟'!$C$26</f>
        <v>0</v>
      </c>
      <c r="F138" s="14">
        <f t="shared" si="6"/>
        <v>38107566</v>
      </c>
      <c r="G138" s="8"/>
    </row>
    <row r="139" spans="1:7" ht="13.5" customHeight="1">
      <c r="A139" s="1"/>
      <c r="B139" s="1"/>
      <c r="D139" s="30"/>
      <c r="E139" s="30"/>
      <c r="F139" s="13"/>
      <c r="G139" s="8"/>
    </row>
    <row r="140" spans="1:7" s="16" customFormat="1" ht="18" customHeight="1">
      <c r="A140" s="24" t="s">
        <v>13</v>
      </c>
      <c r="B140" s="24"/>
      <c r="C140" s="17"/>
      <c r="D140" s="31">
        <f>IF(SUM(D141:D146)=0,"                 …",SUM(D141:D146))</f>
        <v>10762541306</v>
      </c>
      <c r="E140" s="31">
        <f>IF(SUM(E141:E146)=0,"                 …",SUM(E141:E146))</f>
        <v>12433422468</v>
      </c>
      <c r="F140" s="12">
        <f aca="true" t="shared" si="7" ref="F140:F145">SUM(D140:E140)</f>
        <v>23195963774</v>
      </c>
      <c r="G140" s="10"/>
    </row>
    <row r="141" spans="1:7" s="44" customFormat="1" ht="17.25" thickBot="1">
      <c r="A141" s="2" t="s">
        <v>63</v>
      </c>
      <c r="B141" s="2"/>
      <c r="C141" s="6"/>
      <c r="D141" s="29">
        <f>'[1]交通'!$C$7</f>
        <v>10183977214</v>
      </c>
      <c r="E141" s="29">
        <f>'[1]交通'!$C$6</f>
        <v>12390833276</v>
      </c>
      <c r="F141" s="14">
        <f t="shared" si="7"/>
        <v>22574810490</v>
      </c>
      <c r="G141" s="10"/>
    </row>
    <row r="142" spans="1:7" ht="17.25" customHeight="1">
      <c r="A142" s="2" t="s">
        <v>64</v>
      </c>
      <c r="B142" s="2"/>
      <c r="C142" s="6"/>
      <c r="D142" s="29">
        <f>'[1]交通'!$C$11</f>
        <v>61887550</v>
      </c>
      <c r="E142" s="29">
        <f>'[1]交通'!$C$10</f>
        <v>3500000</v>
      </c>
      <c r="F142" s="14">
        <f t="shared" si="7"/>
        <v>65387550</v>
      </c>
      <c r="G142" s="8"/>
    </row>
    <row r="143" spans="1:7" ht="16.5">
      <c r="A143" s="2" t="s">
        <v>158</v>
      </c>
      <c r="B143" s="2"/>
      <c r="C143" s="6"/>
      <c r="D143" s="32">
        <f>'[1]交通'!$C$13</f>
        <v>455148858</v>
      </c>
      <c r="E143" s="32">
        <f>'[1]交通'!$C$12</f>
        <v>36443642</v>
      </c>
      <c r="F143" s="21">
        <f t="shared" si="7"/>
        <v>491592500</v>
      </c>
      <c r="G143" s="22"/>
    </row>
    <row r="144" spans="1:7" ht="16.5">
      <c r="A144" s="2" t="s">
        <v>65</v>
      </c>
      <c r="B144" s="2"/>
      <c r="C144" s="6"/>
      <c r="D144" s="29">
        <f>'[1]交通'!$C$15</f>
        <v>4337000</v>
      </c>
      <c r="E144" s="29">
        <f>'[1]交通'!$C$14</f>
        <v>0</v>
      </c>
      <c r="F144" s="14">
        <f t="shared" si="7"/>
        <v>4337000</v>
      </c>
      <c r="G144" s="8"/>
    </row>
    <row r="145" spans="1:7" s="1" customFormat="1" ht="16.5">
      <c r="A145" s="2" t="s">
        <v>66</v>
      </c>
      <c r="B145" s="2"/>
      <c r="C145" s="6"/>
      <c r="D145" s="29">
        <f>'[1]交通'!$C$17</f>
        <v>57190684</v>
      </c>
      <c r="E145" s="29">
        <f>'[1]交通'!$C$16</f>
        <v>2645550</v>
      </c>
      <c r="F145" s="14">
        <f t="shared" si="7"/>
        <v>59836234</v>
      </c>
      <c r="G145" s="8"/>
    </row>
    <row r="146" spans="1:7" ht="16.5">
      <c r="A146" s="1"/>
      <c r="B146" s="1"/>
      <c r="D146" s="30"/>
      <c r="E146" s="30"/>
      <c r="F146" s="13"/>
      <c r="G146" s="8"/>
    </row>
    <row r="147" spans="1:7" s="16" customFormat="1" ht="16.5">
      <c r="A147" s="24" t="s">
        <v>14</v>
      </c>
      <c r="B147" s="24"/>
      <c r="C147" s="17"/>
      <c r="D147" s="31">
        <f>IF(SUM(D148:D149)=0,"                 …",SUM(D148:D149))</f>
        <v>66593806</v>
      </c>
      <c r="E147" s="31">
        <f>IF(SUM(E148:E149)=0,"                 …",SUM(E148:E149))</f>
        <v>61548900</v>
      </c>
      <c r="F147" s="12">
        <f>SUM(D147:E147)</f>
        <v>128142706</v>
      </c>
      <c r="G147" s="10"/>
    </row>
    <row r="148" spans="1:7" ht="16.5">
      <c r="A148" s="2" t="s">
        <v>67</v>
      </c>
      <c r="B148" s="2"/>
      <c r="C148" s="6"/>
      <c r="D148" s="29">
        <f>'[1]蒙,僑,退'!$C$11</f>
        <v>66593806</v>
      </c>
      <c r="E148" s="29">
        <f>'[1]蒙,僑,退'!$C$12</f>
        <v>61548900</v>
      </c>
      <c r="F148" s="14">
        <f>SUM(D148:E148)</f>
        <v>128142706</v>
      </c>
      <c r="G148" s="8"/>
    </row>
    <row r="149" spans="1:7" ht="16.5">
      <c r="A149" s="1"/>
      <c r="B149" s="1"/>
      <c r="D149" s="30"/>
      <c r="E149" s="30"/>
      <c r="F149" s="13"/>
      <c r="G149" s="8"/>
    </row>
    <row r="150" spans="1:7" s="16" customFormat="1" ht="16.5">
      <c r="A150" s="24" t="s">
        <v>15</v>
      </c>
      <c r="B150" s="24"/>
      <c r="C150" s="17"/>
      <c r="D150" s="31">
        <f>IF(SUM(D151:D151)=0,"                 …",SUM(D151:D151))</f>
        <v>15042931</v>
      </c>
      <c r="E150" s="31">
        <f>IF(SUM(E151:E151)=0,"                 …",SUM(E151:E151))</f>
        <v>10000000</v>
      </c>
      <c r="F150" s="12">
        <f>SUM(D150:E150)</f>
        <v>25042931</v>
      </c>
      <c r="G150" s="10"/>
    </row>
    <row r="151" spans="1:7" ht="16.5">
      <c r="A151" s="2" t="s">
        <v>68</v>
      </c>
      <c r="B151" s="2"/>
      <c r="C151" s="6"/>
      <c r="D151" s="29">
        <f>'[1]蒙,僑,退'!$C$17</f>
        <v>15042931</v>
      </c>
      <c r="E151" s="29">
        <f>'[1]蒙,僑,退'!$C$16</f>
        <v>10000000</v>
      </c>
      <c r="F151" s="14">
        <f>SUM(D151:E151)</f>
        <v>25042931</v>
      </c>
      <c r="G151" s="8"/>
    </row>
    <row r="152" spans="1:7" ht="16.5">
      <c r="A152" s="2"/>
      <c r="B152" s="2"/>
      <c r="C152" s="6"/>
      <c r="D152" s="29"/>
      <c r="E152" s="29"/>
      <c r="F152" s="14"/>
      <c r="G152" s="8"/>
    </row>
    <row r="153" spans="1:7" s="16" customFormat="1" ht="16.5">
      <c r="A153" s="24" t="s">
        <v>16</v>
      </c>
      <c r="B153" s="24"/>
      <c r="C153" s="17"/>
      <c r="D153" s="31">
        <f>IF(SUM(D154:D156)=0,"                 …",SUM(D154:D156))</f>
        <v>92834584</v>
      </c>
      <c r="E153" s="31">
        <f>IF(SUM(E154:E156)=0,"                 …",SUM(E154:E156))</f>
        <v>2926000</v>
      </c>
      <c r="F153" s="12">
        <f>SUM(D153:E153)</f>
        <v>95760584</v>
      </c>
      <c r="G153" s="10"/>
    </row>
    <row r="154" spans="1:7" ht="16.5">
      <c r="A154" s="2" t="s">
        <v>69</v>
      </c>
      <c r="B154" s="2"/>
      <c r="C154" s="6"/>
      <c r="D154" s="29">
        <f>'[1]國科,原子'!$C$7</f>
        <v>67261680</v>
      </c>
      <c r="E154" s="29">
        <f>'[1]國科,原子'!$C$6</f>
        <v>2926000</v>
      </c>
      <c r="F154" s="14">
        <f>SUM(D154:E154)</f>
        <v>70187680</v>
      </c>
      <c r="G154" s="8"/>
    </row>
    <row r="155" spans="1:7" ht="16.5">
      <c r="A155" s="2" t="s">
        <v>159</v>
      </c>
      <c r="B155" s="2"/>
      <c r="C155" s="6"/>
      <c r="D155" s="29">
        <f>'[1]國科,原子'!$C$9</f>
        <v>25572904</v>
      </c>
      <c r="E155" s="29">
        <f>'[1]國科,原子'!$C$8</f>
        <v>0</v>
      </c>
      <c r="F155" s="14">
        <f>SUM(D155:E155)</f>
        <v>25572904</v>
      </c>
      <c r="G155" s="8"/>
    </row>
    <row r="156" spans="1:7" ht="16.5">
      <c r="A156" s="1"/>
      <c r="B156" s="1"/>
      <c r="D156" s="30"/>
      <c r="E156" s="30"/>
      <c r="F156" s="13"/>
      <c r="G156" s="8"/>
    </row>
    <row r="157" spans="1:7" s="16" customFormat="1" ht="16.5">
      <c r="A157" s="24" t="s">
        <v>17</v>
      </c>
      <c r="B157" s="24"/>
      <c r="C157" s="17"/>
      <c r="D157" s="31">
        <f>IF(SUM(D158:D160)=0,"                 …",SUM(D158:D160))</f>
        <v>33267132</v>
      </c>
      <c r="E157" s="31">
        <f>IF(SUM(E158:E160)=0,"                 …",SUM(E158:E160))</f>
        <v>1923607</v>
      </c>
      <c r="F157" s="12">
        <f>SUM(D157:E157)</f>
        <v>35190739</v>
      </c>
      <c r="G157" s="10"/>
    </row>
    <row r="158" spans="1:7" ht="16.5" hidden="1">
      <c r="A158" s="2" t="s">
        <v>70</v>
      </c>
      <c r="B158" s="2"/>
      <c r="C158" s="6"/>
      <c r="D158" s="29">
        <f>'[1]國科,原子'!$C$15</f>
        <v>0</v>
      </c>
      <c r="E158" s="29">
        <f>'[1]國科,原子'!$C$14</f>
        <v>0</v>
      </c>
      <c r="F158" s="14">
        <f>SUM(D158:E158)</f>
        <v>0</v>
      </c>
      <c r="G158" s="8"/>
    </row>
    <row r="159" spans="1:7" s="1" customFormat="1" ht="16.5" customHeight="1">
      <c r="A159" s="2" t="s">
        <v>71</v>
      </c>
      <c r="B159" s="2"/>
      <c r="C159" s="6"/>
      <c r="D159" s="29">
        <f>'[1]國科,原子'!$C$21</f>
        <v>33267132</v>
      </c>
      <c r="E159" s="29">
        <f>'[1]國科,原子'!$C$20</f>
        <v>1923607</v>
      </c>
      <c r="F159" s="14">
        <f>SUM(D159:E159)</f>
        <v>35190739</v>
      </c>
      <c r="G159" s="8"/>
    </row>
    <row r="160" spans="1:7" ht="16.5" hidden="1">
      <c r="A160" s="1"/>
      <c r="B160" s="1"/>
      <c r="D160" s="30"/>
      <c r="E160" s="30"/>
      <c r="F160" s="13"/>
      <c r="G160" s="8"/>
    </row>
    <row r="161" spans="1:7" s="16" customFormat="1" ht="16.5">
      <c r="A161" s="24" t="s">
        <v>18</v>
      </c>
      <c r="B161" s="24"/>
      <c r="C161" s="17"/>
      <c r="D161" s="31">
        <f>IF(SUM(D162:D164)=0,"                 …",SUM(D162:D164))</f>
        <v>1225796243</v>
      </c>
      <c r="E161" s="31">
        <f>IF(SUM(E162:E164)=0,"                 …",SUM(E162:E164))</f>
        <v>727343194</v>
      </c>
      <c r="F161" s="12">
        <f>SUM(D161:E161)</f>
        <v>1953139437</v>
      </c>
      <c r="G161" s="10"/>
    </row>
    <row r="162" spans="1:7" ht="16.5">
      <c r="A162" s="2" t="s">
        <v>72</v>
      </c>
      <c r="B162" s="2"/>
      <c r="C162" s="6"/>
      <c r="D162" s="29">
        <f>'[1]農委,勞委'!$C$7</f>
        <v>1175550507</v>
      </c>
      <c r="E162" s="29">
        <f>'[1]農委,勞委'!$C$6</f>
        <v>714495992</v>
      </c>
      <c r="F162" s="14">
        <f>SUM(D162:E162)</f>
        <v>1890046499</v>
      </c>
      <c r="G162" s="8"/>
    </row>
    <row r="163" spans="1:7" ht="16.5">
      <c r="A163" s="2" t="s">
        <v>160</v>
      </c>
      <c r="B163" s="2"/>
      <c r="C163" s="6"/>
      <c r="D163" s="29">
        <f>'[1]農委,勞委'!$C$9</f>
        <v>7715793</v>
      </c>
      <c r="E163" s="29">
        <f>'[1]農委,勞委'!$C$8</f>
        <v>0</v>
      </c>
      <c r="F163" s="14">
        <f>SUM(D163:E163)</f>
        <v>7715793</v>
      </c>
      <c r="G163" s="8"/>
    </row>
    <row r="164" spans="1:7" ht="16.5">
      <c r="A164" s="2" t="s">
        <v>99</v>
      </c>
      <c r="B164" s="2"/>
      <c r="C164" s="6"/>
      <c r="D164" s="29">
        <f>'[1]農委,勞委'!$C$11</f>
        <v>42529943</v>
      </c>
      <c r="E164" s="29">
        <f>'[1]農委,勞委'!$C$10</f>
        <v>12847202</v>
      </c>
      <c r="F164" s="14">
        <f>SUM(D164:E164)</f>
        <v>55377145</v>
      </c>
      <c r="G164" s="8"/>
    </row>
    <row r="165" spans="1:7" ht="16.5">
      <c r="A165" s="1"/>
      <c r="B165" s="1"/>
      <c r="D165" s="30"/>
      <c r="E165" s="30"/>
      <c r="F165" s="13"/>
      <c r="G165" s="8"/>
    </row>
    <row r="166" spans="1:7" s="16" customFormat="1" ht="16.5">
      <c r="A166" s="24" t="s">
        <v>19</v>
      </c>
      <c r="B166" s="24"/>
      <c r="C166" s="17"/>
      <c r="D166" s="31">
        <f>IF(SUM(D167:D170)=0,"                 …",SUM(D167:D170))</f>
        <v>2645894</v>
      </c>
      <c r="E166" s="31">
        <f>IF(SUM(E167:E170)=0,"                 …",SUM(E167:E170))</f>
        <v>24438756</v>
      </c>
      <c r="F166" s="12">
        <f>SUM(D166:E166)</f>
        <v>27084650</v>
      </c>
      <c r="G166" s="10"/>
    </row>
    <row r="167" spans="1:7" ht="16.5">
      <c r="A167" s="2" t="s">
        <v>73</v>
      </c>
      <c r="B167" s="2"/>
      <c r="C167" s="6"/>
      <c r="D167" s="29">
        <f>'[1]農委,勞委'!$C$17</f>
        <v>700000</v>
      </c>
      <c r="E167" s="29">
        <f>'[1]農委,勞委'!$C$16</f>
        <v>0</v>
      </c>
      <c r="F167" s="14">
        <f>SUM(D167:E167)</f>
        <v>700000</v>
      </c>
      <c r="G167" s="8"/>
    </row>
    <row r="168" spans="1:7" ht="16.5">
      <c r="A168" s="2" t="s">
        <v>74</v>
      </c>
      <c r="B168" s="2"/>
      <c r="C168" s="6"/>
      <c r="D168" s="29">
        <f>'[1]農委,勞委'!$C$19</f>
        <v>1945894</v>
      </c>
      <c r="E168" s="29">
        <f>'[1]農委,勞委'!$C$18</f>
        <v>24438756</v>
      </c>
      <c r="F168" s="14">
        <f>SUM(D168:E168)</f>
        <v>26384650</v>
      </c>
      <c r="G168" s="8"/>
    </row>
    <row r="169" spans="1:7" ht="16.5" hidden="1">
      <c r="A169" s="2" t="s">
        <v>75</v>
      </c>
      <c r="B169" s="2"/>
      <c r="C169" s="6"/>
      <c r="D169" s="29">
        <f>'[1]農委,勞委'!$C$21</f>
        <v>0</v>
      </c>
      <c r="E169" s="29">
        <f>'[1]農委,勞委'!$C$20</f>
        <v>0</v>
      </c>
      <c r="F169" s="14">
        <f>SUM(D169:E169)</f>
        <v>0</v>
      </c>
      <c r="G169" s="8"/>
    </row>
    <row r="170" spans="1:7" ht="16.5">
      <c r="A170" s="1"/>
      <c r="B170" s="1"/>
      <c r="D170" s="30"/>
      <c r="E170" s="30"/>
      <c r="F170" s="13"/>
      <c r="G170" s="8"/>
    </row>
    <row r="171" spans="1:7" s="16" customFormat="1" ht="17.25" thickBot="1">
      <c r="A171" s="48" t="s">
        <v>20</v>
      </c>
      <c r="B171" s="48"/>
      <c r="C171" s="49"/>
      <c r="D171" s="35">
        <f>IF(SUM(D172:D176)=0,"                 …",SUM(D172:D176))</f>
        <v>403492550</v>
      </c>
      <c r="E171" s="35">
        <f>IF(SUM(E172:E176)=0,"                 …",SUM(E172:E176))</f>
        <v>105291172</v>
      </c>
      <c r="F171" s="18">
        <f aca="true" t="shared" si="8" ref="F171:F176">SUM(D171:E171)</f>
        <v>508783722</v>
      </c>
      <c r="G171" s="50"/>
    </row>
    <row r="172" spans="1:7" ht="16.5">
      <c r="A172" s="2" t="s">
        <v>76</v>
      </c>
      <c r="B172" s="2"/>
      <c r="C172" s="6"/>
      <c r="D172" s="29">
        <f>'[1]衛生'!$C$7</f>
        <v>104138302</v>
      </c>
      <c r="E172" s="29">
        <f>'[1]衛生'!$C$6</f>
        <v>100529752</v>
      </c>
      <c r="F172" s="14">
        <f t="shared" si="8"/>
        <v>204668054</v>
      </c>
      <c r="G172" s="8"/>
    </row>
    <row r="173" spans="1:7" ht="16.5">
      <c r="A173" s="25" t="s">
        <v>184</v>
      </c>
      <c r="B173" s="25"/>
      <c r="C173" s="7"/>
      <c r="D173" s="29">
        <f>'[1]衛生'!$C$9</f>
        <v>272100938</v>
      </c>
      <c r="E173" s="29">
        <f>'[1]衛生'!$C$8</f>
        <v>4761420</v>
      </c>
      <c r="F173" s="14">
        <f t="shared" si="8"/>
        <v>276862358</v>
      </c>
      <c r="G173" s="8"/>
    </row>
    <row r="174" spans="1:7" ht="16.5">
      <c r="A174" s="25" t="s">
        <v>171</v>
      </c>
      <c r="B174" s="25"/>
      <c r="C174" s="7"/>
      <c r="D174" s="29">
        <f>'[1]衛生'!$C$11</f>
        <v>9936930</v>
      </c>
      <c r="E174" s="29">
        <f>'[1]衛生'!$C$10</f>
        <v>0</v>
      </c>
      <c r="F174" s="14">
        <f t="shared" si="8"/>
        <v>9936930</v>
      </c>
      <c r="G174" s="8"/>
    </row>
    <row r="175" spans="1:7" ht="16.5">
      <c r="A175" s="25" t="s">
        <v>172</v>
      </c>
      <c r="B175" s="25"/>
      <c r="C175" s="7"/>
      <c r="D175" s="29">
        <f>'[1]衛生'!$C$13</f>
        <v>14974066</v>
      </c>
      <c r="E175" s="29">
        <f>'[1]衛生'!$C$12</f>
        <v>0</v>
      </c>
      <c r="F175" s="14">
        <f t="shared" si="8"/>
        <v>14974066</v>
      </c>
      <c r="G175" s="8"/>
    </row>
    <row r="176" spans="1:7" ht="16.5">
      <c r="A176" s="25" t="s">
        <v>173</v>
      </c>
      <c r="B176" s="25"/>
      <c r="C176" s="7"/>
      <c r="D176" s="29">
        <f>'[1]衛生'!$C$15</f>
        <v>2342314</v>
      </c>
      <c r="E176" s="29">
        <f>'[1]衛生'!$C$14</f>
        <v>0</v>
      </c>
      <c r="F176" s="14">
        <f t="shared" si="8"/>
        <v>2342314</v>
      </c>
      <c r="G176" s="8"/>
    </row>
    <row r="177" spans="1:7" ht="16.5">
      <c r="A177" s="1"/>
      <c r="B177" s="1"/>
      <c r="D177" s="30"/>
      <c r="E177" s="30"/>
      <c r="F177" s="13"/>
      <c r="G177" s="8"/>
    </row>
    <row r="178" spans="1:7" s="16" customFormat="1" ht="16.5">
      <c r="A178" s="24" t="s">
        <v>21</v>
      </c>
      <c r="B178" s="24"/>
      <c r="C178" s="17"/>
      <c r="D178" s="31">
        <f>IF(SUM(D179:D179)=0,"                 …",SUM(D179:D179))</f>
        <v>1391787572</v>
      </c>
      <c r="E178" s="31">
        <f>IF(SUM(E179:E179)=0,"                 …",SUM(E179:E179))</f>
        <v>491757366</v>
      </c>
      <c r="F178" s="12">
        <f>SUM(D178:E178)</f>
        <v>1883544938</v>
      </c>
      <c r="G178" s="10"/>
    </row>
    <row r="179" spans="1:7" ht="16.5">
      <c r="A179" s="2" t="s">
        <v>77</v>
      </c>
      <c r="B179" s="2"/>
      <c r="C179" s="6"/>
      <c r="D179" s="32">
        <f>'[1]環保,海巡'!$C$7</f>
        <v>1391787572</v>
      </c>
      <c r="E179" s="32">
        <f>'[1]環保,海巡'!$C$6</f>
        <v>491757366</v>
      </c>
      <c r="F179" s="21">
        <f>SUM(D179:E179)</f>
        <v>1883544938</v>
      </c>
      <c r="G179" s="22"/>
    </row>
    <row r="180" spans="1:7" ht="16.5">
      <c r="A180" s="2"/>
      <c r="B180" s="2"/>
      <c r="C180" s="6"/>
      <c r="D180" s="29"/>
      <c r="E180" s="29"/>
      <c r="F180" s="14"/>
      <c r="G180" s="8"/>
    </row>
    <row r="181" spans="1:7" s="16" customFormat="1" ht="16.5">
      <c r="A181" s="24" t="s">
        <v>148</v>
      </c>
      <c r="B181" s="24"/>
      <c r="C181" s="17"/>
      <c r="D181" s="31">
        <f>IF(SUM(D182:D185)=0,"                 …",SUM(D182:D185))</f>
        <v>636517925</v>
      </c>
      <c r="E181" s="31">
        <f>IF(SUM(E182:E185)=0,"                 …",SUM(E182:E185))</f>
        <v>12018702</v>
      </c>
      <c r="F181" s="12">
        <f>SUM(D181:E181)</f>
        <v>648536627</v>
      </c>
      <c r="G181" s="10"/>
    </row>
    <row r="182" spans="1:7" ht="16.5">
      <c r="A182" s="2" t="s">
        <v>149</v>
      </c>
      <c r="B182" s="2"/>
      <c r="C182" s="6"/>
      <c r="D182" s="32">
        <f>'[1]環保,海巡'!$C$17</f>
        <v>330894918</v>
      </c>
      <c r="E182" s="32">
        <f>'[1]環保,海巡'!$C$16</f>
        <v>0</v>
      </c>
      <c r="F182" s="21">
        <f>SUM(D182:E182)</f>
        <v>330894918</v>
      </c>
      <c r="G182" s="22"/>
    </row>
    <row r="183" spans="1:7" ht="16.5">
      <c r="A183" s="2" t="s">
        <v>150</v>
      </c>
      <c r="B183" s="2"/>
      <c r="C183" s="6"/>
      <c r="D183" s="32">
        <f>'[1]環保,海巡'!$C$21</f>
        <v>152738257</v>
      </c>
      <c r="E183" s="32">
        <f>'[1]環保,海巡'!$C$20</f>
        <v>12018702</v>
      </c>
      <c r="F183" s="21">
        <f>SUM(D183:E183)</f>
        <v>164756959</v>
      </c>
      <c r="G183" s="22"/>
    </row>
    <row r="184" spans="1:7" ht="16.5">
      <c r="A184" s="2" t="s">
        <v>151</v>
      </c>
      <c r="B184" s="2"/>
      <c r="C184" s="6"/>
      <c r="D184" s="32">
        <f>'[1]環保,海巡'!$C$19</f>
        <v>152884750</v>
      </c>
      <c r="E184" s="32">
        <f>'[1]環保,海巡'!$C$18</f>
        <v>0</v>
      </c>
      <c r="F184" s="21">
        <f>SUM(D184:E184)</f>
        <v>152884750</v>
      </c>
      <c r="G184" s="22"/>
    </row>
    <row r="185" spans="1:7" ht="16.5">
      <c r="A185" s="1"/>
      <c r="B185" s="1"/>
      <c r="D185" s="30"/>
      <c r="E185" s="30"/>
      <c r="F185" s="13"/>
      <c r="G185" s="8"/>
    </row>
    <row r="186" spans="1:7" s="16" customFormat="1" ht="16.5">
      <c r="A186" s="24" t="s">
        <v>22</v>
      </c>
      <c r="B186" s="24"/>
      <c r="C186" s="17"/>
      <c r="D186" s="31">
        <f>IF(SUM(D187:D192)=0,"                 …",SUM(D187:D192))</f>
        <v>1006951998</v>
      </c>
      <c r="E186" s="31">
        <f>IF(SUM(E187:E192)=0,"                 …",SUM(E187:E192))</f>
        <v>1521489001</v>
      </c>
      <c r="F186" s="12">
        <f aca="true" t="shared" si="9" ref="F186:F191">SUM(D186:E186)</f>
        <v>2528440999</v>
      </c>
      <c r="G186" s="10"/>
    </row>
    <row r="187" spans="1:7" ht="16.5">
      <c r="A187" s="26" t="s">
        <v>152</v>
      </c>
      <c r="B187" s="2"/>
      <c r="C187" s="6"/>
      <c r="D187" s="29">
        <f>'[1]省市'!$C$7</f>
        <v>2028035</v>
      </c>
      <c r="E187" s="30">
        <f>'[1]省市'!$C$6</f>
        <v>189762635</v>
      </c>
      <c r="F187" s="14">
        <f t="shared" si="9"/>
        <v>191790670</v>
      </c>
      <c r="G187" s="8"/>
    </row>
    <row r="188" spans="1:7" s="1" customFormat="1" ht="16.5" hidden="1">
      <c r="A188" s="2" t="s">
        <v>124</v>
      </c>
      <c r="B188" s="2"/>
      <c r="C188" s="6"/>
      <c r="D188" s="29">
        <f>'[1]省市'!$C$9</f>
        <v>0</v>
      </c>
      <c r="E188" s="29">
        <f>'[1]省市'!$C$8</f>
        <v>0</v>
      </c>
      <c r="F188" s="14">
        <f t="shared" si="9"/>
        <v>0</v>
      </c>
      <c r="G188" s="8"/>
    </row>
    <row r="189" spans="1:7" s="1" customFormat="1" ht="16.5">
      <c r="A189" s="2" t="s">
        <v>134</v>
      </c>
      <c r="B189" s="2"/>
      <c r="C189" s="6"/>
      <c r="D189" s="29">
        <f>'[1]省市'!$C$11</f>
        <v>1004041568</v>
      </c>
      <c r="E189" s="29">
        <f>'[1]省市'!$C$10+1910145</f>
        <v>1211726366</v>
      </c>
      <c r="F189" s="14">
        <f t="shared" si="9"/>
        <v>2215767934</v>
      </c>
      <c r="G189" s="8"/>
    </row>
    <row r="190" spans="1:7" ht="16.5">
      <c r="A190" s="2" t="s">
        <v>153</v>
      </c>
      <c r="B190" s="2"/>
      <c r="C190" s="6"/>
      <c r="D190" s="29">
        <f>'[1]省市'!$C$13</f>
        <v>882395</v>
      </c>
      <c r="E190" s="29">
        <f>'[1]省市'!$C$12</f>
        <v>0</v>
      </c>
      <c r="F190" s="14">
        <f t="shared" si="9"/>
        <v>882395</v>
      </c>
      <c r="G190" s="8"/>
    </row>
    <row r="191" spans="1:7" ht="16.5">
      <c r="A191" s="25" t="s">
        <v>154</v>
      </c>
      <c r="B191" s="25"/>
      <c r="C191" s="7"/>
      <c r="D191" s="29">
        <f>'[1]省市'!$C$15</f>
        <v>0</v>
      </c>
      <c r="E191" s="29">
        <f>'[1]省市'!$C$14</f>
        <v>120000000</v>
      </c>
      <c r="F191" s="14">
        <f t="shared" si="9"/>
        <v>120000000</v>
      </c>
      <c r="G191" s="8"/>
    </row>
    <row r="192" spans="1:7" ht="16.5">
      <c r="A192" s="1"/>
      <c r="B192" s="1"/>
      <c r="D192" s="30"/>
      <c r="E192" s="30"/>
      <c r="F192" s="13"/>
      <c r="G192" s="8"/>
    </row>
    <row r="193" spans="1:7" s="16" customFormat="1" ht="30" customHeight="1">
      <c r="A193" s="55" t="s">
        <v>127</v>
      </c>
      <c r="B193" s="55"/>
      <c r="C193" s="56"/>
      <c r="D193" s="33">
        <f>'[1]特別'!$C$7</f>
        <v>0</v>
      </c>
      <c r="E193" s="33">
        <f>'[1]特別'!$C$6</f>
        <v>3358875178</v>
      </c>
      <c r="F193" s="12">
        <f>SUM(D193:E193)</f>
        <v>3358875178</v>
      </c>
      <c r="G193" s="10"/>
    </row>
    <row r="194" spans="1:7" ht="16.5">
      <c r="A194" s="24"/>
      <c r="B194" s="24"/>
      <c r="C194" s="17"/>
      <c r="D194" s="30"/>
      <c r="E194" s="30"/>
      <c r="F194" s="13"/>
      <c r="G194" s="8"/>
    </row>
    <row r="195" spans="1:7" s="16" customFormat="1" ht="30" customHeight="1" hidden="1">
      <c r="A195" s="55" t="s">
        <v>128</v>
      </c>
      <c r="B195" s="55"/>
      <c r="C195" s="56"/>
      <c r="D195" s="33">
        <f>'[1]特別'!$C$9</f>
        <v>0</v>
      </c>
      <c r="E195" s="33">
        <f>'[1]特別'!$C$8</f>
        <v>0</v>
      </c>
      <c r="F195" s="12">
        <f>SUM(D195:E195)</f>
        <v>0</v>
      </c>
      <c r="G195" s="10"/>
    </row>
    <row r="196" spans="1:7" ht="16.5" hidden="1">
      <c r="A196" s="24"/>
      <c r="B196" s="24"/>
      <c r="C196" s="17"/>
      <c r="D196" s="30"/>
      <c r="E196" s="30"/>
      <c r="F196" s="13"/>
      <c r="G196" s="8"/>
    </row>
    <row r="197" spans="1:7" s="16" customFormat="1" ht="30" customHeight="1">
      <c r="A197" s="55" t="s">
        <v>129</v>
      </c>
      <c r="B197" s="55"/>
      <c r="C197" s="56"/>
      <c r="D197" s="33">
        <f>'[1]特別'!$C$13</f>
        <v>0</v>
      </c>
      <c r="E197" s="33">
        <f>'[1]特別'!$C$12</f>
        <v>5390520604</v>
      </c>
      <c r="F197" s="12">
        <f>SUM(D197:E197)</f>
        <v>5390520604</v>
      </c>
      <c r="G197" s="10"/>
    </row>
    <row r="198" spans="1:7" ht="16.5">
      <c r="A198" s="24"/>
      <c r="B198" s="24"/>
      <c r="C198" s="17"/>
      <c r="D198" s="30"/>
      <c r="E198" s="30"/>
      <c r="F198" s="13"/>
      <c r="G198" s="8"/>
    </row>
    <row r="199" spans="1:7" ht="16.5">
      <c r="A199" s="24" t="s">
        <v>100</v>
      </c>
      <c r="B199" s="24"/>
      <c r="C199" s="17"/>
      <c r="D199" s="34">
        <f>'[1]特別'!$C$23</f>
        <v>0</v>
      </c>
      <c r="E199" s="34">
        <f>'[1]特別'!$C$22</f>
        <v>20000000</v>
      </c>
      <c r="F199" s="12">
        <f>SUM(D199:E199)</f>
        <v>20000000</v>
      </c>
      <c r="G199" s="8"/>
    </row>
    <row r="200" spans="1:7" s="16" customFormat="1" ht="21" customHeight="1">
      <c r="A200" s="55"/>
      <c r="B200" s="55"/>
      <c r="C200" s="56"/>
      <c r="D200" s="34"/>
      <c r="E200" s="34"/>
      <c r="F200" s="12"/>
      <c r="G200" s="10"/>
    </row>
    <row r="201" spans="1:7" ht="16.5">
      <c r="A201" s="24" t="s">
        <v>125</v>
      </c>
      <c r="B201" s="24"/>
      <c r="C201" s="17"/>
      <c r="D201" s="34">
        <f>'[1]特別'!$C$25</f>
        <v>0</v>
      </c>
      <c r="E201" s="34">
        <f>'[1]特別'!$C$24</f>
        <v>24148261000</v>
      </c>
      <c r="F201" s="12">
        <f>SUM(D201:E201)</f>
        <v>24148261000</v>
      </c>
      <c r="G201" s="8"/>
    </row>
    <row r="202" spans="1:7" ht="16.5">
      <c r="A202" s="24"/>
      <c r="B202" s="24"/>
      <c r="C202" s="17"/>
      <c r="D202" s="34"/>
      <c r="E202" s="34"/>
      <c r="F202" s="12"/>
      <c r="G202" s="8"/>
    </row>
    <row r="203" spans="1:7" ht="30" customHeight="1" hidden="1">
      <c r="A203" s="55" t="s">
        <v>126</v>
      </c>
      <c r="B203" s="55"/>
      <c r="C203" s="56"/>
      <c r="D203" s="34">
        <f>'[1]特別'!$C$29</f>
        <v>0</v>
      </c>
      <c r="E203" s="34">
        <f>'[1]特別'!$C$28</f>
        <v>0</v>
      </c>
      <c r="F203" s="12">
        <f>SUM(D203:E203)</f>
        <v>0</v>
      </c>
      <c r="G203" s="8"/>
    </row>
    <row r="204" spans="1:7" s="1" customFormat="1" ht="9.75" customHeight="1" hidden="1">
      <c r="A204" s="24"/>
      <c r="B204" s="24"/>
      <c r="C204" s="17"/>
      <c r="D204" s="34"/>
      <c r="E204" s="34"/>
      <c r="F204" s="12"/>
      <c r="G204" s="8"/>
    </row>
    <row r="205" spans="1:7" ht="30" customHeight="1" hidden="1">
      <c r="A205" s="55" t="s">
        <v>135</v>
      </c>
      <c r="B205" s="55"/>
      <c r="C205" s="56"/>
      <c r="D205" s="34">
        <f>'[1]特別'!$C$33</f>
        <v>0</v>
      </c>
      <c r="E205" s="34">
        <f>'[1]特別'!$C$32</f>
        <v>0</v>
      </c>
      <c r="F205" s="12">
        <f>SUM(D205:E205)</f>
        <v>0</v>
      </c>
      <c r="G205" s="8"/>
    </row>
    <row r="206" spans="1:7" ht="16.5" hidden="1">
      <c r="A206" s="24"/>
      <c r="B206" s="24"/>
      <c r="C206" s="17"/>
      <c r="D206" s="34"/>
      <c r="E206" s="34"/>
      <c r="F206" s="12"/>
      <c r="G206" s="8"/>
    </row>
    <row r="207" spans="1:7" ht="50.25" customHeight="1">
      <c r="A207" s="55" t="s">
        <v>166</v>
      </c>
      <c r="B207" s="55"/>
      <c r="C207" s="56"/>
      <c r="D207" s="34">
        <f>'[1]特別'!$C$35</f>
        <v>0</v>
      </c>
      <c r="E207" s="34">
        <f>'[1]特別'!$C$34</f>
        <v>107415000</v>
      </c>
      <c r="F207" s="12">
        <f>SUM(D207:E207)</f>
        <v>107415000</v>
      </c>
      <c r="G207" s="8"/>
    </row>
    <row r="208" spans="1:7" ht="15" customHeight="1">
      <c r="A208" s="27"/>
      <c r="B208" s="27"/>
      <c r="C208" s="28"/>
      <c r="D208" s="34"/>
      <c r="E208" s="34"/>
      <c r="F208" s="12"/>
      <c r="G208" s="8"/>
    </row>
    <row r="209" spans="1:7" ht="24" customHeight="1">
      <c r="A209" s="55" t="s">
        <v>178</v>
      </c>
      <c r="B209" s="55"/>
      <c r="C209" s="56"/>
      <c r="D209" s="34">
        <f>'[1]特別'!$C$37</f>
        <v>0</v>
      </c>
      <c r="E209" s="34">
        <f>'[1]特別'!$C$36</f>
        <v>39886116816</v>
      </c>
      <c r="F209" s="12">
        <f>SUM(D209:E209)</f>
        <v>39886116816</v>
      </c>
      <c r="G209" s="8"/>
    </row>
    <row r="210" spans="1:7" ht="6.75" customHeight="1">
      <c r="A210" s="27"/>
      <c r="B210" s="27"/>
      <c r="C210" s="28"/>
      <c r="D210" s="34"/>
      <c r="E210" s="34"/>
      <c r="F210" s="12"/>
      <c r="G210" s="8"/>
    </row>
    <row r="211" spans="1:7" ht="22.5" customHeight="1">
      <c r="A211" s="55" t="s">
        <v>179</v>
      </c>
      <c r="B211" s="55"/>
      <c r="C211" s="56"/>
      <c r="D211" s="34">
        <f>'[1]特別'!$C$39</f>
        <v>0</v>
      </c>
      <c r="E211" s="34">
        <f>'[1]特別'!$C$38</f>
        <v>13542911829</v>
      </c>
      <c r="F211" s="12">
        <f>SUM(D211:E211)</f>
        <v>13542911829</v>
      </c>
      <c r="G211" s="8"/>
    </row>
    <row r="212" spans="1:7" ht="22.5" customHeight="1">
      <c r="A212" s="27"/>
      <c r="B212" s="27"/>
      <c r="C212" s="28"/>
      <c r="D212" s="34"/>
      <c r="E212" s="34"/>
      <c r="F212" s="12"/>
      <c r="G212" s="8"/>
    </row>
    <row r="213" spans="1:7" ht="22.5" customHeight="1">
      <c r="A213" s="27"/>
      <c r="B213" s="27"/>
      <c r="C213" s="28"/>
      <c r="D213" s="34"/>
      <c r="E213" s="34"/>
      <c r="F213" s="12"/>
      <c r="G213" s="8"/>
    </row>
    <row r="214" spans="1:7" ht="22.5" customHeight="1">
      <c r="A214" s="27"/>
      <c r="B214" s="27"/>
      <c r="C214" s="28"/>
      <c r="D214" s="34"/>
      <c r="E214" s="34"/>
      <c r="F214" s="12"/>
      <c r="G214" s="8"/>
    </row>
    <row r="215" spans="1:7" ht="22.5" customHeight="1">
      <c r="A215" s="27"/>
      <c r="B215" s="27"/>
      <c r="C215" s="28"/>
      <c r="D215" s="34"/>
      <c r="E215" s="34"/>
      <c r="F215" s="12"/>
      <c r="G215" s="8"/>
    </row>
    <row r="216" spans="1:7" ht="22.5" customHeight="1">
      <c r="A216" s="27"/>
      <c r="B216" s="27"/>
      <c r="C216" s="28"/>
      <c r="D216" s="34"/>
      <c r="E216" s="34"/>
      <c r="F216" s="12"/>
      <c r="G216" s="8"/>
    </row>
    <row r="217" spans="1:7" s="11" customFormat="1" ht="18" customHeight="1" thickBot="1">
      <c r="A217" s="53" t="s">
        <v>183</v>
      </c>
      <c r="B217" s="53"/>
      <c r="C217" s="54"/>
      <c r="D217" s="35" t="e">
        <f>D218+D219</f>
        <v>#REF!</v>
      </c>
      <c r="E217" s="35">
        <f>E218+E219</f>
        <v>115715318810</v>
      </c>
      <c r="F217" s="18" t="e">
        <f>F218+F219</f>
        <v>#REF!</v>
      </c>
      <c r="G217" s="19"/>
    </row>
    <row r="218" spans="1:7" s="11" customFormat="1" ht="17.25" hidden="1" thickBot="1">
      <c r="A218" s="20" t="s">
        <v>79</v>
      </c>
      <c r="B218" s="20"/>
      <c r="C218" s="20"/>
      <c r="D218" s="35" t="e">
        <f>SUM(D6,D11,D29,D32,D50,D55,D59,D78,D81,D85,D99,D120,D131,D140,D147,D150,D153,D157,D161,D166,D171,D178,D181,D186,D193,D195,D197)</f>
        <v>#REF!</v>
      </c>
      <c r="E218" s="35">
        <f>SUM(E6,E11,E29,E32,E50,E55,E59,E78,E81,E85,E99,E120,E131,E140,E147,E150,E153,E157,E161,E166,E171,E178,E181,E186,E193,E195,E197,E200)</f>
        <v>38010614165</v>
      </c>
      <c r="F218" s="18" t="e">
        <f>SUM(F6,F11,F29,F32,F50,F55,F59,F78,F81,F85,F99,F120,F131,F140,F147,F150,F153,F157,F161,F166,F171,F178,F181,F186,F193,F195,F197,F200)</f>
        <v>#REF!</v>
      </c>
      <c r="G218" s="19"/>
    </row>
    <row r="219" spans="4:6" ht="16.5" hidden="1">
      <c r="D219" s="36">
        <f>SUM(D199,D201,D203,D205,D207)</f>
        <v>0</v>
      </c>
      <c r="E219" s="36">
        <f>SUM(E199,E201,E203,E205,E207,E209,E211)</f>
        <v>77704704645</v>
      </c>
      <c r="F219" s="36">
        <f>SUM(F199,F201,F203,F205,F207,F209,F211)</f>
        <v>77704704645</v>
      </c>
    </row>
    <row r="220" spans="4:6" ht="16.5" hidden="1">
      <c r="D220" s="36"/>
      <c r="E220" s="36"/>
      <c r="F220" s="9"/>
    </row>
    <row r="221" spans="1:7" s="11" customFormat="1" ht="17.25" hidden="1" thickBot="1">
      <c r="A221" s="20"/>
      <c r="B221" s="20"/>
      <c r="C221" s="20"/>
      <c r="D221" s="35"/>
      <c r="E221" s="35"/>
      <c r="F221" s="18"/>
      <c r="G221" s="19"/>
    </row>
    <row r="222" spans="4:6" ht="16.5" hidden="1">
      <c r="D222" s="36"/>
      <c r="E222" s="36"/>
      <c r="F222" s="9"/>
    </row>
    <row r="223" spans="4:6" ht="16.5" hidden="1">
      <c r="D223" s="38" t="s">
        <v>162</v>
      </c>
      <c r="E223" s="36"/>
      <c r="F223" s="9"/>
    </row>
    <row r="224" spans="4:5" ht="16.5" hidden="1">
      <c r="D224" s="37"/>
      <c r="E224" s="37"/>
    </row>
    <row r="225" spans="4:5" ht="16.5" hidden="1">
      <c r="D225" s="37"/>
      <c r="E225" s="37"/>
    </row>
    <row r="226" spans="4:5" ht="16.5" hidden="1">
      <c r="D226" s="37"/>
      <c r="E226" s="37"/>
    </row>
    <row r="227" spans="4:5" ht="16.5" hidden="1">
      <c r="D227" s="37"/>
      <c r="E227" s="37"/>
    </row>
    <row r="228" spans="4:5" ht="16.5" hidden="1">
      <c r="D228" s="37"/>
      <c r="E228" s="37"/>
    </row>
    <row r="229" spans="4:5" ht="16.5" hidden="1">
      <c r="D229" s="37"/>
      <c r="E229" s="37"/>
    </row>
    <row r="230" spans="4:5" ht="16.5" hidden="1">
      <c r="D230" s="37"/>
      <c r="E230" s="37"/>
    </row>
    <row r="231" spans="4:5" ht="16.5" hidden="1">
      <c r="D231" s="37"/>
      <c r="E231" s="37"/>
    </row>
    <row r="232" spans="4:5" ht="16.5" hidden="1">
      <c r="D232" s="37"/>
      <c r="E232" s="37"/>
    </row>
    <row r="233" spans="4:5" ht="16.5" hidden="1">
      <c r="D233" s="37"/>
      <c r="E233" s="37"/>
    </row>
    <row r="234" spans="4:5" ht="16.5" hidden="1">
      <c r="D234" s="37"/>
      <c r="E234" s="37"/>
    </row>
    <row r="235" spans="4:5" ht="16.5" hidden="1">
      <c r="D235" s="37"/>
      <c r="E235" s="37"/>
    </row>
    <row r="236" spans="4:5" ht="16.5" hidden="1">
      <c r="D236" s="37"/>
      <c r="E236" s="37"/>
    </row>
    <row r="237" spans="4:5" ht="16.5" hidden="1">
      <c r="D237" s="37"/>
      <c r="E237" s="37"/>
    </row>
    <row r="238" spans="4:5" ht="16.5" hidden="1">
      <c r="D238" s="37"/>
      <c r="E238" s="37"/>
    </row>
    <row r="239" spans="4:5" ht="16.5" hidden="1">
      <c r="D239" s="37"/>
      <c r="E239" s="37"/>
    </row>
    <row r="240" spans="4:5" ht="16.5" hidden="1">
      <c r="D240" s="37"/>
      <c r="E240" s="37"/>
    </row>
    <row r="241" spans="4:5" ht="16.5" hidden="1">
      <c r="D241" s="37"/>
      <c r="E241" s="37"/>
    </row>
    <row r="242" spans="4:5" ht="16.5" hidden="1">
      <c r="D242" s="37"/>
      <c r="E242" s="37"/>
    </row>
    <row r="243" spans="4:5" ht="16.5" hidden="1">
      <c r="D243" s="37"/>
      <c r="E243" s="37"/>
    </row>
    <row r="244" spans="4:5" ht="16.5" hidden="1">
      <c r="D244" s="37"/>
      <c r="E244" s="37"/>
    </row>
    <row r="245" spans="4:5" ht="16.5" hidden="1">
      <c r="D245" s="37"/>
      <c r="E245" s="37"/>
    </row>
    <row r="246" spans="4:5" ht="16.5" hidden="1">
      <c r="D246" s="37"/>
      <c r="E246" s="37"/>
    </row>
    <row r="247" spans="4:5" ht="16.5" hidden="1">
      <c r="D247" s="37"/>
      <c r="E247" s="37"/>
    </row>
    <row r="248" spans="4:5" ht="16.5" hidden="1">
      <c r="D248" s="37"/>
      <c r="E248" s="37"/>
    </row>
    <row r="249" spans="4:5" ht="16.5" hidden="1">
      <c r="D249" s="37"/>
      <c r="E249" s="37"/>
    </row>
    <row r="250" spans="4:5" ht="16.5" hidden="1">
      <c r="D250" s="37"/>
      <c r="E250" s="37"/>
    </row>
    <row r="251" spans="4:5" ht="16.5" hidden="1">
      <c r="D251" s="37"/>
      <c r="E251" s="37"/>
    </row>
    <row r="252" spans="4:5" ht="16.5" hidden="1">
      <c r="D252" s="37"/>
      <c r="E252" s="37"/>
    </row>
    <row r="253" spans="4:5" ht="16.5" hidden="1">
      <c r="D253" s="37"/>
      <c r="E253" s="37"/>
    </row>
    <row r="254" spans="4:5" ht="16.5" hidden="1">
      <c r="D254" s="37"/>
      <c r="E254" s="37"/>
    </row>
    <row r="255" spans="4:5" ht="16.5" hidden="1">
      <c r="D255" s="37"/>
      <c r="E255" s="37"/>
    </row>
    <row r="256" spans="4:5" ht="16.5">
      <c r="D256" s="37"/>
      <c r="E256" s="37"/>
    </row>
    <row r="257" spans="4:5" ht="16.5">
      <c r="D257" s="37"/>
      <c r="E257" s="37"/>
    </row>
    <row r="258" spans="4:5" ht="16.5">
      <c r="D258" s="37"/>
      <c r="E258" s="37"/>
    </row>
    <row r="259" spans="4:5" ht="16.5">
      <c r="D259" s="37"/>
      <c r="E259" s="37"/>
    </row>
    <row r="260" spans="4:5" ht="16.5">
      <c r="D260" s="37"/>
      <c r="E260" s="37"/>
    </row>
    <row r="261" spans="4:5" ht="16.5">
      <c r="D261" s="37"/>
      <c r="E261" s="37"/>
    </row>
  </sheetData>
  <mergeCells count="53">
    <mergeCell ref="A1:G1"/>
    <mergeCell ref="A2:G2"/>
    <mergeCell ref="A3:G3"/>
    <mergeCell ref="E4:E5"/>
    <mergeCell ref="F4:F5"/>
    <mergeCell ref="G4:G5"/>
    <mergeCell ref="D4:D5"/>
    <mergeCell ref="A4:C4"/>
    <mergeCell ref="A5:C5"/>
    <mergeCell ref="A8:C8"/>
    <mergeCell ref="A12:C12"/>
    <mergeCell ref="A7:C7"/>
    <mergeCell ref="A9:C9"/>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30:C30"/>
    <mergeCell ref="A33:C33"/>
    <mergeCell ref="A34:C34"/>
    <mergeCell ref="A36:C36"/>
    <mergeCell ref="A37:C37"/>
    <mergeCell ref="A35:C35"/>
    <mergeCell ref="A38:C38"/>
    <mergeCell ref="A39:C39"/>
    <mergeCell ref="A40:C40"/>
    <mergeCell ref="A41:C41"/>
    <mergeCell ref="A42:C42"/>
    <mergeCell ref="A45:C45"/>
    <mergeCell ref="A207:C207"/>
    <mergeCell ref="A193:C193"/>
    <mergeCell ref="A203:C203"/>
    <mergeCell ref="A205:C205"/>
    <mergeCell ref="A195:C195"/>
    <mergeCell ref="A197:C197"/>
    <mergeCell ref="A200:C200"/>
    <mergeCell ref="A44:C44"/>
    <mergeCell ref="A48:C48"/>
    <mergeCell ref="A217:C217"/>
    <mergeCell ref="A47:C47"/>
    <mergeCell ref="A209:C209"/>
    <mergeCell ref="A211:C211"/>
  </mergeCells>
  <printOptions horizontalCentered="1"/>
  <pageMargins left="0.1968503937007874" right="0.1968503937007874" top="0.5905511811023623" bottom="0.984251968503937" header="0.3937007874015748" footer="0.5118110236220472"/>
  <pageSetup horizontalDpi="600" verticalDpi="600" orientation="portrait" pageOrder="overThenDown"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321000000A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2-4</dc:title>
  <dc:subject>2-4</dc:subject>
  <dc:creator>行政院主計處</dc:creator>
  <cp:keywords/>
  <dc:description> </dc:description>
  <cp:lastModifiedBy>Administrator</cp:lastModifiedBy>
  <cp:lastPrinted>2003-04-28T11:47:14Z</cp:lastPrinted>
  <dcterms:created xsi:type="dcterms:W3CDTF">1997-09-11T03:36:36Z</dcterms:created>
  <dcterms:modified xsi:type="dcterms:W3CDTF">2008-11-13T11:55:24Z</dcterms:modified>
  <cp:category>I14</cp:category>
  <cp:version/>
  <cp:contentType/>
  <cp:contentStatus/>
</cp:coreProperties>
</file>