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8235" windowHeight="3630" activeTab="0"/>
  </bookViews>
  <sheets>
    <sheet name="DET44" sheetId="1" r:id="rId1"/>
  </sheets>
  <definedNames>
    <definedName name="_xlnm.Print_Titles" localSheetId="0">'DET44'!$1:$4</definedName>
  </definedNames>
  <calcPr fullCalcOnLoad="1" iterate="1" iterateCount="1" iterateDelta="0.001"/>
</workbook>
</file>

<file path=xl/sharedStrings.xml><?xml version="1.0" encoding="utf-8"?>
<sst xmlns="http://schemas.openxmlformats.org/spreadsheetml/2006/main" count="155" uniqueCount="102">
  <si>
    <t xml:space="preserve">                    </t>
  </si>
  <si>
    <t>絀</t>
  </si>
  <si>
    <t>餘</t>
  </si>
  <si>
    <t>　摘　　　　　　　　　　　要　</t>
  </si>
  <si>
    <t>中 央 政 府 總 決 算</t>
  </si>
  <si>
    <t>歷 年 度 餘 絀 分 析 表</t>
  </si>
  <si>
    <t>三十九年度</t>
  </si>
  <si>
    <t>四十年度</t>
  </si>
  <si>
    <t>四十一年度</t>
  </si>
  <si>
    <t>四十三年上半年</t>
  </si>
  <si>
    <t>四十三年度</t>
  </si>
  <si>
    <t>四十四年度</t>
  </si>
  <si>
    <t>歲    計    賸    餘</t>
  </si>
  <si>
    <t>歲    計    虧    絀</t>
  </si>
  <si>
    <t>累      計      餘      絀</t>
  </si>
  <si>
    <t>四十五年度</t>
  </si>
  <si>
    <t>四十六年度</t>
  </si>
  <si>
    <t>四十七年度</t>
  </si>
  <si>
    <t>四十九年度</t>
  </si>
  <si>
    <t>五十年度</t>
  </si>
  <si>
    <t>五十一年度</t>
  </si>
  <si>
    <t>五十二年度</t>
  </si>
  <si>
    <t>五十三年度</t>
  </si>
  <si>
    <t>五十四年度</t>
  </si>
  <si>
    <t>五十五年度</t>
  </si>
  <si>
    <t>五十六年度</t>
  </si>
  <si>
    <t>五十七年度</t>
  </si>
  <si>
    <t>五十八年度</t>
  </si>
  <si>
    <t>五十九年度</t>
  </si>
  <si>
    <t>六十年度</t>
  </si>
  <si>
    <t>六十一年度</t>
  </si>
  <si>
    <t>六十二年度</t>
  </si>
  <si>
    <t>六十三年度</t>
  </si>
  <si>
    <t>六十四年度</t>
  </si>
  <si>
    <t>六十五年度</t>
  </si>
  <si>
    <t>六十六年度</t>
  </si>
  <si>
    <t>六十七年度</t>
  </si>
  <si>
    <t>六十八年度</t>
  </si>
  <si>
    <t>六十九年度</t>
  </si>
  <si>
    <t>七十年度</t>
  </si>
  <si>
    <t>七十一年度</t>
  </si>
  <si>
    <t>七十二年度</t>
  </si>
  <si>
    <t>七十三年度</t>
  </si>
  <si>
    <t>七十四年度</t>
  </si>
  <si>
    <t>七十五年度</t>
  </si>
  <si>
    <t>七十六年度</t>
  </si>
  <si>
    <t>七十七年度</t>
  </si>
  <si>
    <t>七十八年度</t>
  </si>
  <si>
    <t>七十九年度</t>
  </si>
  <si>
    <t>八十年度</t>
  </si>
  <si>
    <t>八十一年度</t>
  </si>
  <si>
    <t>八十二年度</t>
  </si>
  <si>
    <t>八十三年度</t>
  </si>
  <si>
    <t>八十四年度</t>
  </si>
  <si>
    <t>八十五年度</t>
  </si>
  <si>
    <t>八十六年度</t>
  </si>
  <si>
    <t>八十七年度</t>
  </si>
  <si>
    <r>
      <t>轉</t>
    </r>
    <r>
      <rPr>
        <sz val="12"/>
        <rFont val="新細明體"/>
        <family val="1"/>
      </rPr>
      <t xml:space="preserve"> 入 三 十 八  年  底   結  餘  數</t>
    </r>
  </si>
  <si>
    <t>審計部修正決算及重複收支更正</t>
  </si>
  <si>
    <r>
      <t xml:space="preserve">退  還  以  前  年 </t>
    </r>
    <r>
      <rPr>
        <sz val="12"/>
        <rFont val="新細明體"/>
        <family val="1"/>
      </rPr>
      <t xml:space="preserve"> 度   歲   入   數</t>
    </r>
  </si>
  <si>
    <r>
      <t xml:space="preserve">預 算 內 償 </t>
    </r>
    <r>
      <rPr>
        <sz val="12"/>
        <rFont val="新細明體"/>
        <family val="1"/>
      </rPr>
      <t xml:space="preserve"> 還  銀  行  借  墊  款</t>
    </r>
  </si>
  <si>
    <r>
      <t xml:space="preserve">轉 入 暫 不 清 償 </t>
    </r>
    <r>
      <rPr>
        <sz val="12"/>
        <rFont val="新細明體"/>
        <family val="1"/>
      </rPr>
      <t xml:space="preserve"> 銀 行 借 墊 款</t>
    </r>
  </si>
  <si>
    <t>　　　　.40元。</t>
  </si>
  <si>
    <t>　　　　餘74,400.00元。</t>
  </si>
  <si>
    <t>八十八年度</t>
  </si>
  <si>
    <t>　　　　八十至八十一年度戰士授田憑據處理補償金及其發放作業費特別決算移用數88,200,000,000.00元，</t>
  </si>
  <si>
    <t>四十二年度</t>
  </si>
  <si>
    <t>　　　　糧食平準基金特別決算移用數3,000,000,000.00元，六十至六十八年度興建臺灣區南北高速公路特別</t>
  </si>
  <si>
    <t>八十八年下半年及八十九年度</t>
  </si>
  <si>
    <r>
      <t>註</t>
    </r>
    <r>
      <rPr>
        <sz val="12"/>
        <rFont val="新細明體"/>
        <family val="1"/>
      </rPr>
      <t xml:space="preserve">    銷    歲     入     保     留    款</t>
    </r>
  </si>
  <si>
    <r>
      <t xml:space="preserve">註    銷    歲  </t>
    </r>
    <r>
      <rPr>
        <sz val="12"/>
        <rFont val="新細明體"/>
        <family val="1"/>
      </rPr>
      <t xml:space="preserve">   出     保     留    款</t>
    </r>
  </si>
  <si>
    <r>
      <t>債</t>
    </r>
    <r>
      <rPr>
        <sz val="12"/>
        <rFont val="Times New Roman"/>
        <family val="1"/>
      </rPr>
      <t xml:space="preserve">         </t>
    </r>
    <r>
      <rPr>
        <sz val="12"/>
        <rFont val="新細明體"/>
        <family val="1"/>
      </rPr>
      <t>務</t>
    </r>
    <r>
      <rPr>
        <sz val="12"/>
        <rFont val="Times New Roman"/>
        <family val="1"/>
      </rPr>
      <t xml:space="preserve">         </t>
    </r>
    <r>
      <rPr>
        <sz val="12"/>
        <rFont val="新細明體"/>
        <family val="1"/>
      </rPr>
      <t>還</t>
    </r>
    <r>
      <rPr>
        <sz val="12"/>
        <rFont val="Times New Roman"/>
        <family val="1"/>
      </rPr>
      <t xml:space="preserve">        </t>
    </r>
    <r>
      <rPr>
        <sz val="12"/>
        <rFont val="新細明體"/>
        <family val="1"/>
      </rPr>
      <t>本</t>
    </r>
    <r>
      <rPr>
        <sz val="12"/>
        <rFont val="Times New Roman"/>
        <family val="1"/>
      </rPr>
      <t xml:space="preserve">         </t>
    </r>
    <r>
      <rPr>
        <sz val="12"/>
        <rFont val="新細明體"/>
        <family val="1"/>
      </rPr>
      <t>數</t>
    </r>
  </si>
  <si>
    <t>　　　　81元，六十二至六十四年度加速農村建設重要措施特別決算移用數1,900,193,965.26元，六十四年度</t>
  </si>
  <si>
    <t>　　　　決算移用數17,634,875,197.04元，(計第一期5,240,148,887.22元，第二期4,774,185,402.09元，第三期3,408,6</t>
  </si>
  <si>
    <t>　　　　00,281.46元，第四期4,211,940,626.27元)六十九年度加強國防整備特別決算移用數22,499,997,124.21元，</t>
  </si>
  <si>
    <t>　　　　七十九至八十一年度興建臺灣北部區域第二高速公路第二期工程特別決算移用數4,406,610,408.00元，</t>
  </si>
  <si>
    <t>　　　　八十六至八十八年度口蹄疫危機處理特別決算移用數10,479,668,757元。</t>
  </si>
  <si>
    <t>　　　　,666.00元。</t>
  </si>
  <si>
    <t>絀</t>
  </si>
  <si>
    <t>餘</t>
  </si>
  <si>
    <r>
      <t>債</t>
    </r>
    <r>
      <rPr>
        <sz val="12"/>
        <rFont val="Times New Roman"/>
        <family val="1"/>
      </rPr>
      <t xml:space="preserve">         </t>
    </r>
    <r>
      <rPr>
        <sz val="12"/>
        <rFont val="新細明體"/>
        <family val="1"/>
      </rPr>
      <t>務</t>
    </r>
    <r>
      <rPr>
        <sz val="12"/>
        <rFont val="Times New Roman"/>
        <family val="1"/>
      </rPr>
      <t xml:space="preserve">         </t>
    </r>
    <r>
      <rPr>
        <sz val="12"/>
        <rFont val="新細明體"/>
        <family val="1"/>
      </rPr>
      <t>舉</t>
    </r>
    <r>
      <rPr>
        <sz val="12"/>
        <rFont val="Times New Roman"/>
        <family val="1"/>
      </rPr>
      <t xml:space="preserve">        </t>
    </r>
    <r>
      <rPr>
        <sz val="12"/>
        <rFont val="新細明體"/>
        <family val="1"/>
      </rPr>
      <t>借</t>
    </r>
    <r>
      <rPr>
        <sz val="12"/>
        <rFont val="Times New Roman"/>
        <family val="1"/>
      </rPr>
      <t xml:space="preserve">         </t>
    </r>
    <r>
      <rPr>
        <sz val="12"/>
        <rFont val="新細明體"/>
        <family val="1"/>
      </rPr>
      <t>數</t>
    </r>
  </si>
  <si>
    <t>轉入臺灣省八十八年度底餘絀數</t>
  </si>
  <si>
    <t>中央政府總決算列數</t>
  </si>
  <si>
    <t>合計</t>
  </si>
  <si>
    <t>歷年度調整餘絀數</t>
  </si>
  <si>
    <t>特別決算移用數</t>
  </si>
  <si>
    <t>總計</t>
  </si>
  <si>
    <t>合計</t>
  </si>
  <si>
    <t>九十年度</t>
  </si>
  <si>
    <t>　　　　</t>
  </si>
  <si>
    <t>九十一年度</t>
  </si>
  <si>
    <r>
      <t>註</t>
    </r>
    <r>
      <rPr>
        <sz val="12"/>
        <rFont val="新細明體"/>
        <family val="1"/>
      </rPr>
      <t xml:space="preserve"> </t>
    </r>
    <r>
      <rPr>
        <sz val="12"/>
        <rFont val="新細明體"/>
        <family val="1"/>
      </rPr>
      <t>銷</t>
    </r>
    <r>
      <rPr>
        <sz val="12"/>
        <rFont val="新細明體"/>
        <family val="1"/>
      </rPr>
      <t xml:space="preserve"> </t>
    </r>
    <r>
      <rPr>
        <sz val="12"/>
        <rFont val="新細明體"/>
        <family val="1"/>
      </rPr>
      <t>應</t>
    </r>
    <r>
      <rPr>
        <sz val="12"/>
        <rFont val="新細明體"/>
        <family val="1"/>
      </rPr>
      <t xml:space="preserve"> </t>
    </r>
    <r>
      <rPr>
        <sz val="12"/>
        <rFont val="新細明體"/>
        <family val="1"/>
      </rPr>
      <t>收</t>
    </r>
    <r>
      <rPr>
        <sz val="12"/>
        <rFont val="新細明體"/>
        <family val="1"/>
      </rPr>
      <t xml:space="preserve"> </t>
    </r>
    <r>
      <rPr>
        <sz val="12"/>
        <rFont val="新細明體"/>
        <family val="1"/>
      </rPr>
      <t>公</t>
    </r>
    <r>
      <rPr>
        <sz val="12"/>
        <rFont val="新細明體"/>
        <family val="1"/>
      </rPr>
      <t xml:space="preserve"> </t>
    </r>
    <r>
      <rPr>
        <sz val="12"/>
        <rFont val="新細明體"/>
        <family val="1"/>
      </rPr>
      <t>債</t>
    </r>
    <r>
      <rPr>
        <sz val="12"/>
        <rFont val="新細明體"/>
        <family val="1"/>
      </rPr>
      <t xml:space="preserve"> </t>
    </r>
    <r>
      <rPr>
        <sz val="12"/>
        <rFont val="新細明體"/>
        <family val="1"/>
      </rPr>
      <t>收</t>
    </r>
    <r>
      <rPr>
        <sz val="12"/>
        <rFont val="新細明體"/>
        <family val="1"/>
      </rPr>
      <t xml:space="preserve"> </t>
    </r>
    <r>
      <rPr>
        <sz val="12"/>
        <rFont val="新細明體"/>
        <family val="1"/>
      </rPr>
      <t>入</t>
    </r>
    <r>
      <rPr>
        <sz val="12"/>
        <rFont val="新細明體"/>
        <family val="1"/>
      </rPr>
      <t xml:space="preserve"> </t>
    </r>
    <r>
      <rPr>
        <sz val="12"/>
        <rFont val="新細明體"/>
        <family val="1"/>
      </rPr>
      <t>保</t>
    </r>
    <r>
      <rPr>
        <sz val="12"/>
        <rFont val="新細明體"/>
        <family val="1"/>
      </rPr>
      <t xml:space="preserve"> </t>
    </r>
    <r>
      <rPr>
        <sz val="12"/>
        <rFont val="新細明體"/>
        <family val="1"/>
      </rPr>
      <t>留</t>
    </r>
    <r>
      <rPr>
        <sz val="12"/>
        <rFont val="新細明體"/>
        <family val="1"/>
      </rPr>
      <t xml:space="preserve"> </t>
    </r>
    <r>
      <rPr>
        <sz val="12"/>
        <rFont val="新細明體"/>
        <family val="1"/>
      </rPr>
      <t>款</t>
    </r>
  </si>
  <si>
    <t>中華民國九十一年十二月三十一日</t>
  </si>
  <si>
    <t>餘</t>
  </si>
  <si>
    <t>　　　六十三年度歲計賸餘18,753,192,321.33元，包括興建臺灣區南北高速公路第一期工程特別決算賸餘85,109</t>
  </si>
  <si>
    <t>　　　七十八年度歲計賸餘62,911,530,301.93元， 包括興建臺灣北部區域第二高速公路第一期工程特別決算賸</t>
  </si>
  <si>
    <t>　　　八十六年度歲計虧絀 11,515,644,679.83 元，包括興建重大交通建設計畫第三期工程特別決算賸餘33,270</t>
  </si>
  <si>
    <t>　　　九十年度歲計賸餘 11,116,098,868.47 元，包括採購高性能戰機特別決算賸餘650,064.00元。</t>
  </si>
  <si>
    <t>說明：自三十九年度起至九十一年度止共編決算五十三次，其中計有歲計賸餘者二十八個年度，共為443,799,21</t>
  </si>
  <si>
    <t xml:space="preserve">               果，尚有累計賸餘201,276,637,513.82元，為國庫實際可動用之款。</t>
  </si>
  <si>
    <t>　　　.表列特別決算移用數150,121,162,241.32元，包括：六十二年度國防整備特別決算移用數1,999,816,789.</t>
  </si>
  <si>
    <t xml:space="preserve">               6,215.64元，歲計虧絀者二十五個年度，共為423,359,134,080.28元，兩者相互增減，與歷年調整餘絀結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</si>
</sst>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 #,##0.00_-;_-* &quot;---&quot;??_-;_-@_-"/>
    <numFmt numFmtId="177" formatCode="_-* #,##0.00_-;\-* #,##0.00_-;_-* &quot;．．．&quot;??_-;_-@_-"/>
    <numFmt numFmtId="178" formatCode="_-* #,##0.00_-;\-* #,##0.00_-;_-* &quot;...&quot;??_-;_-@_-"/>
    <numFmt numFmtId="179" formatCode="_ #,##0.00_-;\ #,##0.00_-;_ &quot;...&quot;??_-;_-@_-"/>
    <numFmt numFmtId="180" formatCode="#,##0.00;[Red]\-#,##0.00;&quot;…&quot;"/>
    <numFmt numFmtId="181" formatCode="0.00_);[Red]\(0.00\)"/>
  </numFmts>
  <fonts count="11">
    <font>
      <sz val="12"/>
      <name val="新細明體"/>
      <family val="1"/>
    </font>
    <font>
      <sz val="9"/>
      <name val="新細明體"/>
      <family val="1"/>
    </font>
    <font>
      <sz val="11"/>
      <name val="新細明體"/>
      <family val="1"/>
    </font>
    <font>
      <b/>
      <u val="single"/>
      <sz val="20"/>
      <name val="新細明體"/>
      <family val="1"/>
    </font>
    <font>
      <b/>
      <u val="single"/>
      <sz val="26"/>
      <name val="新細明體"/>
      <family val="1"/>
    </font>
    <font>
      <b/>
      <sz val="11"/>
      <name val="新細明體"/>
      <family val="1"/>
    </font>
    <font>
      <b/>
      <sz val="12"/>
      <name val="新細明體"/>
      <family val="1"/>
    </font>
    <font>
      <sz val="12"/>
      <name val="Times New Roman"/>
      <family val="1"/>
    </font>
    <font>
      <b/>
      <sz val="12"/>
      <name val="Times New Roman"/>
      <family val="1"/>
    </font>
    <font>
      <b/>
      <sz val="12"/>
      <name val="標楷體"/>
      <family val="4"/>
    </font>
    <font>
      <b/>
      <sz val="14"/>
      <name val="標楷體"/>
      <family val="4"/>
    </font>
  </fonts>
  <fills count="2">
    <fill>
      <patternFill/>
    </fill>
    <fill>
      <patternFill patternType="gray125"/>
    </fill>
  </fills>
  <borders count="13">
    <border>
      <left/>
      <right/>
      <top/>
      <bottom/>
      <diagonal/>
    </border>
    <border>
      <left>
        <color indexed="63"/>
      </left>
      <right style="thin"/>
      <top style="medium"/>
      <bottom style="thin"/>
    </border>
    <border>
      <left style="thin"/>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0" fillId="0" borderId="1" xfId="0" applyFont="1" applyBorder="1" applyAlignment="1" quotePrefix="1">
      <alignment horizontal="center" vertical="center"/>
    </xf>
    <xf numFmtId="0" fontId="0" fillId="0" borderId="2" xfId="0" applyFont="1" applyBorder="1" applyAlignment="1">
      <alignment horizontal="center" vertical="center"/>
    </xf>
    <xf numFmtId="180" fontId="0" fillId="0" borderId="0" xfId="0" applyNumberFormat="1" applyFont="1" applyAlignment="1">
      <alignment/>
    </xf>
    <xf numFmtId="0" fontId="0" fillId="0" borderId="3" xfId="0" applyFont="1" applyBorder="1" applyAlignment="1">
      <alignment horizontal="distributed"/>
    </xf>
    <xf numFmtId="180" fontId="0" fillId="0" borderId="0" xfId="0" applyNumberFormat="1" applyFont="1" applyAlignment="1">
      <alignment/>
    </xf>
    <xf numFmtId="0" fontId="0" fillId="0" borderId="4" xfId="0" applyFont="1" applyBorder="1" applyAlignment="1">
      <alignment horizontal="distributed"/>
    </xf>
    <xf numFmtId="180" fontId="0" fillId="0" borderId="5" xfId="0" applyNumberFormat="1" applyFont="1" applyBorder="1" applyAlignment="1">
      <alignment/>
    </xf>
    <xf numFmtId="180" fontId="0" fillId="0" borderId="6" xfId="0" applyNumberFormat="1" applyFont="1" applyBorder="1" applyAlignment="1">
      <alignment/>
    </xf>
    <xf numFmtId="0" fontId="0" fillId="0" borderId="0" xfId="0" applyFont="1" applyAlignment="1">
      <alignment/>
    </xf>
    <xf numFmtId="0" fontId="0" fillId="0" borderId="3" xfId="0" applyFont="1" applyBorder="1" applyAlignment="1" quotePrefix="1">
      <alignment horizontal="left" indent="1"/>
    </xf>
    <xf numFmtId="0" fontId="0" fillId="0" borderId="3" xfId="0" applyFont="1" applyBorder="1" applyAlignment="1">
      <alignment horizontal="left" indent="1"/>
    </xf>
    <xf numFmtId="180" fontId="7" fillId="0" borderId="7" xfId="0" applyNumberFormat="1" applyFont="1" applyBorder="1" applyAlignment="1">
      <alignment/>
    </xf>
    <xf numFmtId="180" fontId="7" fillId="0" borderId="8" xfId="0" applyNumberFormat="1" applyFont="1" applyBorder="1" applyAlignment="1">
      <alignment/>
    </xf>
    <xf numFmtId="180" fontId="7" fillId="0" borderId="9" xfId="0" applyNumberFormat="1" applyFont="1" applyBorder="1" applyAlignment="1">
      <alignment/>
    </xf>
    <xf numFmtId="180" fontId="8" fillId="0" borderId="8" xfId="0" applyNumberFormat="1" applyFont="1" applyBorder="1" applyAlignment="1">
      <alignment/>
    </xf>
    <xf numFmtId="180" fontId="8" fillId="0" borderId="9" xfId="0" applyNumberFormat="1" applyFont="1" applyBorder="1" applyAlignment="1">
      <alignment/>
    </xf>
    <xf numFmtId="180" fontId="7" fillId="0" borderId="0" xfId="0" applyNumberFormat="1" applyFont="1" applyAlignment="1">
      <alignment/>
    </xf>
    <xf numFmtId="180" fontId="7" fillId="0" borderId="0" xfId="0" applyNumberFormat="1" applyFont="1" applyBorder="1" applyAlignment="1">
      <alignment/>
    </xf>
    <xf numFmtId="180" fontId="7" fillId="0" borderId="5" xfId="0" applyNumberFormat="1" applyFont="1" applyBorder="1" applyAlignment="1">
      <alignment/>
    </xf>
    <xf numFmtId="180" fontId="8" fillId="0" borderId="0" xfId="0" applyNumberFormat="1" applyFont="1" applyBorder="1" applyAlignment="1">
      <alignment/>
    </xf>
    <xf numFmtId="180" fontId="8" fillId="0" borderId="5" xfId="0" applyNumberFormat="1" applyFont="1" applyBorder="1" applyAlignment="1">
      <alignment/>
    </xf>
    <xf numFmtId="180" fontId="0" fillId="0" borderId="0" xfId="0" applyNumberFormat="1" applyFont="1" applyBorder="1" applyAlignment="1">
      <alignment/>
    </xf>
    <xf numFmtId="180" fontId="9" fillId="0" borderId="6" xfId="0" applyNumberFormat="1" applyFont="1" applyBorder="1" applyAlignment="1">
      <alignment/>
    </xf>
    <xf numFmtId="180" fontId="9" fillId="0" borderId="10" xfId="0" applyNumberFormat="1" applyFont="1" applyBorder="1" applyAlignment="1">
      <alignment/>
    </xf>
    <xf numFmtId="0" fontId="0" fillId="0" borderId="3" xfId="0" applyFont="1" applyBorder="1" applyAlignment="1" quotePrefix="1">
      <alignment horizontal="left" wrapText="1" indent="1"/>
    </xf>
    <xf numFmtId="0" fontId="10" fillId="0" borderId="11" xfId="0" applyFont="1" applyBorder="1" applyAlignment="1">
      <alignment horizontal="distributed"/>
    </xf>
    <xf numFmtId="0" fontId="10" fillId="0" borderId="3" xfId="0" applyFont="1" applyBorder="1" applyAlignment="1" quotePrefix="1">
      <alignment horizontal="distributed"/>
    </xf>
    <xf numFmtId="0" fontId="10" fillId="0" borderId="4" xfId="0" applyFont="1" applyBorder="1" applyAlignment="1" quotePrefix="1">
      <alignment horizontal="distributed"/>
    </xf>
    <xf numFmtId="0" fontId="0" fillId="0" borderId="3" xfId="0" applyFont="1" applyBorder="1" applyAlignment="1">
      <alignment horizontal="distributed" wrapText="1"/>
    </xf>
    <xf numFmtId="0" fontId="2" fillId="0" borderId="5" xfId="0" applyFont="1" applyBorder="1" applyAlignment="1">
      <alignment/>
    </xf>
    <xf numFmtId="0" fontId="2" fillId="0" borderId="0" xfId="0" applyFont="1" applyAlignment="1">
      <alignment/>
    </xf>
    <xf numFmtId="0" fontId="2" fillId="0" borderId="0" xfId="0" applyFont="1" applyAlignment="1" quotePrefix="1">
      <alignment/>
    </xf>
    <xf numFmtId="0" fontId="0" fillId="0" borderId="0" xfId="0" applyFont="1" applyAlignment="1">
      <alignment/>
    </xf>
    <xf numFmtId="0" fontId="0" fillId="0" borderId="0" xfId="0" applyAlignment="1">
      <alignment/>
    </xf>
    <xf numFmtId="0" fontId="0" fillId="0" borderId="0" xfId="0" applyFont="1" applyBorder="1" applyAlignment="1">
      <alignment/>
    </xf>
    <xf numFmtId="0" fontId="5" fillId="0" borderId="5" xfId="0" applyFont="1" applyBorder="1" applyAlignment="1">
      <alignment/>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5" xfId="0" applyFont="1" applyBorder="1" applyAlignment="1" quotePrefix="1">
      <alignment horizontal="center" vertical="top"/>
    </xf>
    <xf numFmtId="0" fontId="4" fillId="0" borderId="0" xfId="0" applyFont="1" applyAlignment="1">
      <alignment horizontal="center" vertical="center"/>
    </xf>
    <xf numFmtId="0" fontId="3" fillId="0" borderId="0" xfId="0" applyFont="1" applyAlignment="1" quotePrefix="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2"/>
  <sheetViews>
    <sheetView tabSelected="1" zoomScaleSheetLayoutView="75" workbookViewId="0" topLeftCell="A1">
      <pane xSplit="1" ySplit="4" topLeftCell="C69" activePane="bottomRight" state="frozen"/>
      <selection pane="topLeft" activeCell="A1" sqref="A1"/>
      <selection pane="topRight" activeCell="B1" sqref="B1"/>
      <selection pane="bottomLeft" activeCell="A5" sqref="A5"/>
      <selection pane="bottomRight" activeCell="E74" sqref="E74"/>
    </sheetView>
  </sheetViews>
  <sheetFormatPr defaultColWidth="9.00390625" defaultRowHeight="16.5"/>
  <cols>
    <col min="1" max="1" width="32.75390625" style="0" customWidth="1"/>
    <col min="2" max="3" width="19.625" style="0" customWidth="1"/>
    <col min="4" max="4" width="4.375" style="0" customWidth="1"/>
    <col min="5" max="5" width="19.625" style="0" customWidth="1"/>
  </cols>
  <sheetData>
    <row r="1" spans="1:5" ht="27.75">
      <c r="A1" s="44" t="s">
        <v>4</v>
      </c>
      <c r="B1" s="44"/>
      <c r="C1" s="44"/>
      <c r="D1" s="44"/>
      <c r="E1" s="44"/>
    </row>
    <row r="2" spans="1:5" ht="36.75">
      <c r="A2" s="43" t="s">
        <v>5</v>
      </c>
      <c r="B2" s="43"/>
      <c r="C2" s="43"/>
      <c r="D2" s="43"/>
      <c r="E2" s="43"/>
    </row>
    <row r="3" spans="1:5" s="3" customFormat="1" ht="17.25" thickBot="1">
      <c r="A3" s="42" t="s">
        <v>92</v>
      </c>
      <c r="B3" s="42"/>
      <c r="C3" s="42"/>
      <c r="D3" s="42"/>
      <c r="E3" s="42"/>
    </row>
    <row r="4" spans="1:5" s="3" customFormat="1" ht="25.5" customHeight="1">
      <c r="A4" s="4" t="s">
        <v>3</v>
      </c>
      <c r="B4" s="5" t="s">
        <v>12</v>
      </c>
      <c r="C4" s="5" t="s">
        <v>13</v>
      </c>
      <c r="D4" s="40" t="s">
        <v>14</v>
      </c>
      <c r="E4" s="41"/>
    </row>
    <row r="5" spans="1:5" s="1" customFormat="1" ht="24" customHeight="1">
      <c r="A5" s="29" t="s">
        <v>82</v>
      </c>
      <c r="B5" s="15" t="s">
        <v>0</v>
      </c>
      <c r="C5" s="15" t="s">
        <v>0</v>
      </c>
      <c r="D5" s="6"/>
      <c r="E5" s="20"/>
    </row>
    <row r="6" spans="1:5" s="1" customFormat="1" ht="24" customHeight="1">
      <c r="A6" s="7" t="s">
        <v>6</v>
      </c>
      <c r="B6" s="16">
        <v>0</v>
      </c>
      <c r="C6" s="16">
        <v>280044662.1</v>
      </c>
      <c r="D6" s="8" t="s">
        <v>1</v>
      </c>
      <c r="E6" s="21">
        <f>C6-B6</f>
        <v>280044662.1</v>
      </c>
    </row>
    <row r="7" spans="1:5" s="1" customFormat="1" ht="24" customHeight="1">
      <c r="A7" s="7" t="s">
        <v>7</v>
      </c>
      <c r="B7" s="16">
        <v>0</v>
      </c>
      <c r="C7" s="16">
        <v>155665811.51</v>
      </c>
      <c r="D7" s="8" t="s">
        <v>1</v>
      </c>
      <c r="E7" s="21">
        <f aca="true" t="shared" si="0" ref="E7:E22">E6+C7-B7</f>
        <v>435710473.61</v>
      </c>
    </row>
    <row r="8" spans="1:5" s="1" customFormat="1" ht="24" customHeight="1">
      <c r="A8" s="7" t="s">
        <v>8</v>
      </c>
      <c r="B8" s="16">
        <v>0</v>
      </c>
      <c r="C8" s="16">
        <v>89201835.68</v>
      </c>
      <c r="D8" s="8" t="s">
        <v>1</v>
      </c>
      <c r="E8" s="21">
        <f t="shared" si="0"/>
        <v>524912309.29</v>
      </c>
    </row>
    <row r="9" spans="1:5" s="1" customFormat="1" ht="24" customHeight="1">
      <c r="A9" s="7" t="s">
        <v>66</v>
      </c>
      <c r="B9" s="16">
        <v>0</v>
      </c>
      <c r="C9" s="16">
        <v>38228824.99</v>
      </c>
      <c r="D9" s="8" t="s">
        <v>1</v>
      </c>
      <c r="E9" s="21">
        <f t="shared" si="0"/>
        <v>563141134.28</v>
      </c>
    </row>
    <row r="10" spans="1:5" s="1" customFormat="1" ht="24" customHeight="1">
      <c r="A10" s="7" t="s">
        <v>9</v>
      </c>
      <c r="B10" s="16">
        <v>0</v>
      </c>
      <c r="C10" s="16">
        <v>123856150.46</v>
      </c>
      <c r="D10" s="8" t="s">
        <v>1</v>
      </c>
      <c r="E10" s="21">
        <f t="shared" si="0"/>
        <v>686997284.74</v>
      </c>
    </row>
    <row r="11" spans="1:5" s="1" customFormat="1" ht="24" customHeight="1">
      <c r="A11" s="7" t="s">
        <v>10</v>
      </c>
      <c r="B11" s="16">
        <v>0</v>
      </c>
      <c r="C11" s="16">
        <v>129658503.41</v>
      </c>
      <c r="D11" s="8" t="s">
        <v>1</v>
      </c>
      <c r="E11" s="21">
        <f t="shared" si="0"/>
        <v>816655788.15</v>
      </c>
    </row>
    <row r="12" spans="1:5" s="1" customFormat="1" ht="24" customHeight="1">
      <c r="A12" s="7" t="s">
        <v>11</v>
      </c>
      <c r="B12" s="16">
        <v>55093468.53</v>
      </c>
      <c r="C12" s="16">
        <v>0</v>
      </c>
      <c r="D12" s="8" t="s">
        <v>1</v>
      </c>
      <c r="E12" s="21">
        <f t="shared" si="0"/>
        <v>761562319.62</v>
      </c>
    </row>
    <row r="13" spans="1:5" s="1" customFormat="1" ht="24" customHeight="1">
      <c r="A13" s="7" t="s">
        <v>15</v>
      </c>
      <c r="B13" s="16">
        <v>0</v>
      </c>
      <c r="C13" s="16">
        <v>176227483.47</v>
      </c>
      <c r="D13" s="8" t="s">
        <v>1</v>
      </c>
      <c r="E13" s="21">
        <f t="shared" si="0"/>
        <v>937789803.09</v>
      </c>
    </row>
    <row r="14" spans="1:5" s="1" customFormat="1" ht="24" customHeight="1">
      <c r="A14" s="7" t="s">
        <v>16</v>
      </c>
      <c r="B14" s="16">
        <v>33138786.51</v>
      </c>
      <c r="C14" s="16">
        <v>0</v>
      </c>
      <c r="D14" s="8" t="s">
        <v>1</v>
      </c>
      <c r="E14" s="21">
        <f t="shared" si="0"/>
        <v>904651016.58</v>
      </c>
    </row>
    <row r="15" spans="1:5" s="1" customFormat="1" ht="24" customHeight="1">
      <c r="A15" s="7" t="s">
        <v>17</v>
      </c>
      <c r="B15" s="16">
        <v>45932780.55</v>
      </c>
      <c r="C15" s="16">
        <v>0</v>
      </c>
      <c r="D15" s="8" t="s">
        <v>1</v>
      </c>
      <c r="E15" s="21">
        <f t="shared" si="0"/>
        <v>858718236.0300001</v>
      </c>
    </row>
    <row r="16" spans="1:5" s="1" customFormat="1" ht="24" customHeight="1">
      <c r="A16" s="7" t="s">
        <v>18</v>
      </c>
      <c r="B16" s="16">
        <v>0</v>
      </c>
      <c r="C16" s="16">
        <v>137715946.27</v>
      </c>
      <c r="D16" s="8" t="s">
        <v>1</v>
      </c>
      <c r="E16" s="21">
        <f t="shared" si="0"/>
        <v>996434182.3000001</v>
      </c>
    </row>
    <row r="17" spans="1:5" s="1" customFormat="1" ht="24" customHeight="1">
      <c r="A17" s="7" t="s">
        <v>19</v>
      </c>
      <c r="B17" s="16">
        <v>0</v>
      </c>
      <c r="C17" s="16">
        <v>76910146.85</v>
      </c>
      <c r="D17" s="8" t="s">
        <v>1</v>
      </c>
      <c r="E17" s="21">
        <f t="shared" si="0"/>
        <v>1073344329.1500001</v>
      </c>
    </row>
    <row r="18" spans="1:5" s="1" customFormat="1" ht="24" customHeight="1">
      <c r="A18" s="7" t="s">
        <v>20</v>
      </c>
      <c r="B18" s="16">
        <v>0</v>
      </c>
      <c r="C18" s="16">
        <v>398247473.56</v>
      </c>
      <c r="D18" s="8" t="s">
        <v>1</v>
      </c>
      <c r="E18" s="21">
        <f t="shared" si="0"/>
        <v>1471591802.71</v>
      </c>
    </row>
    <row r="19" spans="1:5" s="1" customFormat="1" ht="24" customHeight="1">
      <c r="A19" s="7" t="s">
        <v>21</v>
      </c>
      <c r="B19" s="16">
        <v>0</v>
      </c>
      <c r="C19" s="16">
        <v>638937444.43</v>
      </c>
      <c r="D19" s="8" t="s">
        <v>1</v>
      </c>
      <c r="E19" s="21">
        <f t="shared" si="0"/>
        <v>2110529247.1399999</v>
      </c>
    </row>
    <row r="20" spans="1:5" s="1" customFormat="1" ht="24" customHeight="1">
      <c r="A20" s="7" t="s">
        <v>22</v>
      </c>
      <c r="B20" s="16">
        <v>179650548.79</v>
      </c>
      <c r="C20" s="16">
        <v>0</v>
      </c>
      <c r="D20" s="8" t="s">
        <v>1</v>
      </c>
      <c r="E20" s="21">
        <f t="shared" si="0"/>
        <v>1930878698.35</v>
      </c>
    </row>
    <row r="21" spans="1:5" s="1" customFormat="1" ht="24" customHeight="1">
      <c r="A21" s="7" t="s">
        <v>23</v>
      </c>
      <c r="B21" s="16">
        <v>224931664.65</v>
      </c>
      <c r="C21" s="16">
        <v>0</v>
      </c>
      <c r="D21" s="8" t="s">
        <v>1</v>
      </c>
      <c r="E21" s="21">
        <f t="shared" si="0"/>
        <v>1705947033.6999998</v>
      </c>
    </row>
    <row r="22" spans="1:5" s="1" customFormat="1" ht="24" customHeight="1">
      <c r="A22" s="7" t="s">
        <v>24</v>
      </c>
      <c r="B22" s="16">
        <v>1135403120.43</v>
      </c>
      <c r="C22" s="16">
        <v>0</v>
      </c>
      <c r="D22" s="8" t="s">
        <v>1</v>
      </c>
      <c r="E22" s="21">
        <f t="shared" si="0"/>
        <v>570543913.2699997</v>
      </c>
    </row>
    <row r="23" spans="1:5" s="1" customFormat="1" ht="24" customHeight="1">
      <c r="A23" s="7" t="s">
        <v>25</v>
      </c>
      <c r="B23" s="16">
        <v>600574572.48</v>
      </c>
      <c r="C23" s="16">
        <v>0</v>
      </c>
      <c r="D23" s="8" t="s">
        <v>2</v>
      </c>
      <c r="E23" s="21">
        <f>B23-E22+C23</f>
        <v>30030659.210000277</v>
      </c>
    </row>
    <row r="24" spans="1:5" s="1" customFormat="1" ht="24" customHeight="1">
      <c r="A24" s="7" t="s">
        <v>26</v>
      </c>
      <c r="B24" s="16">
        <v>1655617356.45</v>
      </c>
      <c r="C24" s="16">
        <v>0</v>
      </c>
      <c r="D24" s="8" t="s">
        <v>2</v>
      </c>
      <c r="E24" s="21">
        <f>B24+E23-C24</f>
        <v>1685648015.6600003</v>
      </c>
    </row>
    <row r="25" spans="1:5" s="1" customFormat="1" ht="24" customHeight="1">
      <c r="A25" s="7" t="s">
        <v>27</v>
      </c>
      <c r="B25" s="16">
        <v>1888921921.78</v>
      </c>
      <c r="C25" s="16">
        <v>0</v>
      </c>
      <c r="D25" s="8" t="s">
        <v>2</v>
      </c>
      <c r="E25" s="21">
        <f>B25+E24-C25</f>
        <v>3574569937.4400005</v>
      </c>
    </row>
    <row r="26" spans="1:5" s="1" customFormat="1" ht="24" customHeight="1">
      <c r="A26" s="7" t="s">
        <v>28</v>
      </c>
      <c r="B26" s="16">
        <v>1698299177.95</v>
      </c>
      <c r="C26" s="16">
        <v>0</v>
      </c>
      <c r="D26" s="8" t="s">
        <v>2</v>
      </c>
      <c r="E26" s="21">
        <f>B26+E25-C26</f>
        <v>5272869115.39</v>
      </c>
    </row>
    <row r="27" spans="1:5" s="1" customFormat="1" ht="24" customHeight="1">
      <c r="A27" s="7" t="s">
        <v>29</v>
      </c>
      <c r="B27" s="16">
        <v>1162598330.94</v>
      </c>
      <c r="C27" s="16">
        <v>0</v>
      </c>
      <c r="D27" s="8" t="s">
        <v>2</v>
      </c>
      <c r="E27" s="21">
        <f aca="true" t="shared" si="1" ref="E27:E54">B27+E26-C27</f>
        <v>6435467446.33</v>
      </c>
    </row>
    <row r="28" spans="1:5" s="1" customFormat="1" ht="24" customHeight="1">
      <c r="A28" s="7" t="s">
        <v>30</v>
      </c>
      <c r="B28" s="16">
        <v>1902735068.31</v>
      </c>
      <c r="C28" s="16">
        <v>0</v>
      </c>
      <c r="D28" s="8" t="s">
        <v>2</v>
      </c>
      <c r="E28" s="21">
        <f t="shared" si="1"/>
        <v>8338202514.639999</v>
      </c>
    </row>
    <row r="29" spans="1:5" s="1" customFormat="1" ht="24" customHeight="1">
      <c r="A29" s="7" t="s">
        <v>31</v>
      </c>
      <c r="B29" s="16">
        <v>8559877228.42</v>
      </c>
      <c r="C29" s="16">
        <v>0</v>
      </c>
      <c r="D29" s="8" t="s">
        <v>2</v>
      </c>
      <c r="E29" s="21">
        <f t="shared" si="1"/>
        <v>16898079743.06</v>
      </c>
    </row>
    <row r="30" spans="1:5" s="1" customFormat="1" ht="24" customHeight="1">
      <c r="A30" s="7" t="s">
        <v>32</v>
      </c>
      <c r="B30" s="16">
        <v>18753192321.33</v>
      </c>
      <c r="C30" s="16">
        <v>0</v>
      </c>
      <c r="D30" s="8" t="s">
        <v>2</v>
      </c>
      <c r="E30" s="21">
        <f t="shared" si="1"/>
        <v>35651272064.39</v>
      </c>
    </row>
    <row r="31" spans="1:5" s="1" customFormat="1" ht="24" customHeight="1">
      <c r="A31" s="7" t="s">
        <v>33</v>
      </c>
      <c r="B31" s="16">
        <v>6710434505.98</v>
      </c>
      <c r="C31" s="16">
        <v>0</v>
      </c>
      <c r="D31" s="25" t="s">
        <v>2</v>
      </c>
      <c r="E31" s="21">
        <f t="shared" si="1"/>
        <v>42361706570.369995</v>
      </c>
    </row>
    <row r="32" spans="1:5" s="33" customFormat="1" ht="24" customHeight="1" thickBot="1">
      <c r="A32" s="9" t="s">
        <v>34</v>
      </c>
      <c r="B32" s="17">
        <v>8936598903.23</v>
      </c>
      <c r="C32" s="17">
        <v>0</v>
      </c>
      <c r="D32" s="10" t="s">
        <v>2</v>
      </c>
      <c r="E32" s="22">
        <f t="shared" si="1"/>
        <v>51298305473.59999</v>
      </c>
    </row>
    <row r="33" spans="1:5" s="1" customFormat="1" ht="24" customHeight="1">
      <c r="A33" s="7" t="s">
        <v>35</v>
      </c>
      <c r="B33" s="16">
        <v>5414091286.13</v>
      </c>
      <c r="C33" s="16">
        <v>0</v>
      </c>
      <c r="D33" s="8" t="s">
        <v>2</v>
      </c>
      <c r="E33" s="21">
        <f t="shared" si="1"/>
        <v>56712396759.72999</v>
      </c>
    </row>
    <row r="34" spans="1:5" s="1" customFormat="1" ht="24" customHeight="1">
      <c r="A34" s="7" t="s">
        <v>36</v>
      </c>
      <c r="B34" s="16">
        <v>8336874981.25</v>
      </c>
      <c r="C34" s="16">
        <v>0</v>
      </c>
      <c r="D34" s="8" t="s">
        <v>2</v>
      </c>
      <c r="E34" s="21">
        <f t="shared" si="1"/>
        <v>65049271740.97999</v>
      </c>
    </row>
    <row r="35" spans="1:5" s="1" customFormat="1" ht="24" customHeight="1">
      <c r="A35" s="7" t="s">
        <v>37</v>
      </c>
      <c r="B35" s="16">
        <v>23644611427.32</v>
      </c>
      <c r="C35" s="16">
        <v>0</v>
      </c>
      <c r="D35" s="8" t="s">
        <v>2</v>
      </c>
      <c r="E35" s="21">
        <f t="shared" si="1"/>
        <v>88693883168.29999</v>
      </c>
    </row>
    <row r="36" spans="1:5" s="1" customFormat="1" ht="24" customHeight="1">
      <c r="A36" s="7" t="s">
        <v>38</v>
      </c>
      <c r="B36" s="16">
        <v>16496387744.46</v>
      </c>
      <c r="C36" s="16">
        <v>0</v>
      </c>
      <c r="D36" s="8" t="s">
        <v>2</v>
      </c>
      <c r="E36" s="21">
        <f t="shared" si="1"/>
        <v>105190270912.75998</v>
      </c>
    </row>
    <row r="37" spans="1:5" s="1" customFormat="1" ht="24" customHeight="1">
      <c r="A37" s="7" t="s">
        <v>39</v>
      </c>
      <c r="B37" s="16">
        <v>0</v>
      </c>
      <c r="C37" s="16">
        <v>9426827289.13</v>
      </c>
      <c r="D37" s="8" t="s">
        <v>2</v>
      </c>
      <c r="E37" s="21">
        <f t="shared" si="1"/>
        <v>95763443623.62997</v>
      </c>
    </row>
    <row r="38" spans="1:5" s="1" customFormat="1" ht="24" customHeight="1">
      <c r="A38" s="7" t="s">
        <v>40</v>
      </c>
      <c r="B38" s="16">
        <v>0</v>
      </c>
      <c r="C38" s="16">
        <v>11150714134.02</v>
      </c>
      <c r="D38" s="8" t="s">
        <v>2</v>
      </c>
      <c r="E38" s="21">
        <f t="shared" si="1"/>
        <v>84612729489.60997</v>
      </c>
    </row>
    <row r="39" spans="1:5" s="1" customFormat="1" ht="24" customHeight="1">
      <c r="A39" s="7" t="s">
        <v>41</v>
      </c>
      <c r="B39" s="16">
        <v>0</v>
      </c>
      <c r="C39" s="16">
        <v>5276630864.25</v>
      </c>
      <c r="D39" s="25" t="s">
        <v>2</v>
      </c>
      <c r="E39" s="21">
        <f t="shared" si="1"/>
        <v>79336098625.35997</v>
      </c>
    </row>
    <row r="40" spans="1:5" s="1" customFormat="1" ht="24" customHeight="1">
      <c r="A40" s="7" t="s">
        <v>42</v>
      </c>
      <c r="B40" s="16">
        <v>0</v>
      </c>
      <c r="C40" s="16">
        <v>1831082528.11</v>
      </c>
      <c r="D40" s="8" t="s">
        <v>2</v>
      </c>
      <c r="E40" s="21">
        <f>B40+E39-C40</f>
        <v>77505016097.24997</v>
      </c>
    </row>
    <row r="41" spans="1:5" s="1" customFormat="1" ht="24" customHeight="1">
      <c r="A41" s="7" t="s">
        <v>43</v>
      </c>
      <c r="B41" s="16">
        <v>7393905825.01</v>
      </c>
      <c r="C41" s="16">
        <v>0</v>
      </c>
      <c r="D41" s="8" t="s">
        <v>2</v>
      </c>
      <c r="E41" s="21">
        <f t="shared" si="1"/>
        <v>84898921922.25996</v>
      </c>
    </row>
    <row r="42" spans="1:5" s="1" customFormat="1" ht="24" customHeight="1">
      <c r="A42" s="7" t="s">
        <v>44</v>
      </c>
      <c r="B42" s="16">
        <v>0</v>
      </c>
      <c r="C42" s="16">
        <v>6124026964.99</v>
      </c>
      <c r="D42" s="8" t="s">
        <v>2</v>
      </c>
      <c r="E42" s="21">
        <f t="shared" si="1"/>
        <v>78774894957.26996</v>
      </c>
    </row>
    <row r="43" spans="1:5" s="1" customFormat="1" ht="24" customHeight="1">
      <c r="A43" s="7" t="s">
        <v>45</v>
      </c>
      <c r="B43" s="16">
        <v>31236276628.18</v>
      </c>
      <c r="C43" s="16">
        <v>0</v>
      </c>
      <c r="D43" s="8" t="s">
        <v>2</v>
      </c>
      <c r="E43" s="21">
        <f t="shared" si="1"/>
        <v>110011171585.44995</v>
      </c>
    </row>
    <row r="44" spans="1:5" s="1" customFormat="1" ht="24" customHeight="1">
      <c r="A44" s="7" t="s">
        <v>46</v>
      </c>
      <c r="B44" s="16">
        <v>68071148928.08</v>
      </c>
      <c r="C44" s="16">
        <v>0</v>
      </c>
      <c r="D44" s="25" t="s">
        <v>2</v>
      </c>
      <c r="E44" s="21">
        <f t="shared" si="1"/>
        <v>178082320513.52997</v>
      </c>
    </row>
    <row r="45" spans="1:5" s="1" customFormat="1" ht="24" customHeight="1">
      <c r="A45" s="7" t="s">
        <v>47</v>
      </c>
      <c r="B45" s="16">
        <v>62911530301.93</v>
      </c>
      <c r="C45" s="16">
        <v>0</v>
      </c>
      <c r="D45" s="8" t="s">
        <v>2</v>
      </c>
      <c r="E45" s="21">
        <f t="shared" si="1"/>
        <v>240993850815.45996</v>
      </c>
    </row>
    <row r="46" spans="1:5" s="1" customFormat="1" ht="24" customHeight="1">
      <c r="A46" s="7" t="s">
        <v>48</v>
      </c>
      <c r="B46" s="16">
        <v>32252225834.11</v>
      </c>
      <c r="C46" s="16">
        <v>0</v>
      </c>
      <c r="D46" s="8" t="s">
        <v>2</v>
      </c>
      <c r="E46" s="21">
        <f t="shared" si="1"/>
        <v>273246076649.56995</v>
      </c>
    </row>
    <row r="47" spans="1:5" s="1" customFormat="1" ht="24" customHeight="1">
      <c r="A47" s="7" t="s">
        <v>49</v>
      </c>
      <c r="B47" s="16">
        <v>0</v>
      </c>
      <c r="C47" s="16">
        <v>52938863717.25</v>
      </c>
      <c r="D47" s="8" t="s">
        <v>2</v>
      </c>
      <c r="E47" s="21">
        <f t="shared" si="1"/>
        <v>220307212932.31995</v>
      </c>
    </row>
    <row r="48" spans="1:5" s="1" customFormat="1" ht="24" customHeight="1">
      <c r="A48" s="7" t="s">
        <v>50</v>
      </c>
      <c r="B48" s="16">
        <v>0</v>
      </c>
      <c r="C48" s="16">
        <v>5969240133.25</v>
      </c>
      <c r="D48" s="8" t="s">
        <v>2</v>
      </c>
      <c r="E48" s="21">
        <f t="shared" si="1"/>
        <v>214337972799.06995</v>
      </c>
    </row>
    <row r="49" spans="1:5" s="1" customFormat="1" ht="24" customHeight="1">
      <c r="A49" s="7" t="s">
        <v>51</v>
      </c>
      <c r="B49" s="16">
        <v>0</v>
      </c>
      <c r="C49" s="16">
        <v>46155478280.24</v>
      </c>
      <c r="D49" s="8" t="s">
        <v>2</v>
      </c>
      <c r="E49" s="21">
        <f t="shared" si="1"/>
        <v>168182494518.82996</v>
      </c>
    </row>
    <row r="50" spans="1:5" s="1" customFormat="1" ht="24" customHeight="1">
      <c r="A50" s="7" t="s">
        <v>52</v>
      </c>
      <c r="B50" s="16">
        <v>0</v>
      </c>
      <c r="C50" s="16">
        <v>17536996289.53</v>
      </c>
      <c r="D50" s="25" t="s">
        <v>2</v>
      </c>
      <c r="E50" s="21">
        <f t="shared" si="1"/>
        <v>150645498229.29996</v>
      </c>
    </row>
    <row r="51" spans="1:5" s="1" customFormat="1" ht="24" customHeight="1">
      <c r="A51" s="7" t="s">
        <v>53</v>
      </c>
      <c r="B51" s="16">
        <v>13927949097.47</v>
      </c>
      <c r="C51" s="16">
        <v>0</v>
      </c>
      <c r="D51" s="8" t="s">
        <v>2</v>
      </c>
      <c r="E51" s="21">
        <f t="shared" si="1"/>
        <v>164573447326.76996</v>
      </c>
    </row>
    <row r="52" spans="1:5" s="1" customFormat="1" ht="24" customHeight="1">
      <c r="A52" s="7" t="s">
        <v>54</v>
      </c>
      <c r="B52" s="16">
        <v>0</v>
      </c>
      <c r="C52" s="16">
        <v>444520199.12</v>
      </c>
      <c r="D52" s="8" t="s">
        <v>2</v>
      </c>
      <c r="E52" s="21">
        <f t="shared" si="1"/>
        <v>164128927127.64996</v>
      </c>
    </row>
    <row r="53" spans="1:5" s="1" customFormat="1" ht="24" customHeight="1">
      <c r="A53" s="7" t="s">
        <v>55</v>
      </c>
      <c r="B53" s="16">
        <v>0</v>
      </c>
      <c r="C53" s="16">
        <v>11515644679.83</v>
      </c>
      <c r="D53" s="8" t="s">
        <v>2</v>
      </c>
      <c r="E53" s="21">
        <f t="shared" si="1"/>
        <v>152613282447.81998</v>
      </c>
    </row>
    <row r="54" spans="1:5" s="1" customFormat="1" ht="24" customHeight="1">
      <c r="A54" s="7" t="s">
        <v>56</v>
      </c>
      <c r="B54" s="16">
        <v>106877285155.87</v>
      </c>
      <c r="C54" s="16">
        <v>0</v>
      </c>
      <c r="D54" s="8" t="s">
        <v>2</v>
      </c>
      <c r="E54" s="21">
        <f t="shared" si="1"/>
        <v>259490567603.68997</v>
      </c>
    </row>
    <row r="55" spans="1:5" s="1" customFormat="1" ht="24" customHeight="1">
      <c r="A55" s="7" t="s">
        <v>64</v>
      </c>
      <c r="B55" s="16">
        <v>2577830381.03</v>
      </c>
      <c r="C55" s="16">
        <v>0</v>
      </c>
      <c r="D55" s="8" t="s">
        <v>2</v>
      </c>
      <c r="E55" s="21">
        <f>B55+E54-C55</f>
        <v>262068397984.71997</v>
      </c>
    </row>
    <row r="56" spans="1:5" s="1" customFormat="1" ht="24" customHeight="1">
      <c r="A56" s="32" t="s">
        <v>68</v>
      </c>
      <c r="B56" s="16">
        <v>0</v>
      </c>
      <c r="C56" s="16">
        <v>195323166511.71</v>
      </c>
      <c r="D56" s="8" t="s">
        <v>2</v>
      </c>
      <c r="E56" s="21">
        <f>B56+E55-C56</f>
        <v>66745231473.00998</v>
      </c>
    </row>
    <row r="57" spans="1:5" s="1" customFormat="1" ht="24" customHeight="1">
      <c r="A57" s="32" t="s">
        <v>88</v>
      </c>
      <c r="B57" s="16">
        <v>11116098868.47</v>
      </c>
      <c r="C57" s="16">
        <v>0</v>
      </c>
      <c r="D57" s="8" t="s">
        <v>93</v>
      </c>
      <c r="E57" s="21">
        <f>(B57+E56-C57)</f>
        <v>77861330341.47998</v>
      </c>
    </row>
    <row r="58" spans="1:5" s="1" customFormat="1" ht="24" customHeight="1">
      <c r="A58" s="32" t="s">
        <v>90</v>
      </c>
      <c r="B58" s="16"/>
      <c r="C58" s="16">
        <v>57421248206.12</v>
      </c>
      <c r="D58" s="8" t="s">
        <v>93</v>
      </c>
      <c r="E58" s="21">
        <f>E57+B58-C58</f>
        <v>20440082135.359978</v>
      </c>
    </row>
    <row r="59" spans="1:5" s="39" customFormat="1" ht="24" customHeight="1" thickBot="1">
      <c r="A59" s="31" t="s">
        <v>87</v>
      </c>
      <c r="B59" s="19">
        <f>SUM(B6:B58)</f>
        <v>443799216215.63995</v>
      </c>
      <c r="C59" s="19">
        <f>SUM(C6:C58)</f>
        <v>423359134080.27997</v>
      </c>
      <c r="D59" s="27" t="s">
        <v>93</v>
      </c>
      <c r="E59" s="24">
        <f>E58</f>
        <v>20440082135.359978</v>
      </c>
    </row>
    <row r="60" spans="1:5" s="38" customFormat="1" ht="22.5" customHeight="1">
      <c r="A60" s="30" t="s">
        <v>84</v>
      </c>
      <c r="B60" s="16"/>
      <c r="C60" s="16"/>
      <c r="D60" s="11"/>
      <c r="E60" s="21"/>
    </row>
    <row r="61" spans="1:5" s="38" customFormat="1" ht="22.5" customHeight="1">
      <c r="A61" s="13" t="s">
        <v>57</v>
      </c>
      <c r="B61" s="16">
        <v>32684884.2</v>
      </c>
      <c r="C61" s="16">
        <v>0</v>
      </c>
      <c r="D61" s="11"/>
      <c r="E61" s="21">
        <v>0</v>
      </c>
    </row>
    <row r="62" spans="1:5" s="12" customFormat="1" ht="22.5" customHeight="1">
      <c r="A62" s="28" t="s">
        <v>81</v>
      </c>
      <c r="B62" s="16">
        <v>8796217793.67</v>
      </c>
      <c r="C62" s="16">
        <v>0</v>
      </c>
      <c r="D62" s="11"/>
      <c r="E62" s="21">
        <v>0</v>
      </c>
    </row>
    <row r="63" spans="1:5" s="12" customFormat="1" ht="22.5" customHeight="1">
      <c r="A63" s="13" t="s">
        <v>69</v>
      </c>
      <c r="B63" s="16">
        <v>0</v>
      </c>
      <c r="C63" s="16">
        <v>128772119252.65</v>
      </c>
      <c r="D63" s="11"/>
      <c r="E63" s="21">
        <v>0</v>
      </c>
    </row>
    <row r="64" spans="1:5" s="12" customFormat="1" ht="22.5" customHeight="1">
      <c r="A64" s="13" t="s">
        <v>70</v>
      </c>
      <c r="B64" s="16">
        <v>134509832180.56</v>
      </c>
      <c r="C64" s="16">
        <v>0</v>
      </c>
      <c r="D64" s="11"/>
      <c r="E64" s="21">
        <v>0</v>
      </c>
    </row>
    <row r="65" spans="1:5" s="12" customFormat="1" ht="22.5" customHeight="1">
      <c r="A65" s="13" t="s">
        <v>91</v>
      </c>
      <c r="B65" s="16">
        <v>0</v>
      </c>
      <c r="C65" s="16">
        <v>922678919</v>
      </c>
      <c r="D65" s="11"/>
      <c r="E65" s="21"/>
    </row>
    <row r="66" spans="1:5" s="12" customFormat="1" ht="22.5" customHeight="1">
      <c r="A66" s="14" t="s">
        <v>58</v>
      </c>
      <c r="B66" s="16">
        <v>53922096581.79</v>
      </c>
      <c r="C66" s="16">
        <v>0</v>
      </c>
      <c r="D66" s="11"/>
      <c r="E66" s="21">
        <v>0</v>
      </c>
    </row>
    <row r="67" spans="1:5" s="12" customFormat="1" ht="22.5" customHeight="1">
      <c r="A67" s="13" t="s">
        <v>59</v>
      </c>
      <c r="B67" s="16">
        <v>0</v>
      </c>
      <c r="C67" s="16">
        <v>9417156104.35</v>
      </c>
      <c r="D67" s="11"/>
      <c r="E67" s="21">
        <v>0</v>
      </c>
    </row>
    <row r="68" spans="1:5" s="12" customFormat="1" ht="22.5" customHeight="1">
      <c r="A68" s="13" t="s">
        <v>60</v>
      </c>
      <c r="B68" s="16">
        <v>209639930.56</v>
      </c>
      <c r="C68" s="16">
        <v>0</v>
      </c>
      <c r="D68" s="11"/>
      <c r="E68" s="21">
        <v>0</v>
      </c>
    </row>
    <row r="69" spans="1:5" s="12" customFormat="1" ht="22.5" customHeight="1">
      <c r="A69" s="13" t="s">
        <v>61</v>
      </c>
      <c r="B69" s="16">
        <v>255427708</v>
      </c>
      <c r="C69" s="16">
        <v>0</v>
      </c>
      <c r="D69" s="11"/>
      <c r="E69" s="21">
        <v>0</v>
      </c>
    </row>
    <row r="70" spans="1:5" s="12" customFormat="1" ht="22.5" customHeight="1">
      <c r="A70" s="14" t="s">
        <v>80</v>
      </c>
      <c r="B70" s="16">
        <v>466118685020</v>
      </c>
      <c r="C70" s="16">
        <v>0</v>
      </c>
      <c r="D70" s="11"/>
      <c r="E70" s="21"/>
    </row>
    <row r="71" spans="1:5" s="12" customFormat="1" ht="22.5" customHeight="1">
      <c r="A71" s="14" t="s">
        <v>71</v>
      </c>
      <c r="B71" s="16">
        <v>0</v>
      </c>
      <c r="C71" s="16">
        <v>193381995338</v>
      </c>
      <c r="D71" s="11"/>
      <c r="E71" s="21">
        <v>0</v>
      </c>
    </row>
    <row r="72" spans="1:5" s="2" customFormat="1" ht="22.5" customHeight="1">
      <c r="A72" s="30" t="s">
        <v>83</v>
      </c>
      <c r="B72" s="18">
        <f>SUM(B61:B71)</f>
        <v>663844584098.78</v>
      </c>
      <c r="C72" s="18">
        <f>SUM(C61:C71)</f>
        <v>332493949614</v>
      </c>
      <c r="D72" s="26" t="s">
        <v>79</v>
      </c>
      <c r="E72" s="23">
        <f>B72-C72</f>
        <v>331350634484.78</v>
      </c>
    </row>
    <row r="73" spans="1:5" s="2" customFormat="1" ht="22.5" customHeight="1">
      <c r="A73" s="30" t="s">
        <v>85</v>
      </c>
      <c r="B73" s="18">
        <v>0</v>
      </c>
      <c r="C73" s="18">
        <v>150121162241.32</v>
      </c>
      <c r="D73" s="26" t="s">
        <v>78</v>
      </c>
      <c r="E73" s="23">
        <f>C73</f>
        <v>150121162241.32</v>
      </c>
    </row>
    <row r="74" spans="1:5" s="2" customFormat="1" ht="22.5" customHeight="1" thickBot="1">
      <c r="A74" s="31" t="s">
        <v>86</v>
      </c>
      <c r="B74" s="19">
        <f>B59+B72+B73</f>
        <v>1107643800314.42</v>
      </c>
      <c r="C74" s="19">
        <f>C59+C72+C73</f>
        <v>905974245935.6001</v>
      </c>
      <c r="D74" s="27" t="s">
        <v>79</v>
      </c>
      <c r="E74" s="24">
        <f>B74-C74</f>
        <v>201669554378.81982</v>
      </c>
    </row>
    <row r="75" spans="1:5" s="36" customFormat="1" ht="16.5" customHeight="1">
      <c r="A75" s="34" t="s">
        <v>98</v>
      </c>
      <c r="B75" s="34"/>
      <c r="C75" s="34"/>
      <c r="D75" s="34"/>
      <c r="E75" s="34"/>
    </row>
    <row r="76" s="36" customFormat="1" ht="16.5" customHeight="1">
      <c r="A76" s="34" t="s">
        <v>101</v>
      </c>
    </row>
    <row r="77" spans="1:5" s="36" customFormat="1" ht="16.5" customHeight="1">
      <c r="A77" s="34" t="s">
        <v>99</v>
      </c>
      <c r="B77" s="34"/>
      <c r="C77" s="34"/>
      <c r="D77" s="34"/>
      <c r="E77" s="34"/>
    </row>
    <row r="78" s="36" customFormat="1" ht="16.5" customHeight="1">
      <c r="A78" s="34" t="s">
        <v>100</v>
      </c>
    </row>
    <row r="79" s="36" customFormat="1" ht="16.5" customHeight="1">
      <c r="A79" s="34" t="s">
        <v>72</v>
      </c>
    </row>
    <row r="80" s="36" customFormat="1" ht="16.5" customHeight="1">
      <c r="A80" s="34" t="s">
        <v>67</v>
      </c>
    </row>
    <row r="81" s="36" customFormat="1" ht="16.5" customHeight="1">
      <c r="A81" s="34" t="s">
        <v>73</v>
      </c>
    </row>
    <row r="82" s="36" customFormat="1" ht="16.5" customHeight="1">
      <c r="A82" s="34" t="s">
        <v>74</v>
      </c>
    </row>
    <row r="83" s="36" customFormat="1" ht="16.5" customHeight="1">
      <c r="A83" s="34" t="s">
        <v>75</v>
      </c>
    </row>
    <row r="84" s="36" customFormat="1" ht="16.5" customHeight="1">
      <c r="A84" s="35" t="s">
        <v>65</v>
      </c>
    </row>
    <row r="85" s="36" customFormat="1" ht="16.5" customHeight="1">
      <c r="A85" s="34" t="s">
        <v>76</v>
      </c>
    </row>
    <row r="86" s="36" customFormat="1" ht="16.5" customHeight="1">
      <c r="A86" s="35" t="s">
        <v>94</v>
      </c>
    </row>
    <row r="87" s="36" customFormat="1" ht="16.5" customHeight="1">
      <c r="A87" s="34" t="s">
        <v>62</v>
      </c>
    </row>
    <row r="88" s="36" customFormat="1" ht="16.5" customHeight="1">
      <c r="A88" s="34" t="s">
        <v>95</v>
      </c>
    </row>
    <row r="89" s="36" customFormat="1" ht="16.5" customHeight="1">
      <c r="A89" s="34" t="s">
        <v>63</v>
      </c>
    </row>
    <row r="90" s="36" customFormat="1" ht="16.5" customHeight="1">
      <c r="A90" s="34" t="s">
        <v>96</v>
      </c>
    </row>
    <row r="91" s="36" customFormat="1" ht="16.5" customHeight="1">
      <c r="A91" s="34" t="s">
        <v>77</v>
      </c>
    </row>
    <row r="92" s="36" customFormat="1" ht="15.75" customHeight="1">
      <c r="A92" s="34" t="s">
        <v>97</v>
      </c>
    </row>
    <row r="93" s="37" customFormat="1" ht="16.5" customHeight="1">
      <c r="A93" s="34" t="s">
        <v>89</v>
      </c>
    </row>
    <row r="94" s="37" customFormat="1" ht="16.5" customHeight="1">
      <c r="A94" s="34"/>
    </row>
    <row r="95" s="37" customFormat="1" ht="16.5" customHeight="1">
      <c r="A95" s="34"/>
    </row>
    <row r="96" s="37" customFormat="1" ht="16.5" customHeight="1">
      <c r="A96" s="34"/>
    </row>
    <row r="97" s="37" customFormat="1" ht="16.5" customHeight="1">
      <c r="A97" s="34"/>
    </row>
    <row r="98" s="37" customFormat="1" ht="16.5" customHeight="1">
      <c r="A98" s="34"/>
    </row>
    <row r="99" s="37" customFormat="1" ht="16.5" customHeight="1">
      <c r="A99" s="34"/>
    </row>
    <row r="100" s="37" customFormat="1" ht="16.5" customHeight="1">
      <c r="A100" s="34"/>
    </row>
    <row r="101" s="37" customFormat="1" ht="16.5" customHeight="1">
      <c r="A101" s="34"/>
    </row>
    <row r="102" s="37" customFormat="1" ht="16.5" customHeight="1">
      <c r="A102" s="34"/>
    </row>
    <row r="103" s="37" customFormat="1" ht="16.5" customHeight="1"/>
    <row r="104" s="37" customFormat="1" ht="16.5" customHeight="1"/>
    <row r="105" s="37" customFormat="1" ht="16.5" customHeight="1"/>
    <row r="106" s="37" customFormat="1" ht="16.5" customHeight="1"/>
    <row r="107" s="37" customFormat="1" ht="16.5" customHeight="1"/>
    <row r="108" s="37" customFormat="1" ht="16.5" customHeight="1"/>
    <row r="109" s="37" customFormat="1" ht="16.5" customHeight="1"/>
    <row r="110" s="37" customFormat="1" ht="16.5" customHeight="1"/>
    <row r="111" s="37" customFormat="1" ht="16.5" customHeight="1"/>
    <row r="112" s="37" customFormat="1" ht="16.5" customHeight="1"/>
    <row r="113" s="37" customFormat="1" ht="16.5" customHeight="1"/>
    <row r="114" ht="16.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sheetData>
  <mergeCells count="4">
    <mergeCell ref="D4:E4"/>
    <mergeCell ref="A3:E3"/>
    <mergeCell ref="A2:E2"/>
    <mergeCell ref="A1:E1"/>
  </mergeCells>
  <printOptions horizontalCentered="1"/>
  <pageMargins left="0.1968503937007874" right="0.1968503937007874" top="0.7874015748031497" bottom="0.7874015748031497" header="0.3937007874015748" footer="0.5118110236220472"/>
  <pageSetup horizontalDpi="600" verticalDpi="600" orientation="portrait" paperSize="9" scale="97"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dc:title>
  <dc:subject>03</dc:subject>
  <dc:creator>行政院主計處</dc:creator>
  <cp:keywords/>
  <dc:description> </dc:description>
  <cp:lastModifiedBy>Administrator</cp:lastModifiedBy>
  <cp:lastPrinted>2003-04-21T12:18:38Z</cp:lastPrinted>
  <dcterms:created xsi:type="dcterms:W3CDTF">1998-07-09T01:29:16Z</dcterms:created>
  <dcterms:modified xsi:type="dcterms:W3CDTF">2008-11-13T11:31:48Z</dcterms:modified>
  <cp:category>I14</cp:category>
  <cp:version/>
  <cp:contentType/>
  <cp:contentStatus/>
</cp:coreProperties>
</file>