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2" windowWidth="15072" windowHeight="8856" firstSheet="1" activeTab="1"/>
  </bookViews>
  <sheets>
    <sheet name="電腦軟體增加單" sheetId="1" r:id="rId1"/>
    <sheet name="電腦軟體增(減)值單" sheetId="2" r:id="rId2"/>
    <sheet name="電腦軟體減損單" sheetId="3" r:id="rId3"/>
    <sheet name="電腦軟體增減結存表" sheetId="4" r:id="rId4"/>
    <sheet name="電腦軟體備查帳" sheetId="5" r:id="rId5"/>
    <sheet name="資料表-軟體編號" sheetId="6" r:id="rId6"/>
  </sheets>
  <definedNames>
    <definedName name="_xlnm.Print_Area" localSheetId="4">'電腦軟體備查帳'!$A$2:$P$36</definedName>
    <definedName name="_xlnm.Print_Area" localSheetId="2">'電腦軟體減損單'!$A$2:$M$26</definedName>
    <definedName name="_xlnm.Print_Area" localSheetId="0">'電腦軟體增加單'!$A$2:$M$26</definedName>
    <definedName name="_xlnm.Print_Area" localSheetId="3">'電腦軟體增減結存表'!$A$1:$M$27</definedName>
    <definedName name="_xlnm.Print_Titles" localSheetId="3">'電腦軟體增減結存表'!$2:$7</definedName>
    <definedName name="分類編號">'資料表-軟體編號'!$F$5:$F$8</definedName>
    <definedName name="分類編號資料表">'資料表-軟體編號'!$F$3:$M$8</definedName>
    <definedName name="迄止日期">#REF!</definedName>
    <definedName name="啟始日期">#REF!</definedName>
    <definedName name="現有軟體編號">#REF!</definedName>
    <definedName name="電腦軟體資料表">#REF!</definedName>
    <definedName name="機關全銜">#REF!</definedName>
  </definedNames>
  <calcPr fullCalcOnLoad="1"/>
</workbook>
</file>

<file path=xl/sharedStrings.xml><?xml version="1.0" encoding="utf-8"?>
<sst xmlns="http://schemas.openxmlformats.org/spreadsheetml/2006/main" count="229" uniqueCount="137">
  <si>
    <t>填單日期：</t>
  </si>
  <si>
    <t>直線法</t>
  </si>
  <si>
    <t>分類編號</t>
  </si>
  <si>
    <t>分類說明</t>
  </si>
  <si>
    <t>最低使用年限</t>
  </si>
  <si>
    <t>類</t>
  </si>
  <si>
    <t>項</t>
  </si>
  <si>
    <t>目</t>
  </si>
  <si>
    <t>無形資產</t>
  </si>
  <si>
    <t>外購或委託外界設計開發，取得軟體著作財產權之相關權利，具有重製、轉發、修改該項軟體之權利者。</t>
  </si>
  <si>
    <t>外購或委託外界設計開發，取得該項軟體永久使用之權利者。</t>
  </si>
  <si>
    <t>外購或授權使用，取得該項軟體一定期間使用之權利。</t>
  </si>
  <si>
    <t>非屬上述任一種授權方式者。</t>
  </si>
  <si>
    <t>節</t>
  </si>
  <si>
    <t>號</t>
  </si>
  <si>
    <t>授權期限</t>
  </si>
  <si>
    <t>02</t>
  </si>
  <si>
    <t>01</t>
  </si>
  <si>
    <t>02</t>
  </si>
  <si>
    <t>03</t>
  </si>
  <si>
    <t>最終流水號</t>
  </si>
  <si>
    <t>明細別</t>
  </si>
  <si>
    <t>00</t>
  </si>
  <si>
    <t>分類編號(合併)</t>
  </si>
  <si>
    <t>單位</t>
  </si>
  <si>
    <t>單價</t>
  </si>
  <si>
    <t/>
  </si>
  <si>
    <t>數量</t>
  </si>
  <si>
    <t>來源</t>
  </si>
  <si>
    <t>殘值</t>
  </si>
  <si>
    <t>填造單位：</t>
  </si>
  <si>
    <t>總價</t>
  </si>
  <si>
    <t>取得
日期</t>
  </si>
  <si>
    <t>套</t>
  </si>
  <si>
    <t>電  腦  軟  體  減  損  單</t>
  </si>
  <si>
    <t>電腦軟體</t>
  </si>
  <si>
    <t>應用系統</t>
  </si>
  <si>
    <t>套裝軟體</t>
  </si>
  <si>
    <t>授權軟體(含雲端服務)</t>
  </si>
  <si>
    <t>增(減)值原因</t>
  </si>
  <si>
    <t>延長使用月數</t>
  </si>
  <si>
    <t>電  腦  軟  體  增  加  單</t>
  </si>
  <si>
    <t>主　　計　　單　　位</t>
  </si>
  <si>
    <t>軟　體　管　理　單　位</t>
  </si>
  <si>
    <t>使　　用　　單　　 位</t>
  </si>
  <si>
    <t>軟體名稱
(含廠牌)</t>
  </si>
  <si>
    <t>軟體類別</t>
  </si>
  <si>
    <t>減損原因</t>
  </si>
  <si>
    <t>本期
攤銷</t>
  </si>
  <si>
    <t>使用
年限
(月數)</t>
  </si>
  <si>
    <t>已使用
月  數</t>
  </si>
  <si>
    <t>軟體類別</t>
  </si>
  <si>
    <t>機關全銜</t>
  </si>
  <si>
    <t>經　辦（採　購）單　位</t>
  </si>
  <si>
    <t>填寫說明：</t>
  </si>
  <si>
    <t>使　用　單　位</t>
  </si>
  <si>
    <t>機關全銜</t>
  </si>
  <si>
    <t>軟體名稱(含廠牌)</t>
  </si>
  <si>
    <t>上   期   結   存</t>
  </si>
  <si>
    <t>本   期   增   加</t>
  </si>
  <si>
    <t>本   期   減   少</t>
  </si>
  <si>
    <t>本   期   結   存</t>
  </si>
  <si>
    <t>總    計</t>
  </si>
  <si>
    <t>應用系統 小計</t>
  </si>
  <si>
    <t>套裝軟體 小計</t>
  </si>
  <si>
    <t>授權軟體(雲端服務) 小計</t>
  </si>
  <si>
    <t>已使用
月數</t>
  </si>
  <si>
    <t>4.增(減)值原因：自行填寫。</t>
  </si>
  <si>
    <t>主　　計　　單　　位</t>
  </si>
  <si>
    <t>電  腦  軟  體  增(減)  值  單</t>
  </si>
  <si>
    <t>2.取得日期、軟體號碼、軟體名稱(含廠牌)：須為已辦理過軟體增加之軟體號碼及其取得日期、軟體名稱。</t>
  </si>
  <si>
    <t>增加</t>
  </si>
  <si>
    <t>軟體單據編號</t>
  </si>
  <si>
    <t>電  腦  軟  體   增   減   結  存   表</t>
  </si>
  <si>
    <t>本期攤銷</t>
  </si>
  <si>
    <t>攤銷</t>
  </si>
  <si>
    <t>數量</t>
  </si>
  <si>
    <t>累計攤銷
(含本期)</t>
  </si>
  <si>
    <t>軟體號碼</t>
  </si>
  <si>
    <t>說明：</t>
  </si>
  <si>
    <t>軟體類別：</t>
  </si>
  <si>
    <t>殘值</t>
  </si>
  <si>
    <t>軟體名稱</t>
  </si>
  <si>
    <t>軟體單據日期</t>
  </si>
  <si>
    <t>3.軟體號碼、軟體名稱(含廠牌)：須為已辦理過軟體增加之軟體號碼及其軟體名稱。</t>
  </si>
  <si>
    <t>攤銷
方法</t>
  </si>
  <si>
    <t>4.減損之電腦軟體不會出現在月底的【電腦軟體增減結存表】中，故應先作【攤銷】再作【減帳】。</t>
  </si>
  <si>
    <t>軟體號碼</t>
  </si>
  <si>
    <t>1.軟體管理單位於每月底或年度終了應根據電腦軟體每期增減情形編製本表，以為會計單位登帳之依據。</t>
  </si>
  <si>
    <t>2.機關得視業務需要決定報表欲呈現之明細層級，明細層級可至軟體類別或於軟體類別項下再分別列示各軟體明細</t>
  </si>
  <si>
    <t>3.軟體號碼、軟體類別：軟體號碼係參考財產編號之編號方式，含類、項、目、節、號及流水號等，其類、項、目編號及軟體類別名稱可參考附表一「電腦軟體分類編號、最低使用年限及殘值參考表」之分類編號及軟體類別訂定。</t>
  </si>
  <si>
    <t>4.軟體名稱(含廠牌)：請填寫軟體廠牌、名稱(如：Windows 10, 微軟office 2013)或應用系統名稱(如：公文系統、薪資系統)。</t>
  </si>
  <si>
    <t>6.數量：應用系統，設定為1；其他，依購置套數或授權數填寫。</t>
  </si>
  <si>
    <t>軟體單據編號：</t>
  </si>
  <si>
    <t>7.延長使用月數：由電腦軟體管理單位自行評估後填入，若不延長則填寫0。</t>
  </si>
  <si>
    <t>取得日期</t>
  </si>
  <si>
    <t>使用
年限
(月數)單 位</t>
  </si>
  <si>
    <t>電  腦  軟  體  備  查  簿</t>
  </si>
  <si>
    <t>軟  體  管  理  單  位</t>
  </si>
  <si>
    <t>使　　用　　單　　位</t>
  </si>
  <si>
    <t>主　計　單　位</t>
  </si>
  <si>
    <t>傳票編號：</t>
  </si>
  <si>
    <t>總價</t>
  </si>
  <si>
    <t>6.增(減)數量、總價：軟體類別若為應用系統，數量欄位為0(或空白)；其餘依實際增購數量填寫。</t>
  </si>
  <si>
    <t xml:space="preserve">                  製表                                 覆核                              主辦會計                               機關長官</t>
  </si>
  <si>
    <t>第    頁共  　頁</t>
  </si>
  <si>
    <t>單位：新臺幣元</t>
  </si>
  <si>
    <t xml:space="preserve"> 製表             　　　               覆核                              主辦會計           　            　     機關長官</t>
  </si>
  <si>
    <t>其他軟體</t>
  </si>
  <si>
    <t>上期結存</t>
  </si>
  <si>
    <t>本期結存</t>
  </si>
  <si>
    <t>攤銷</t>
  </si>
  <si>
    <t>本期攤銷</t>
  </si>
  <si>
    <t>累計攤銷</t>
  </si>
  <si>
    <t>分類編號：</t>
  </si>
  <si>
    <t>　　　　　　　　中華民國     年度</t>
  </si>
  <si>
    <t>3.減損原因：自行填寫，如毁損。</t>
  </si>
  <si>
    <t>增  加</t>
  </si>
  <si>
    <t>減  少</t>
  </si>
  <si>
    <t>餘  額</t>
  </si>
  <si>
    <t>數量</t>
  </si>
  <si>
    <t>1.軟體單據編號：電腦軟體減損單之編號</t>
  </si>
  <si>
    <t>1.軟體單據編號：電腦軟體增加單之編號</t>
  </si>
  <si>
    <t>2.取得日期：取得該電腦軟體之日期，授權軟體以簽約日期為取得日期。</t>
  </si>
  <si>
    <t>5.來源：自行填寫，如購置。</t>
  </si>
  <si>
    <t>1.軟體單據編號：電腦軟體增(減)值單之編號</t>
  </si>
  <si>
    <t>5.上期結存之總價：為電腦軟體總價-截止上月底之累計攤銷數</t>
  </si>
  <si>
    <t>機    關    長    官</t>
  </si>
  <si>
    <t xml:space="preserve">                              中華民國     年    月    日起至     年    月    日    </t>
  </si>
  <si>
    <t xml:space="preserve"> 第    　頁共    　頁</t>
  </si>
  <si>
    <t>總    價</t>
  </si>
  <si>
    <t>其  他 軟 體 小計</t>
  </si>
  <si>
    <t>單 位</t>
  </si>
  <si>
    <t>減少</t>
  </si>
  <si>
    <t>軟體淨值</t>
  </si>
  <si>
    <t>傳票編號</t>
  </si>
  <si>
    <t>xxx,xxx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</si>
</sst>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 #,##0_);_(* \(#,##0\);_(* &quot;-&quot;_);_(@_)"/>
    <numFmt numFmtId="184" formatCode="_(&quot;$&quot;* #,##0_);_(&quot;$&quot;* \(#,##0\);_(&quot;$&quot;* &quot;-&quot;_);_(@_)"/>
    <numFmt numFmtId="185" formatCode="_(* #,##0.00_);_(* \(#,##0.00\);_(* &quot;-&quot;??_);_(@_)"/>
    <numFmt numFmtId="186" formatCode="_(&quot;$&quot;* #,##0.00_);_(&quot;$&quot;* \(#,##0.00\);_(&quot;$&quot;* &quot;-&quot;??_);_(@_)"/>
    <numFmt numFmtId="187" formatCode="_-* #,##0.0_-;\-* #,##0.0_-;_-* &quot;-&quot;??_-;_-@_-"/>
    <numFmt numFmtId="188" formatCode="_-* #,##0_-;\-* #,##0_-;_-* &quot;-&quot;??_-;_-@_-"/>
    <numFmt numFmtId="189" formatCode="[$-404]e/m/d;@"/>
    <numFmt numFmtId="190" formatCode="0.00_);[Red]\(0.00\)"/>
    <numFmt numFmtId="191" formatCode="_-* #,##0.000_-;\-* #,##0.000_-;_-* &quot;-&quot;??_-;_-@_-"/>
    <numFmt numFmtId="192" formatCode="[$-404]e&quot;年&quot;m&quot;月&quot;d&quot;日&quot;;@"/>
    <numFmt numFmtId="193" formatCode="0.0_ "/>
    <numFmt numFmtId="194" formatCode="mmm\-yyyy"/>
    <numFmt numFmtId="195" formatCode="[$-404]ggge&quot;年&quot;m&quot;月&quot;d&quot;日&quot;;@"/>
    <numFmt numFmtId="196" formatCode="0_);[Red]\(0\)"/>
    <numFmt numFmtId="197" formatCode="[$€-2]\ #,##0.00_);[Red]\([$€-2]\ #,##0.00\)"/>
  </numFmts>
  <fonts count="34">
    <font>
      <sz val="12"/>
      <name val="新細明體"/>
      <family val="1"/>
    </font>
    <font>
      <sz val="9"/>
      <name val="新細明體"/>
      <family val="1"/>
    </font>
    <font>
      <sz val="10"/>
      <name val="Arial"/>
      <family val="2"/>
    </font>
    <font>
      <sz val="9"/>
      <name val="細明體"/>
      <family val="3"/>
    </font>
    <font>
      <sz val="12"/>
      <color indexed="8"/>
      <name val="標楷體"/>
      <family val="4"/>
    </font>
    <font>
      <b/>
      <sz val="12"/>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標楷體"/>
      <family val="4"/>
    </font>
    <font>
      <sz val="10"/>
      <name val="標楷體"/>
      <family val="4"/>
    </font>
    <font>
      <sz val="12"/>
      <color indexed="10"/>
      <name val="標楷體"/>
      <family val="4"/>
    </font>
    <font>
      <b/>
      <sz val="12"/>
      <name val="標楷體"/>
      <family val="4"/>
    </font>
    <font>
      <b/>
      <sz val="10"/>
      <name val="標楷體"/>
      <family val="4"/>
    </font>
    <font>
      <b/>
      <sz val="20"/>
      <name val="標楷體"/>
      <family val="4"/>
    </font>
    <font>
      <sz val="14"/>
      <name val="標楷體"/>
      <family val="4"/>
    </font>
    <font>
      <b/>
      <sz val="16"/>
      <name val="標楷體"/>
      <family val="4"/>
    </font>
    <font>
      <sz val="15"/>
      <name val="標楷體"/>
      <family val="4"/>
    </font>
    <font>
      <sz val="16"/>
      <name val="標楷體"/>
      <family val="4"/>
    </font>
    <font>
      <sz val="2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2" fillId="18" borderId="4" applyNumberFormat="0" applyFont="0" applyAlignment="0" applyProtection="0"/>
    <xf numFmtId="0" fontId="13"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0" fillId="23" borderId="9" applyNumberFormat="0" applyAlignment="0" applyProtection="0"/>
    <xf numFmtId="0" fontId="21" fillId="3" borderId="0" applyNumberFormat="0" applyBorder="0" applyAlignment="0" applyProtection="0"/>
    <xf numFmtId="0" fontId="22" fillId="0" borderId="0" applyNumberFormat="0" applyFill="0" applyBorder="0" applyAlignment="0" applyProtection="0"/>
  </cellStyleXfs>
  <cellXfs count="140">
    <xf numFmtId="0" fontId="0" fillId="0" borderId="0" xfId="0" applyAlignment="1">
      <alignment vertical="center"/>
    </xf>
    <xf numFmtId="0" fontId="23" fillId="0" borderId="0" xfId="0" applyFont="1" applyAlignment="1">
      <alignment vertical="center"/>
    </xf>
    <xf numFmtId="0" fontId="23" fillId="0" borderId="10" xfId="0" applyFont="1" applyBorder="1" applyAlignment="1">
      <alignment vertical="top" wrapText="1"/>
    </xf>
    <xf numFmtId="0" fontId="23" fillId="0" borderId="0" xfId="0" applyFont="1" applyBorder="1" applyAlignment="1">
      <alignment vertical="top" wrapText="1"/>
    </xf>
    <xf numFmtId="0" fontId="4" fillId="0" borderId="11" xfId="0" applyFont="1" applyBorder="1" applyAlignment="1">
      <alignment horizontal="center" vertical="center" wrapText="1"/>
    </xf>
    <xf numFmtId="0" fontId="24" fillId="0" borderId="0" xfId="34" applyFont="1">
      <alignment/>
      <protection/>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5" fillId="0" borderId="11" xfId="0" applyFont="1" applyBorder="1" applyAlignment="1">
      <alignment horizontal="center" vertical="top" wrapText="1"/>
    </xf>
    <xf numFmtId="0" fontId="4" fillId="0" borderId="11" xfId="0" applyFont="1" applyBorder="1" applyAlignment="1">
      <alignment horizontal="left" vertical="top" wrapText="1" indent="1"/>
    </xf>
    <xf numFmtId="0" fontId="23" fillId="0" borderId="11" xfId="0" applyFont="1" applyBorder="1" applyAlignment="1">
      <alignment vertical="top" wrapText="1"/>
    </xf>
    <xf numFmtId="0" fontId="25" fillId="0" borderId="11" xfId="0" applyFont="1" applyBorder="1" applyAlignment="1" quotePrefix="1">
      <alignment horizontal="center" vertical="top" wrapText="1"/>
    </xf>
    <xf numFmtId="0" fontId="4" fillId="0" borderId="11" xfId="0" applyFont="1" applyBorder="1" applyAlignment="1" quotePrefix="1">
      <alignment horizontal="center" vertical="top" wrapText="1"/>
    </xf>
    <xf numFmtId="0" fontId="0" fillId="0" borderId="11" xfId="0" applyBorder="1" applyAlignment="1">
      <alignment vertical="center"/>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0" xfId="33" applyFont="1" applyBorder="1" applyAlignment="1">
      <alignment horizontal="center"/>
      <protection/>
    </xf>
    <xf numFmtId="188" fontId="26" fillId="0" borderId="11" xfId="35" applyNumberFormat="1" applyFont="1" applyBorder="1" applyAlignment="1">
      <alignment horizontal="center" vertical="center" wrapText="1"/>
    </xf>
    <xf numFmtId="0" fontId="24" fillId="0" borderId="0" xfId="34" applyFont="1" applyAlignment="1">
      <alignment wrapText="1"/>
      <protection/>
    </xf>
    <xf numFmtId="0" fontId="24" fillId="0" borderId="0" xfId="33" applyFont="1" applyBorder="1" applyAlignment="1">
      <alignment horizontal="center" wrapText="1"/>
      <protection/>
    </xf>
    <xf numFmtId="0" fontId="27" fillId="0" borderId="0" xfId="34" applyFont="1" applyBorder="1">
      <alignment/>
      <protection/>
    </xf>
    <xf numFmtId="0" fontId="23" fillId="0" borderId="11"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188" fontId="23" fillId="0" borderId="11" xfId="35" applyNumberFormat="1" applyFont="1" applyBorder="1" applyAlignment="1">
      <alignment horizontal="center" vertical="center" wrapText="1"/>
    </xf>
    <xf numFmtId="189" fontId="24" fillId="0" borderId="15" xfId="0" applyNumberFormat="1" applyFont="1" applyBorder="1" applyAlignment="1">
      <alignment horizontal="center" vertical="center" wrapText="1"/>
    </xf>
    <xf numFmtId="188" fontId="23" fillId="0" borderId="16" xfId="0" applyNumberFormat="1" applyFont="1" applyBorder="1" applyAlignment="1">
      <alignment horizontal="center" vertical="center" wrapText="1"/>
    </xf>
    <xf numFmtId="189" fontId="24" fillId="0" borderId="17" xfId="0" applyNumberFormat="1" applyFont="1" applyBorder="1" applyAlignment="1">
      <alignment horizontal="center" vertical="center" wrapText="1"/>
    </xf>
    <xf numFmtId="188" fontId="23" fillId="0" borderId="12" xfId="35" applyNumberFormat="1" applyFont="1" applyBorder="1" applyAlignment="1">
      <alignment horizontal="center" vertical="center" wrapText="1"/>
    </xf>
    <xf numFmtId="188" fontId="23" fillId="0" borderId="18" xfId="0" applyNumberFormat="1" applyFont="1" applyBorder="1" applyAlignment="1">
      <alignment horizontal="center" vertical="center" wrapText="1"/>
    </xf>
    <xf numFmtId="189" fontId="24" fillId="0" borderId="0" xfId="34" applyNumberFormat="1" applyFont="1" applyBorder="1">
      <alignment/>
      <protection/>
    </xf>
    <xf numFmtId="1" fontId="23" fillId="0" borderId="11" xfId="34" applyNumberFormat="1" applyFont="1" applyBorder="1" applyAlignment="1">
      <alignment horizontal="center" vertical="center" wrapText="1"/>
      <protection/>
    </xf>
    <xf numFmtId="188" fontId="26" fillId="0" borderId="19" xfId="35" applyNumberFormat="1" applyFont="1" applyBorder="1" applyAlignment="1">
      <alignment horizontal="center" vertical="center" wrapText="1"/>
    </xf>
    <xf numFmtId="188" fontId="26" fillId="0" borderId="20" xfId="35" applyNumberFormat="1" applyFont="1" applyBorder="1" applyAlignment="1">
      <alignment horizontal="center" vertical="center" wrapText="1"/>
    </xf>
    <xf numFmtId="188" fontId="23" fillId="0" borderId="19" xfId="35" applyNumberFormat="1" applyFont="1" applyBorder="1" applyAlignment="1">
      <alignment horizontal="center" vertical="center" wrapText="1"/>
    </xf>
    <xf numFmtId="188" fontId="23" fillId="0" borderId="20" xfId="35"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4" fillId="0" borderId="10" xfId="33" applyFont="1" applyBorder="1" applyAlignment="1">
      <alignment horizontal="right"/>
      <protection/>
    </xf>
    <xf numFmtId="0" fontId="23" fillId="0" borderId="23" xfId="0" applyFont="1" applyBorder="1" applyAlignment="1">
      <alignment horizontal="center" vertical="center" wrapText="1"/>
    </xf>
    <xf numFmtId="0" fontId="23" fillId="0" borderId="11" xfId="34" applyFont="1" applyBorder="1" applyAlignment="1">
      <alignment horizontal="center" vertical="center" wrapText="1"/>
      <protection/>
    </xf>
    <xf numFmtId="0" fontId="23" fillId="0" borderId="0" xfId="0" applyFont="1" applyAlignment="1">
      <alignment horizontal="justify" vertical="top" wrapText="1"/>
    </xf>
    <xf numFmtId="0" fontId="24" fillId="0" borderId="0" xfId="0" applyFont="1" applyAlignment="1">
      <alignment horizontal="justify" vertical="top" wrapText="1"/>
    </xf>
    <xf numFmtId="0" fontId="23" fillId="0" borderId="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Border="1" applyAlignment="1">
      <alignment horizontal="justify" vertical="top" wrapText="1"/>
    </xf>
    <xf numFmtId="0" fontId="23" fillId="24" borderId="0" xfId="0" applyFont="1" applyFill="1" applyAlignment="1">
      <alignment vertical="center"/>
    </xf>
    <xf numFmtId="0" fontId="23" fillId="0" borderId="0" xfId="0" applyFont="1" applyAlignment="1">
      <alignment vertical="center" wrapText="1"/>
    </xf>
    <xf numFmtId="0" fontId="23" fillId="0" borderId="0" xfId="0" applyFont="1" applyAlignment="1">
      <alignment vertical="top" wrapText="1"/>
    </xf>
    <xf numFmtId="0" fontId="29" fillId="0" borderId="0" xfId="0" applyFont="1" applyAlignment="1">
      <alignment horizontal="left" vertical="top" wrapText="1" indent="7"/>
    </xf>
    <xf numFmtId="0" fontId="23" fillId="0" borderId="0" xfId="0" applyFont="1" applyAlignment="1">
      <alignment horizontal="left" vertical="top" wrapText="1" indent="9"/>
    </xf>
    <xf numFmtId="0" fontId="23" fillId="0" borderId="0" xfId="0" applyFont="1" applyBorder="1" applyAlignment="1">
      <alignment horizontal="left" vertical="top" wrapText="1" indent="4"/>
    </xf>
    <xf numFmtId="0" fontId="31" fillId="0" borderId="0" xfId="0" applyFont="1" applyAlignment="1">
      <alignment horizontal="left" vertical="top" wrapText="1" indent="4"/>
    </xf>
    <xf numFmtId="0" fontId="29" fillId="0" borderId="0" xfId="0" applyFont="1" applyAlignment="1">
      <alignment horizontal="center" vertical="top" wrapText="1"/>
    </xf>
    <xf numFmtId="0" fontId="23" fillId="0" borderId="11"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0" xfId="0" applyFont="1" applyFill="1" applyAlignment="1">
      <alignment vertical="center"/>
    </xf>
    <xf numFmtId="0" fontId="32" fillId="0" borderId="0" xfId="0" applyFont="1" applyAlignment="1">
      <alignment horizontal="center" vertical="center" wrapText="1"/>
    </xf>
    <xf numFmtId="0" fontId="23" fillId="0" borderId="0" xfId="0" applyFont="1" applyBorder="1" applyAlignment="1">
      <alignment horizontal="left" vertical="top" wrapText="1" indent="9"/>
    </xf>
    <xf numFmtId="189" fontId="24" fillId="0" borderId="11" xfId="0" applyNumberFormat="1" applyFont="1" applyBorder="1" applyAlignment="1">
      <alignment horizontal="center" vertical="center" wrapText="1"/>
    </xf>
    <xf numFmtId="189" fontId="24" fillId="0" borderId="12" xfId="0" applyNumberFormat="1" applyFont="1" applyBorder="1" applyAlignment="1">
      <alignment horizontal="center" vertical="center" wrapText="1"/>
    </xf>
    <xf numFmtId="0" fontId="24" fillId="0" borderId="0" xfId="34" applyFont="1" applyBorder="1" applyAlignment="1">
      <alignment wrapText="1"/>
      <protection/>
    </xf>
    <xf numFmtId="0" fontId="24" fillId="0" borderId="0" xfId="0" applyFont="1" applyAlignment="1">
      <alignment vertical="center"/>
    </xf>
    <xf numFmtId="0" fontId="23" fillId="0" borderId="24" xfId="0" applyFont="1" applyBorder="1" applyAlignment="1">
      <alignment horizontal="justify" vertical="top" wrapText="1"/>
    </xf>
    <xf numFmtId="0" fontId="23" fillId="0" borderId="25" xfId="0" applyFont="1" applyBorder="1" applyAlignment="1">
      <alignment horizontal="justify" vertical="top" wrapText="1"/>
    </xf>
    <xf numFmtId="0" fontId="23" fillId="0" borderId="0" xfId="33" applyFont="1" applyBorder="1" applyAlignment="1">
      <alignment horizontal="left"/>
      <protection/>
    </xf>
    <xf numFmtId="0" fontId="23" fillId="0" borderId="26" xfId="0" applyFont="1" applyBorder="1" applyAlignment="1">
      <alignment horizontal="justify" vertical="top" wrapText="1"/>
    </xf>
    <xf numFmtId="0" fontId="24" fillId="0" borderId="26" xfId="0" applyFont="1" applyBorder="1" applyAlignment="1">
      <alignment horizontal="justify" vertical="top" wrapText="1"/>
    </xf>
    <xf numFmtId="0" fontId="23" fillId="0" borderId="27" xfId="0" applyFont="1" applyBorder="1" applyAlignment="1">
      <alignment horizontal="justify" vertical="top" wrapText="1"/>
    </xf>
    <xf numFmtId="0" fontId="23" fillId="0" borderId="25" xfId="0" applyFont="1" applyBorder="1" applyAlignment="1">
      <alignment horizontal="right" vertical="top" wrapText="1"/>
    </xf>
    <xf numFmtId="0" fontId="23" fillId="0" borderId="26" xfId="0" applyFont="1" applyBorder="1" applyAlignment="1">
      <alignment horizontal="right" vertical="top" wrapText="1"/>
    </xf>
    <xf numFmtId="0" fontId="23" fillId="0" borderId="11" xfId="0" applyFont="1" applyBorder="1" applyAlignment="1">
      <alignment horizontal="justify" vertical="top" wrapText="1"/>
    </xf>
    <xf numFmtId="0" fontId="23" fillId="0" borderId="11" xfId="0" applyFont="1" applyBorder="1" applyAlignment="1">
      <alignment horizontal="right" vertical="top" wrapText="1"/>
    </xf>
    <xf numFmtId="0" fontId="23" fillId="0" borderId="19" xfId="0" applyFont="1" applyBorder="1" applyAlignment="1">
      <alignment horizontal="justify" vertical="top" wrapText="1"/>
    </xf>
    <xf numFmtId="0" fontId="23" fillId="0" borderId="20" xfId="0" applyFont="1" applyBorder="1" applyAlignment="1">
      <alignment horizontal="justify" vertical="top"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justify" vertical="top" wrapText="1"/>
    </xf>
    <xf numFmtId="0" fontId="23" fillId="0" borderId="0" xfId="0" applyFont="1" applyBorder="1" applyAlignment="1">
      <alignment horizontal="justify" vertical="top" wrapText="1"/>
    </xf>
    <xf numFmtId="0" fontId="23" fillId="0" borderId="21" xfId="0" applyFont="1" applyBorder="1" applyAlignment="1">
      <alignment horizontal="center" vertical="center" wrapText="1"/>
    </xf>
    <xf numFmtId="0" fontId="23" fillId="0" borderId="0" xfId="0" applyFont="1" applyAlignment="1">
      <alignment vertical="center" wrapText="1"/>
    </xf>
    <xf numFmtId="0" fontId="28" fillId="0" borderId="0" xfId="0" applyFont="1" applyAlignment="1">
      <alignment horizontal="center" vertical="center" wrapText="1"/>
    </xf>
    <xf numFmtId="0" fontId="23" fillId="0" borderId="12" xfId="0" applyFont="1" applyBorder="1" applyAlignment="1">
      <alignment horizontal="left" vertical="center" wrapText="1"/>
    </xf>
    <xf numFmtId="192" fontId="23" fillId="0" borderId="0" xfId="0" applyNumberFormat="1" applyFont="1" applyBorder="1" applyAlignment="1">
      <alignment horizontal="left" vertical="top" wrapText="1"/>
    </xf>
    <xf numFmtId="0" fontId="23" fillId="0" borderId="0" xfId="0" applyFont="1" applyBorder="1" applyAlignment="1">
      <alignment vertical="top" wrapText="1"/>
    </xf>
    <xf numFmtId="0" fontId="23" fillId="0" borderId="11" xfId="0" applyFont="1" applyBorder="1" applyAlignment="1">
      <alignment horizontal="left" vertical="center" wrapText="1"/>
    </xf>
    <xf numFmtId="0" fontId="29" fillId="0" borderId="0" xfId="0" applyFont="1" applyBorder="1" applyAlignment="1">
      <alignment horizontal="center" vertical="top" wrapText="1"/>
    </xf>
    <xf numFmtId="0" fontId="29" fillId="0" borderId="0" xfId="0" applyFont="1" applyAlignment="1">
      <alignment horizontal="center" vertical="top" wrapText="1"/>
    </xf>
    <xf numFmtId="0" fontId="30" fillId="0" borderId="0" xfId="0" applyFont="1" applyBorder="1" applyAlignment="1">
      <alignment horizontal="center" vertical="top" wrapText="1"/>
    </xf>
    <xf numFmtId="0" fontId="30" fillId="0" borderId="0" xfId="0" applyFont="1" applyAlignment="1">
      <alignment horizontal="center" vertical="top" wrapText="1"/>
    </xf>
    <xf numFmtId="0" fontId="23" fillId="0" borderId="0" xfId="0" applyFont="1" applyAlignment="1">
      <alignment vertical="top" wrapText="1"/>
    </xf>
    <xf numFmtId="0" fontId="23" fillId="0" borderId="14" xfId="0" applyFont="1" applyBorder="1" applyAlignment="1">
      <alignment horizontal="center" vertical="center" wrapText="1"/>
    </xf>
    <xf numFmtId="195" fontId="23" fillId="0" borderId="0" xfId="0" applyNumberFormat="1" applyFont="1" applyBorder="1" applyAlignment="1">
      <alignment horizontal="left" vertical="top" wrapText="1"/>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Alignment="1">
      <alignment horizontal="left" vertical="top" wrapText="1" indent="9"/>
    </xf>
    <xf numFmtId="0" fontId="23" fillId="0" borderId="2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0" xfId="0" applyFont="1" applyBorder="1" applyAlignment="1">
      <alignment horizontal="center" vertical="top" wrapText="1"/>
    </xf>
    <xf numFmtId="0" fontId="23" fillId="0" borderId="11" xfId="34" applyFont="1" applyBorder="1" applyAlignment="1">
      <alignment horizontal="center" vertical="center" wrapText="1"/>
      <protection/>
    </xf>
    <xf numFmtId="0" fontId="24" fillId="0" borderId="0" xfId="0" applyFont="1" applyBorder="1" applyAlignment="1">
      <alignment horizontal="left" vertical="center"/>
    </xf>
    <xf numFmtId="0" fontId="24" fillId="0" borderId="0" xfId="33" applyFont="1" applyBorder="1" applyAlignment="1">
      <alignment horizontal="center"/>
      <protection/>
    </xf>
    <xf numFmtId="0" fontId="23" fillId="0" borderId="12" xfId="34" applyFont="1" applyBorder="1" applyAlignment="1">
      <alignment horizontal="center" vertical="center" wrapText="1"/>
      <protection/>
    </xf>
    <xf numFmtId="0" fontId="23" fillId="0" borderId="26" xfId="34" applyFont="1" applyBorder="1" applyAlignment="1">
      <alignment horizontal="center" vertical="center" wrapText="1"/>
      <protection/>
    </xf>
    <xf numFmtId="0" fontId="24" fillId="0" borderId="0" xfId="34" applyFont="1" applyAlignment="1">
      <alignment/>
      <protection/>
    </xf>
    <xf numFmtId="188" fontId="26" fillId="0" borderId="19" xfId="35" applyNumberFormat="1" applyFont="1" applyBorder="1" applyAlignment="1">
      <alignment horizontal="center" vertical="center" wrapText="1"/>
    </xf>
    <xf numFmtId="188" fontId="26" fillId="0" borderId="20" xfId="35" applyNumberFormat="1" applyFont="1" applyBorder="1" applyAlignment="1">
      <alignment horizontal="center" vertical="center" wrapText="1"/>
    </xf>
    <xf numFmtId="0" fontId="23" fillId="0" borderId="19" xfId="34" applyFont="1" applyBorder="1" applyAlignment="1">
      <alignment horizontal="center" vertical="center" wrapText="1"/>
      <protection/>
    </xf>
    <xf numFmtId="0" fontId="23" fillId="0" borderId="20" xfId="34" applyFont="1" applyBorder="1" applyAlignment="1">
      <alignment horizontal="center" vertical="center" wrapText="1"/>
      <protection/>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33" fillId="0" borderId="0" xfId="0" applyFont="1" applyAlignment="1">
      <alignment vertical="center"/>
    </xf>
    <xf numFmtId="0" fontId="23" fillId="0" borderId="35" xfId="0" applyFont="1" applyBorder="1" applyAlignment="1">
      <alignment horizontal="left"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0" xfId="0" applyFont="1" applyAlignment="1">
      <alignment vertical="top" wrapText="1"/>
    </xf>
    <xf numFmtId="0" fontId="23" fillId="0" borderId="0" xfId="0" applyFont="1" applyBorder="1" applyAlignment="1">
      <alignment vertical="top"/>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23" fillId="0" borderId="0" xfId="33" applyFont="1" applyBorder="1" applyAlignment="1">
      <alignment horizontal="left"/>
      <protection/>
    </xf>
    <xf numFmtId="0" fontId="23" fillId="0" borderId="10" xfId="33" applyFont="1" applyBorder="1" applyAlignment="1">
      <alignment horizontal="left"/>
      <protection/>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AKM財產明細分類帳" xfId="33"/>
    <cellStyle name="一般_AKM財產增減結存表_增減表"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xdr:colOff>
      <xdr:row>1</xdr:row>
      <xdr:rowOff>133350</xdr:rowOff>
    </xdr:from>
    <xdr:ext cx="85725" cy="228600"/>
    <xdr:sp>
      <xdr:nvSpPr>
        <xdr:cNvPr id="1" name="TextBox 2"/>
        <xdr:cNvSpPr txBox="1">
          <a:spLocks noChangeArrowheads="1"/>
        </xdr:cNvSpPr>
      </xdr:nvSpPr>
      <xdr:spPr>
        <a:xfrm>
          <a:off x="4381500" y="485775"/>
          <a:ext cx="85725" cy="22860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N27"/>
  <sheetViews>
    <sheetView zoomScale="75" zoomScaleNormal="75" zoomScalePageLayoutView="0" workbookViewId="0" topLeftCell="A1">
      <selection activeCell="A1" sqref="A1:IV16384"/>
    </sheetView>
  </sheetViews>
  <sheetFormatPr defaultColWidth="9.00390625" defaultRowHeight="16.5"/>
  <cols>
    <col min="1" max="1" width="16.50390625" style="1" customWidth="1"/>
    <col min="2" max="2" width="18.50390625" style="1" customWidth="1"/>
    <col min="3" max="3" width="6.125" style="1" customWidth="1"/>
    <col min="4" max="4" width="13.50390625" style="1" customWidth="1"/>
    <col min="5" max="5" width="26.125" style="1" customWidth="1"/>
    <col min="6" max="6" width="10.50390625" style="1" customWidth="1"/>
    <col min="7" max="7" width="7.50390625" style="1" customWidth="1"/>
    <col min="8" max="8" width="10.125" style="1" customWidth="1"/>
    <col min="9" max="9" width="16.875" style="1" customWidth="1"/>
    <col min="10" max="10" width="17.75390625" style="1" customWidth="1"/>
    <col min="11" max="11" width="14.50390625" style="1" customWidth="1"/>
    <col min="12" max="12" width="12.125" style="1" customWidth="1"/>
    <col min="13" max="13" width="12.50390625" style="1" customWidth="1"/>
    <col min="14" max="16384" width="9.00390625" style="1" customWidth="1"/>
  </cols>
  <sheetData>
    <row r="1" spans="1:13" ht="48" customHeight="1">
      <c r="A1" s="47"/>
      <c r="B1" s="87"/>
      <c r="C1" s="87"/>
      <c r="D1" s="87"/>
      <c r="E1" s="87"/>
      <c r="F1" s="87"/>
      <c r="G1" s="87"/>
      <c r="H1" s="87"/>
      <c r="I1" s="87"/>
      <c r="J1" s="87"/>
      <c r="K1" s="87"/>
      <c r="L1" s="87"/>
      <c r="M1" s="87"/>
    </row>
    <row r="2" spans="1:13" ht="31.5" customHeight="1">
      <c r="A2" s="49"/>
      <c r="B2" s="49"/>
      <c r="C2" s="49"/>
      <c r="D2" s="49"/>
      <c r="E2" s="88" t="s">
        <v>52</v>
      </c>
      <c r="F2" s="88"/>
      <c r="G2" s="88"/>
      <c r="H2" s="88"/>
      <c r="I2" s="88"/>
      <c r="J2" s="50"/>
      <c r="K2" s="50"/>
      <c r="L2" s="49"/>
      <c r="M2" s="49"/>
    </row>
    <row r="3" spans="1:13" ht="20.25" customHeight="1">
      <c r="A3" s="3" t="s">
        <v>0</v>
      </c>
      <c r="B3" s="90"/>
      <c r="C3" s="90"/>
      <c r="D3" s="90"/>
      <c r="E3" s="95" t="s">
        <v>41</v>
      </c>
      <c r="F3" s="96"/>
      <c r="G3" s="96"/>
      <c r="H3" s="96"/>
      <c r="I3" s="96"/>
      <c r="J3" s="53"/>
      <c r="K3" s="53"/>
      <c r="L3" s="97"/>
      <c r="M3" s="97"/>
    </row>
    <row r="4" spans="1:13" ht="16.5" customHeight="1">
      <c r="A4" s="3" t="s">
        <v>30</v>
      </c>
      <c r="B4" s="91"/>
      <c r="C4" s="91"/>
      <c r="D4" s="91"/>
      <c r="E4" s="93"/>
      <c r="F4" s="94"/>
      <c r="G4" s="94"/>
      <c r="H4" s="94"/>
      <c r="I4" s="94"/>
      <c r="J4" s="51"/>
      <c r="K4" s="51"/>
      <c r="L4" s="91" t="s">
        <v>101</v>
      </c>
      <c r="M4" s="125"/>
    </row>
    <row r="5" spans="1:13" ht="16.5" customHeight="1">
      <c r="A5" s="126" t="s">
        <v>93</v>
      </c>
      <c r="B5" s="91"/>
      <c r="C5" s="91"/>
      <c r="D5" s="91"/>
      <c r="E5" s="91"/>
      <c r="F5" s="91"/>
      <c r="G5" s="91"/>
      <c r="H5" s="91"/>
      <c r="I5" s="91"/>
      <c r="J5" s="3"/>
      <c r="K5" s="3"/>
      <c r="L5" s="83" t="s">
        <v>106</v>
      </c>
      <c r="M5" s="83"/>
    </row>
    <row r="6" spans="1:13" ht="6" customHeight="1" thickBot="1">
      <c r="A6" s="3"/>
      <c r="B6" s="3"/>
      <c r="C6" s="3"/>
      <c r="D6" s="3"/>
      <c r="E6" s="3"/>
      <c r="F6" s="3"/>
      <c r="G6" s="3"/>
      <c r="H6" s="3"/>
      <c r="I6" s="3"/>
      <c r="J6" s="3"/>
      <c r="K6" s="3"/>
      <c r="L6" s="52"/>
      <c r="M6" s="52"/>
    </row>
    <row r="7" spans="1:13" ht="48">
      <c r="A7" s="22" t="s">
        <v>32</v>
      </c>
      <c r="B7" s="23" t="s">
        <v>78</v>
      </c>
      <c r="C7" s="79" t="s">
        <v>46</v>
      </c>
      <c r="D7" s="80"/>
      <c r="E7" s="23" t="s">
        <v>45</v>
      </c>
      <c r="F7" s="23" t="s">
        <v>28</v>
      </c>
      <c r="G7" s="23" t="s">
        <v>24</v>
      </c>
      <c r="H7" s="23" t="s">
        <v>27</v>
      </c>
      <c r="I7" s="23" t="s">
        <v>25</v>
      </c>
      <c r="J7" s="23" t="s">
        <v>31</v>
      </c>
      <c r="K7" s="23" t="s">
        <v>29</v>
      </c>
      <c r="L7" s="23" t="s">
        <v>49</v>
      </c>
      <c r="M7" s="38" t="s">
        <v>85</v>
      </c>
    </row>
    <row r="8" spans="1:13" ht="33" customHeight="1">
      <c r="A8" s="25"/>
      <c r="B8" s="15"/>
      <c r="C8" s="92">
        <f ca="1">IF(B8&lt;&gt;"",VLOOKUP(B8,INDIRECT("分類編號資料表"),2,FALSE),"")</f>
      </c>
      <c r="D8" s="92"/>
      <c r="E8" s="15"/>
      <c r="F8" s="15"/>
      <c r="G8" s="15">
        <f ca="1">IF(B8&lt;&gt;"",VLOOKUP(B8,INDIRECT("分類編號資料表"),4,FALSE),"")</f>
      </c>
      <c r="H8" s="15"/>
      <c r="I8" s="24"/>
      <c r="J8" s="24">
        <f>H8*I8</f>
        <v>0</v>
      </c>
      <c r="K8" s="24">
        <f ca="1">IF(B8&lt;&gt;"",INT(VLOOKUP(B8,INDIRECT("分類編號資料表"),7,FALSE)*J8+0.5),"")</f>
      </c>
      <c r="L8" s="15">
        <f ca="1">IF(B8&lt;&gt;"",VLOOKUP(B8,INDIRECT("分類編號資料表"),6,FALSE)*12,"")</f>
      </c>
      <c r="M8" s="45" t="s">
        <v>1</v>
      </c>
    </row>
    <row r="9" spans="1:13" ht="33" customHeight="1">
      <c r="A9" s="25"/>
      <c r="B9" s="15"/>
      <c r="C9" s="92">
        <f aca="true" ca="1" t="shared" si="0" ref="C9:C17">IF(B9&lt;&gt;"",VLOOKUP(B9,INDIRECT("分類編號資料表"),2,FALSE),"")</f>
      </c>
      <c r="D9" s="92"/>
      <c r="E9" s="15"/>
      <c r="F9" s="15"/>
      <c r="G9" s="15">
        <f ca="1">IF(B9&lt;&gt;"",VLOOKUP(B9,INDIRECT("分類編號資料表"),4,FALSE),"")</f>
      </c>
      <c r="H9" s="15"/>
      <c r="I9" s="24"/>
      <c r="J9" s="24">
        <f>H9*I9</f>
        <v>0</v>
      </c>
      <c r="K9" s="24">
        <f aca="true" ca="1" t="shared" si="1" ref="K9:K17">IF(B9&lt;&gt;"",INT(VLOOKUP(B9,INDIRECT("分類編號資料表"),7,FALSE)*J9+0.5),"")</f>
      </c>
      <c r="L9" s="15">
        <f ca="1">IF(B9&lt;&gt;"",VLOOKUP(B9,INDIRECT("分類編號資料表"),6,FALSE)*12,"")</f>
      </c>
      <c r="M9" s="45"/>
    </row>
    <row r="10" spans="1:13" ht="33" customHeight="1">
      <c r="A10" s="25"/>
      <c r="B10" s="15"/>
      <c r="C10" s="92">
        <f ca="1" t="shared" si="0"/>
      </c>
      <c r="D10" s="92"/>
      <c r="E10" s="15"/>
      <c r="F10" s="15"/>
      <c r="G10" s="15">
        <f ca="1">IF(B10&lt;&gt;"",VLOOKUP(B10,INDIRECT("分類編號資料表"),4,FALSE),"")</f>
      </c>
      <c r="H10" s="15"/>
      <c r="I10" s="24"/>
      <c r="J10" s="24">
        <f>H10*I10</f>
        <v>0</v>
      </c>
      <c r="K10" s="24">
        <f ca="1" t="shared" si="1"/>
      </c>
      <c r="L10" s="15"/>
      <c r="M10" s="45"/>
    </row>
    <row r="11" spans="1:13" ht="33" customHeight="1">
      <c r="A11" s="25"/>
      <c r="B11" s="15"/>
      <c r="C11" s="92">
        <f ca="1" t="shared" si="0"/>
      </c>
      <c r="D11" s="92"/>
      <c r="E11" s="15"/>
      <c r="F11" s="15"/>
      <c r="G11" s="15">
        <f aca="true" ca="1" t="shared" si="2" ref="G11:G17">IF(B11&lt;&gt;"",VLOOKUP(B11,INDIRECT("分類編號資料表"),4,FALSE),"")</f>
      </c>
      <c r="H11" s="15"/>
      <c r="I11" s="24"/>
      <c r="J11" s="24">
        <f aca="true" t="shared" si="3" ref="J11:J17">H11*I11</f>
        <v>0</v>
      </c>
      <c r="K11" s="24">
        <f ca="1" t="shared" si="1"/>
      </c>
      <c r="L11" s="15">
        <f aca="true" ca="1" t="shared" si="4" ref="L11:L17">IF(B11&lt;&gt;"",VLOOKUP(B11,INDIRECT("分類編號資料表"),6,FALSE)*12,"")</f>
      </c>
      <c r="M11" s="45"/>
    </row>
    <row r="12" spans="1:13" ht="33" customHeight="1">
      <c r="A12" s="25"/>
      <c r="B12" s="15"/>
      <c r="C12" s="92">
        <f ca="1" t="shared" si="0"/>
      </c>
      <c r="D12" s="92"/>
      <c r="E12" s="15"/>
      <c r="F12" s="15"/>
      <c r="G12" s="15">
        <f ca="1" t="shared" si="2"/>
      </c>
      <c r="H12" s="15"/>
      <c r="I12" s="24"/>
      <c r="J12" s="24">
        <f t="shared" si="3"/>
        <v>0</v>
      </c>
      <c r="K12" s="24">
        <f ca="1" t="shared" si="1"/>
      </c>
      <c r="L12" s="15">
        <f ca="1" t="shared" si="4"/>
      </c>
      <c r="M12" s="45"/>
    </row>
    <row r="13" spans="1:13" ht="33" customHeight="1">
      <c r="A13" s="25"/>
      <c r="B13" s="15"/>
      <c r="C13" s="92">
        <f ca="1" t="shared" si="0"/>
      </c>
      <c r="D13" s="92"/>
      <c r="E13" s="15"/>
      <c r="F13" s="15"/>
      <c r="G13" s="15">
        <f ca="1" t="shared" si="2"/>
      </c>
      <c r="H13" s="15"/>
      <c r="I13" s="24"/>
      <c r="J13" s="24">
        <f t="shared" si="3"/>
        <v>0</v>
      </c>
      <c r="K13" s="24">
        <f ca="1" t="shared" si="1"/>
      </c>
      <c r="L13" s="15">
        <f ca="1" t="shared" si="4"/>
      </c>
      <c r="M13" s="45"/>
    </row>
    <row r="14" spans="1:13" ht="33" customHeight="1">
      <c r="A14" s="25"/>
      <c r="B14" s="15"/>
      <c r="C14" s="92">
        <f ca="1" t="shared" si="0"/>
      </c>
      <c r="D14" s="92"/>
      <c r="E14" s="15"/>
      <c r="F14" s="15"/>
      <c r="G14" s="15">
        <f ca="1" t="shared" si="2"/>
      </c>
      <c r="H14" s="15"/>
      <c r="I14" s="24"/>
      <c r="J14" s="24">
        <f t="shared" si="3"/>
        <v>0</v>
      </c>
      <c r="K14" s="24">
        <f ca="1" t="shared" si="1"/>
      </c>
      <c r="L14" s="15">
        <f ca="1" t="shared" si="4"/>
      </c>
      <c r="M14" s="45"/>
    </row>
    <row r="15" spans="1:13" ht="33" customHeight="1">
      <c r="A15" s="25"/>
      <c r="B15" s="15"/>
      <c r="C15" s="92">
        <f ca="1" t="shared" si="0"/>
      </c>
      <c r="D15" s="92"/>
      <c r="E15" s="15"/>
      <c r="F15" s="15"/>
      <c r="G15" s="15">
        <f ca="1" t="shared" si="2"/>
      </c>
      <c r="H15" s="15"/>
      <c r="I15" s="24"/>
      <c r="J15" s="24">
        <f t="shared" si="3"/>
        <v>0</v>
      </c>
      <c r="K15" s="24">
        <f ca="1" t="shared" si="1"/>
      </c>
      <c r="L15" s="15">
        <f ca="1" t="shared" si="4"/>
      </c>
      <c r="M15" s="45"/>
    </row>
    <row r="16" spans="1:13" ht="33" customHeight="1">
      <c r="A16" s="25"/>
      <c r="B16" s="15"/>
      <c r="C16" s="92">
        <f ca="1" t="shared" si="0"/>
      </c>
      <c r="D16" s="92"/>
      <c r="E16" s="15"/>
      <c r="F16" s="15"/>
      <c r="G16" s="15">
        <f ca="1" t="shared" si="2"/>
      </c>
      <c r="H16" s="15"/>
      <c r="I16" s="24"/>
      <c r="J16" s="24">
        <f t="shared" si="3"/>
        <v>0</v>
      </c>
      <c r="K16" s="24">
        <f ca="1" t="shared" si="1"/>
      </c>
      <c r="L16" s="15">
        <f ca="1" t="shared" si="4"/>
      </c>
      <c r="M16" s="45"/>
    </row>
    <row r="17" spans="1:13" ht="33" customHeight="1" thickBot="1">
      <c r="A17" s="27"/>
      <c r="B17" s="14"/>
      <c r="C17" s="89">
        <f ca="1" t="shared" si="0"/>
      </c>
      <c r="D17" s="89"/>
      <c r="E17" s="14"/>
      <c r="F17" s="14"/>
      <c r="G17" s="14">
        <f ca="1" t="shared" si="2"/>
      </c>
      <c r="H17" s="14"/>
      <c r="I17" s="28"/>
      <c r="J17" s="28">
        <f t="shared" si="3"/>
        <v>0</v>
      </c>
      <c r="K17" s="28">
        <f ca="1" t="shared" si="1"/>
      </c>
      <c r="L17" s="14">
        <f ca="1" t="shared" si="4"/>
      </c>
      <c r="M17" s="56"/>
    </row>
    <row r="18" spans="1:13" ht="33" customHeight="1" thickBot="1">
      <c r="A18" s="86" t="s">
        <v>53</v>
      </c>
      <c r="B18" s="86"/>
      <c r="C18" s="86" t="s">
        <v>98</v>
      </c>
      <c r="D18" s="86"/>
      <c r="E18" s="86"/>
      <c r="F18" s="86"/>
      <c r="G18" s="86" t="s">
        <v>99</v>
      </c>
      <c r="H18" s="86"/>
      <c r="I18" s="86"/>
      <c r="J18" s="86"/>
      <c r="K18" s="76" t="s">
        <v>100</v>
      </c>
      <c r="L18" s="77"/>
      <c r="M18" s="78"/>
    </row>
    <row r="19" spans="1:13" ht="45" customHeight="1" thickBot="1">
      <c r="A19" s="86"/>
      <c r="B19" s="86"/>
      <c r="C19" s="86"/>
      <c r="D19" s="86"/>
      <c r="E19" s="86"/>
      <c r="F19" s="86"/>
      <c r="G19" s="86"/>
      <c r="H19" s="86"/>
      <c r="I19" s="86"/>
      <c r="J19" s="86"/>
      <c r="K19" s="76"/>
      <c r="L19" s="77"/>
      <c r="M19" s="78"/>
    </row>
    <row r="20" spans="1:13" ht="15.75">
      <c r="A20" s="85" t="s">
        <v>54</v>
      </c>
      <c r="B20" s="85"/>
      <c r="C20" s="85"/>
      <c r="D20" s="85"/>
      <c r="E20" s="85"/>
      <c r="F20" s="85"/>
      <c r="G20" s="85"/>
      <c r="H20" s="85"/>
      <c r="I20" s="85"/>
      <c r="J20" s="85"/>
      <c r="K20" s="85"/>
      <c r="L20" s="85"/>
      <c r="M20" s="85"/>
    </row>
    <row r="21" spans="1:13" ht="15.75">
      <c r="A21" s="85" t="s">
        <v>122</v>
      </c>
      <c r="B21" s="85"/>
      <c r="C21" s="85"/>
      <c r="D21" s="85"/>
      <c r="E21" s="85"/>
      <c r="F21" s="85"/>
      <c r="G21" s="85"/>
      <c r="H21" s="85"/>
      <c r="I21" s="85"/>
      <c r="J21" s="85"/>
      <c r="K21" s="85"/>
      <c r="L21" s="85"/>
      <c r="M21" s="85"/>
    </row>
    <row r="22" spans="1:14" ht="15.75">
      <c r="A22" s="85" t="s">
        <v>123</v>
      </c>
      <c r="B22" s="85"/>
      <c r="C22" s="85"/>
      <c r="D22" s="85"/>
      <c r="E22" s="85"/>
      <c r="F22" s="85"/>
      <c r="G22" s="85"/>
      <c r="H22" s="85"/>
      <c r="I22" s="85"/>
      <c r="J22" s="85"/>
      <c r="K22" s="85"/>
      <c r="L22" s="85"/>
      <c r="M22" s="85"/>
      <c r="N22" s="46"/>
    </row>
    <row r="23" spans="1:13" ht="34.5" customHeight="1">
      <c r="A23" s="84" t="s">
        <v>90</v>
      </c>
      <c r="B23" s="84"/>
      <c r="C23" s="84"/>
      <c r="D23" s="84"/>
      <c r="E23" s="84"/>
      <c r="F23" s="84"/>
      <c r="G23" s="84"/>
      <c r="H23" s="84"/>
      <c r="I23" s="84"/>
      <c r="J23" s="84"/>
      <c r="K23" s="84"/>
      <c r="L23" s="84"/>
      <c r="M23" s="84"/>
    </row>
    <row r="24" spans="1:13" ht="16.5" customHeight="1">
      <c r="A24" s="84" t="s">
        <v>91</v>
      </c>
      <c r="B24" s="84"/>
      <c r="C24" s="84"/>
      <c r="D24" s="84"/>
      <c r="E24" s="84"/>
      <c r="F24" s="84"/>
      <c r="G24" s="84"/>
      <c r="H24" s="84"/>
      <c r="I24" s="84"/>
      <c r="J24" s="84"/>
      <c r="K24" s="84"/>
      <c r="L24" s="84"/>
      <c r="M24" s="84"/>
    </row>
    <row r="25" spans="1:13" ht="16.5" customHeight="1">
      <c r="A25" s="84" t="s">
        <v>124</v>
      </c>
      <c r="B25" s="84"/>
      <c r="C25" s="84"/>
      <c r="D25" s="84"/>
      <c r="E25" s="84"/>
      <c r="F25" s="84"/>
      <c r="G25" s="84"/>
      <c r="H25" s="84"/>
      <c r="I25" s="84"/>
      <c r="J25" s="84"/>
      <c r="K25" s="84"/>
      <c r="L25" s="84"/>
      <c r="M25" s="84"/>
    </row>
    <row r="26" spans="1:13" ht="15.75">
      <c r="A26" s="84" t="s">
        <v>92</v>
      </c>
      <c r="B26" s="84"/>
      <c r="C26" s="84"/>
      <c r="D26" s="84"/>
      <c r="E26" s="84"/>
      <c r="F26" s="84"/>
      <c r="G26" s="84"/>
      <c r="H26" s="84"/>
      <c r="I26" s="84"/>
      <c r="J26" s="84"/>
      <c r="K26" s="84"/>
      <c r="L26" s="84"/>
      <c r="M26" s="84"/>
    </row>
    <row r="27" spans="1:13" ht="15.75">
      <c r="A27" s="84"/>
      <c r="B27" s="84"/>
      <c r="C27" s="84"/>
      <c r="D27" s="84"/>
      <c r="E27" s="84"/>
      <c r="F27" s="84"/>
      <c r="G27" s="84"/>
      <c r="H27" s="84"/>
      <c r="I27" s="84"/>
      <c r="J27" s="84"/>
      <c r="K27" s="84"/>
      <c r="L27" s="84"/>
      <c r="M27" s="84"/>
    </row>
  </sheetData>
  <sheetProtection/>
  <mergeCells count="38">
    <mergeCell ref="A23:M23"/>
    <mergeCell ref="L4:M4"/>
    <mergeCell ref="K18:M18"/>
    <mergeCell ref="K19:M19"/>
    <mergeCell ref="C7:D7"/>
    <mergeCell ref="B5:D5"/>
    <mergeCell ref="E5:I5"/>
    <mergeCell ref="C14:D14"/>
    <mergeCell ref="C12:D12"/>
    <mergeCell ref="A21:M21"/>
    <mergeCell ref="A22:M22"/>
    <mergeCell ref="B1:M1"/>
    <mergeCell ref="E2:I2"/>
    <mergeCell ref="C17:D17"/>
    <mergeCell ref="A18:B18"/>
    <mergeCell ref="C18:F18"/>
    <mergeCell ref="G18:J18"/>
    <mergeCell ref="C16:D16"/>
    <mergeCell ref="C8:D8"/>
    <mergeCell ref="C9:D9"/>
    <mergeCell ref="A20:M20"/>
    <mergeCell ref="A19:B19"/>
    <mergeCell ref="C19:F19"/>
    <mergeCell ref="C13:D13"/>
    <mergeCell ref="C15:D15"/>
    <mergeCell ref="G19:J19"/>
    <mergeCell ref="A26:M26"/>
    <mergeCell ref="A27:M27"/>
    <mergeCell ref="A24:M24"/>
    <mergeCell ref="A25:M25"/>
    <mergeCell ref="E4:I4"/>
    <mergeCell ref="E3:I3"/>
    <mergeCell ref="L3:M3"/>
    <mergeCell ref="L5:M5"/>
    <mergeCell ref="B3:D3"/>
    <mergeCell ref="B4:D4"/>
    <mergeCell ref="C11:D11"/>
    <mergeCell ref="C10:D10"/>
  </mergeCells>
  <dataValidations count="4">
    <dataValidation type="list" allowBlank="1" showInputMessage="1" showErrorMessage="1" sqref="M8:M17">
      <formula1>"直線法"</formula1>
    </dataValidation>
    <dataValidation type="list" allowBlank="1" showInputMessage="1" showErrorMessage="1" sqref="F7:F17">
      <formula1>"購置"</formula1>
    </dataValidation>
    <dataValidation type="list" allowBlank="1" showInputMessage="1" showErrorMessage="1" sqref="B8:B17">
      <formula1>分類編號</formula1>
    </dataValidation>
    <dataValidation type="date" allowBlank="1" showInputMessage="1" showErrorMessage="1" sqref="B3:D3 A8:A17">
      <formula1>啟始日期</formula1>
      <formula2>迄止日期</formula2>
    </dataValidation>
  </dataValidations>
  <printOptions horizontalCentered="1"/>
  <pageMargins left="0.7480314960629921" right="0.7480314960629921" top="0.63" bottom="0.64"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Sheet4"/>
  <dimension ref="A1:O28"/>
  <sheetViews>
    <sheetView tabSelected="1" zoomScale="75" zoomScaleNormal="75" zoomScalePageLayoutView="0" workbookViewId="0" topLeftCell="A10">
      <selection activeCell="A10" sqref="A1:IV16384"/>
    </sheetView>
  </sheetViews>
  <sheetFormatPr defaultColWidth="9.00390625" defaultRowHeight="16.5"/>
  <cols>
    <col min="1" max="1" width="17.00390625" style="1" customWidth="1"/>
    <col min="2" max="2" width="15.25390625" style="1" customWidth="1"/>
    <col min="3" max="3" width="9.00390625" style="1" customWidth="1"/>
    <col min="4" max="4" width="9.50390625" style="1" customWidth="1"/>
    <col min="5" max="5" width="11.125" style="1" customWidth="1"/>
    <col min="6" max="6" width="6.25390625" style="1" customWidth="1"/>
    <col min="7" max="7" width="9.00390625" style="1" customWidth="1"/>
    <col min="8" max="8" width="13.375" style="1" bestFit="1" customWidth="1"/>
    <col min="9" max="9" width="9.00390625" style="1" customWidth="1"/>
    <col min="10" max="10" width="10.50390625" style="1" bestFit="1" customWidth="1"/>
    <col min="11" max="11" width="9.00390625" style="1" customWidth="1"/>
    <col min="12" max="12" width="11.00390625" style="1" bestFit="1" customWidth="1"/>
    <col min="13" max="13" width="9.00390625" style="1" customWidth="1"/>
    <col min="14" max="14" width="12.875" style="1" customWidth="1"/>
    <col min="15" max="15" width="7.25390625" style="1" customWidth="1"/>
    <col min="16" max="16384" width="9.00390625" style="1" customWidth="1"/>
  </cols>
  <sheetData>
    <row r="1" spans="1:15" ht="15.75">
      <c r="A1" s="47"/>
      <c r="C1" s="87"/>
      <c r="D1" s="87"/>
      <c r="E1" s="87"/>
      <c r="F1" s="87"/>
      <c r="G1" s="87"/>
      <c r="H1" s="87"/>
      <c r="I1" s="87"/>
      <c r="J1" s="87"/>
      <c r="K1" s="87"/>
      <c r="L1" s="87"/>
      <c r="M1" s="87"/>
      <c r="N1" s="87"/>
      <c r="O1" s="87"/>
    </row>
    <row r="2" spans="1:15" ht="31.5" customHeight="1">
      <c r="A2" s="49"/>
      <c r="B2" s="49"/>
      <c r="C2" s="49"/>
      <c r="D2" s="49"/>
      <c r="E2" s="49"/>
      <c r="F2" s="88" t="s">
        <v>52</v>
      </c>
      <c r="G2" s="88"/>
      <c r="H2" s="88"/>
      <c r="I2" s="88"/>
      <c r="J2" s="88"/>
      <c r="K2" s="50"/>
      <c r="L2" s="49"/>
      <c r="M2" s="49"/>
      <c r="N2" s="49"/>
      <c r="O2" s="49"/>
    </row>
    <row r="3" spans="1:15" ht="20.25" customHeight="1">
      <c r="A3" s="49" t="s">
        <v>0</v>
      </c>
      <c r="B3" s="99"/>
      <c r="C3" s="99"/>
      <c r="D3" s="99"/>
      <c r="E3" s="99"/>
      <c r="F3" s="96" t="s">
        <v>69</v>
      </c>
      <c r="G3" s="96"/>
      <c r="H3" s="96"/>
      <c r="I3" s="96"/>
      <c r="J3" s="96"/>
      <c r="K3" s="125"/>
      <c r="L3" s="49"/>
      <c r="M3" s="49"/>
      <c r="N3" s="49"/>
      <c r="O3" s="49"/>
    </row>
    <row r="4" spans="1:15" ht="16.5" customHeight="1">
      <c r="A4" s="49" t="s">
        <v>30</v>
      </c>
      <c r="B4" s="91"/>
      <c r="C4" s="91"/>
      <c r="D4" s="91"/>
      <c r="E4" s="91"/>
      <c r="F4" s="102"/>
      <c r="G4" s="102"/>
      <c r="H4" s="102"/>
      <c r="I4" s="102"/>
      <c r="J4" s="51"/>
      <c r="K4" s="51"/>
      <c r="L4" s="49"/>
      <c r="M4" s="91" t="s">
        <v>101</v>
      </c>
      <c r="N4" s="125"/>
      <c r="O4" s="125"/>
    </row>
    <row r="5" spans="1:15" ht="21" customHeight="1">
      <c r="A5" s="126" t="s">
        <v>93</v>
      </c>
      <c r="B5" s="91"/>
      <c r="C5" s="91"/>
      <c r="D5" s="91"/>
      <c r="E5" s="91"/>
      <c r="F5" s="91"/>
      <c r="G5" s="91"/>
      <c r="H5" s="91"/>
      <c r="I5" s="91"/>
      <c r="J5" s="3"/>
      <c r="K5" s="3"/>
      <c r="L5" s="52"/>
      <c r="M5" s="83" t="s">
        <v>106</v>
      </c>
      <c r="N5" s="83"/>
      <c r="O5" s="83"/>
    </row>
    <row r="6" spans="1:15" ht="0.75" customHeight="1" thickBot="1">
      <c r="A6" s="3"/>
      <c r="B6" s="3"/>
      <c r="C6" s="3"/>
      <c r="D6" s="3"/>
      <c r="E6" s="3"/>
      <c r="F6" s="3"/>
      <c r="G6" s="3"/>
      <c r="H6" s="3"/>
      <c r="I6" s="3"/>
      <c r="J6" s="3"/>
      <c r="K6" s="3"/>
      <c r="L6" s="52"/>
      <c r="M6" s="52"/>
      <c r="N6" s="52"/>
      <c r="O6" s="52"/>
    </row>
    <row r="7" spans="1:15" ht="32.25" customHeight="1">
      <c r="A7" s="100" t="s">
        <v>32</v>
      </c>
      <c r="B7" s="98" t="s">
        <v>78</v>
      </c>
      <c r="C7" s="98" t="s">
        <v>45</v>
      </c>
      <c r="D7" s="98"/>
      <c r="E7" s="98" t="s">
        <v>39</v>
      </c>
      <c r="F7" s="98" t="s">
        <v>24</v>
      </c>
      <c r="G7" s="98" t="s">
        <v>109</v>
      </c>
      <c r="H7" s="98"/>
      <c r="I7" s="98" t="s">
        <v>117</v>
      </c>
      <c r="J7" s="98"/>
      <c r="K7" s="98" t="s">
        <v>118</v>
      </c>
      <c r="L7" s="98"/>
      <c r="M7" s="98" t="s">
        <v>119</v>
      </c>
      <c r="N7" s="98"/>
      <c r="O7" s="103" t="s">
        <v>40</v>
      </c>
    </row>
    <row r="8" spans="1:15" ht="24" customHeight="1">
      <c r="A8" s="101"/>
      <c r="B8" s="82"/>
      <c r="C8" s="82"/>
      <c r="D8" s="82"/>
      <c r="E8" s="82"/>
      <c r="F8" s="82"/>
      <c r="G8" s="15" t="s">
        <v>120</v>
      </c>
      <c r="H8" s="15" t="s">
        <v>102</v>
      </c>
      <c r="I8" s="15" t="s">
        <v>120</v>
      </c>
      <c r="J8" s="15" t="s">
        <v>102</v>
      </c>
      <c r="K8" s="15" t="s">
        <v>120</v>
      </c>
      <c r="L8" s="15" t="s">
        <v>102</v>
      </c>
      <c r="M8" s="15" t="s">
        <v>120</v>
      </c>
      <c r="N8" s="15" t="s">
        <v>102</v>
      </c>
      <c r="O8" s="104"/>
    </row>
    <row r="9" spans="1:15" ht="33" customHeight="1">
      <c r="A9" s="25"/>
      <c r="B9" s="15"/>
      <c r="C9" s="82">
        <f ca="1">IF(B9&lt;&gt;"",VLOOKUP(B9,INDIRECT("電腦軟體資料表"),2,FALSE)&amp;"-"&amp;VLOOKUP(B9,INDIRECT("電腦軟體資料表"),3,FALSE),"")</f>
      </c>
      <c r="D9" s="82"/>
      <c r="E9" s="15"/>
      <c r="F9" s="15">
        <f>IF(B9&lt;&gt;"","套","")</f>
      </c>
      <c r="G9" s="15">
        <f ca="1">IF(B9&lt;&gt;"",VLOOKUP(B9,INDIRECT("電腦軟體資料表"),11,FALSE),"")</f>
      </c>
      <c r="H9" s="24">
        <f ca="1">IF(B9&lt;&gt;"",VLOOKUP(B9,INDIRECT("電腦軟體資料表"),12,FALSE),"")</f>
      </c>
      <c r="I9" s="15"/>
      <c r="J9" s="24"/>
      <c r="K9" s="15"/>
      <c r="L9" s="15"/>
      <c r="M9" s="15">
        <f>IF(H9&lt;&gt;"",G9+I9-K9,"")</f>
      </c>
      <c r="N9" s="24">
        <f>IF(H9&lt;&gt;"",H9+J9-L9,"")</f>
      </c>
      <c r="O9" s="26"/>
    </row>
    <row r="10" spans="1:15" ht="33" customHeight="1">
      <c r="A10" s="25"/>
      <c r="B10" s="15"/>
      <c r="C10" s="82">
        <f aca="true" ca="1" t="shared" si="0" ref="C10:C18">IF(B10&lt;&gt;"",VLOOKUP(B10,INDIRECT("電腦軟體資料表"),2,FALSE)&amp;"-"&amp;VLOOKUP(B10,INDIRECT("電腦軟體資料表"),3,FALSE),"")</f>
      </c>
      <c r="D10" s="82"/>
      <c r="E10" s="15"/>
      <c r="F10" s="15">
        <f aca="true" t="shared" si="1" ref="F10:F18">IF(B10&lt;&gt;"","套","")</f>
      </c>
      <c r="G10" s="15">
        <f aca="true" ca="1" t="shared" si="2" ref="G10:G18">IF(B10&lt;&gt;"",VLOOKUP(B10,INDIRECT("電腦軟體資料表"),11,FALSE),"")</f>
      </c>
      <c r="H10" s="24">
        <f aca="true" ca="1" t="shared" si="3" ref="H10:H18">IF(B10&lt;&gt;"",VLOOKUP(B10,INDIRECT("電腦軟體資料表"),12,FALSE),"")</f>
      </c>
      <c r="I10" s="15"/>
      <c r="J10" s="24"/>
      <c r="K10" s="15"/>
      <c r="L10" s="24"/>
      <c r="M10" s="15">
        <f aca="true" t="shared" si="4" ref="M10:M18">IF(H10&lt;&gt;"",G10+I10-K10,"")</f>
      </c>
      <c r="N10" s="24">
        <f aca="true" t="shared" si="5" ref="N10:N18">IF(H10&lt;&gt;"",H10+J10-L10,"")</f>
      </c>
      <c r="O10" s="26"/>
    </row>
    <row r="11" spans="1:15" ht="33" customHeight="1">
      <c r="A11" s="25"/>
      <c r="B11" s="15"/>
      <c r="C11" s="82">
        <f ca="1" t="shared" si="0"/>
      </c>
      <c r="D11" s="82"/>
      <c r="E11" s="15"/>
      <c r="F11" s="15">
        <f t="shared" si="1"/>
      </c>
      <c r="G11" s="15">
        <f ca="1" t="shared" si="2"/>
      </c>
      <c r="H11" s="24">
        <f ca="1" t="shared" si="3"/>
      </c>
      <c r="I11" s="15"/>
      <c r="J11" s="24"/>
      <c r="K11" s="15"/>
      <c r="L11" s="15"/>
      <c r="M11" s="15">
        <f>IF(H11&lt;&gt;"",G11+I11-K11,"")</f>
      </c>
      <c r="N11" s="24">
        <f t="shared" si="5"/>
      </c>
      <c r="O11" s="26"/>
    </row>
    <row r="12" spans="1:15" ht="33" customHeight="1">
      <c r="A12" s="25"/>
      <c r="B12" s="15"/>
      <c r="C12" s="82">
        <f ca="1" t="shared" si="0"/>
      </c>
      <c r="D12" s="82"/>
      <c r="E12" s="15"/>
      <c r="F12" s="15">
        <f t="shared" si="1"/>
      </c>
      <c r="G12" s="15">
        <f ca="1" t="shared" si="2"/>
      </c>
      <c r="H12" s="24">
        <f ca="1" t="shared" si="3"/>
      </c>
      <c r="I12" s="15"/>
      <c r="J12" s="24"/>
      <c r="K12" s="15"/>
      <c r="L12" s="15"/>
      <c r="M12" s="15">
        <f>IF(H12&lt;&gt;"",G12+I12-K12,"")</f>
      </c>
      <c r="N12" s="24">
        <f t="shared" si="5"/>
      </c>
      <c r="O12" s="26"/>
    </row>
    <row r="13" spans="1:15" ht="33" customHeight="1">
      <c r="A13" s="25"/>
      <c r="B13" s="15"/>
      <c r="C13" s="82">
        <f ca="1" t="shared" si="0"/>
      </c>
      <c r="D13" s="82"/>
      <c r="E13" s="15"/>
      <c r="F13" s="15">
        <f t="shared" si="1"/>
      </c>
      <c r="G13" s="15">
        <f ca="1" t="shared" si="2"/>
      </c>
      <c r="H13" s="24">
        <f ca="1" t="shared" si="3"/>
      </c>
      <c r="I13" s="15"/>
      <c r="J13" s="24"/>
      <c r="K13" s="15"/>
      <c r="L13" s="15"/>
      <c r="M13" s="15">
        <f>IF(H13&lt;&gt;"",G13+I13-K13,"")</f>
      </c>
      <c r="N13" s="24">
        <f t="shared" si="5"/>
      </c>
      <c r="O13" s="26"/>
    </row>
    <row r="14" spans="1:15" ht="33" customHeight="1">
      <c r="A14" s="25"/>
      <c r="B14" s="15"/>
      <c r="C14" s="82">
        <f ca="1" t="shared" si="0"/>
      </c>
      <c r="D14" s="82"/>
      <c r="E14" s="15"/>
      <c r="F14" s="15">
        <f t="shared" si="1"/>
      </c>
      <c r="G14" s="15">
        <f ca="1" t="shared" si="2"/>
      </c>
      <c r="H14" s="24">
        <f ca="1" t="shared" si="3"/>
      </c>
      <c r="I14" s="15"/>
      <c r="J14" s="24"/>
      <c r="K14" s="15"/>
      <c r="L14" s="15"/>
      <c r="M14" s="15">
        <f>IF(H14&lt;&gt;"",G14+I14-K14,"")</f>
      </c>
      <c r="N14" s="24">
        <f t="shared" si="5"/>
      </c>
      <c r="O14" s="26"/>
    </row>
    <row r="15" spans="1:15" ht="33" customHeight="1">
      <c r="A15" s="25"/>
      <c r="B15" s="15"/>
      <c r="C15" s="82">
        <f ca="1" t="shared" si="0"/>
      </c>
      <c r="D15" s="82"/>
      <c r="E15" s="15"/>
      <c r="F15" s="15">
        <f t="shared" si="1"/>
      </c>
      <c r="G15" s="15">
        <f ca="1" t="shared" si="2"/>
      </c>
      <c r="H15" s="24">
        <f ca="1" t="shared" si="3"/>
      </c>
      <c r="I15" s="15"/>
      <c r="J15" s="24"/>
      <c r="K15" s="15"/>
      <c r="L15" s="15"/>
      <c r="M15" s="15">
        <f t="shared" si="4"/>
      </c>
      <c r="N15" s="24">
        <f t="shared" si="5"/>
      </c>
      <c r="O15" s="26"/>
    </row>
    <row r="16" spans="1:15" ht="33" customHeight="1">
      <c r="A16" s="25"/>
      <c r="B16" s="15"/>
      <c r="C16" s="82">
        <f ca="1" t="shared" si="0"/>
      </c>
      <c r="D16" s="82"/>
      <c r="E16" s="15"/>
      <c r="F16" s="15">
        <f t="shared" si="1"/>
      </c>
      <c r="G16" s="15">
        <f ca="1" t="shared" si="2"/>
      </c>
      <c r="H16" s="24">
        <f ca="1" t="shared" si="3"/>
      </c>
      <c r="I16" s="15"/>
      <c r="J16" s="24"/>
      <c r="K16" s="15"/>
      <c r="L16" s="15"/>
      <c r="M16" s="15">
        <f t="shared" si="4"/>
      </c>
      <c r="N16" s="24">
        <f t="shared" si="5"/>
      </c>
      <c r="O16" s="26"/>
    </row>
    <row r="17" spans="1:15" ht="33" customHeight="1">
      <c r="A17" s="25"/>
      <c r="B17" s="15"/>
      <c r="C17" s="82">
        <f ca="1" t="shared" si="0"/>
      </c>
      <c r="D17" s="82"/>
      <c r="E17" s="15"/>
      <c r="F17" s="15">
        <f t="shared" si="1"/>
      </c>
      <c r="G17" s="15">
        <f ca="1" t="shared" si="2"/>
      </c>
      <c r="H17" s="24">
        <f ca="1" t="shared" si="3"/>
      </c>
      <c r="I17" s="15"/>
      <c r="J17" s="24"/>
      <c r="K17" s="15"/>
      <c r="L17" s="15"/>
      <c r="M17" s="15">
        <f t="shared" si="4"/>
      </c>
      <c r="N17" s="24">
        <f t="shared" si="5"/>
      </c>
      <c r="O17" s="26"/>
    </row>
    <row r="18" spans="1:15" ht="33" customHeight="1" thickBot="1">
      <c r="A18" s="27"/>
      <c r="B18" s="14"/>
      <c r="C18" s="81">
        <f ca="1" t="shared" si="0"/>
      </c>
      <c r="D18" s="81"/>
      <c r="E18" s="14"/>
      <c r="F18" s="14">
        <f t="shared" si="1"/>
      </c>
      <c r="G18" s="14">
        <f ca="1" t="shared" si="2"/>
      </c>
      <c r="H18" s="28">
        <f ca="1" t="shared" si="3"/>
      </c>
      <c r="I18" s="14"/>
      <c r="J18" s="28"/>
      <c r="K18" s="14"/>
      <c r="L18" s="14"/>
      <c r="M18" s="14">
        <f t="shared" si="4"/>
      </c>
      <c r="N18" s="28">
        <f t="shared" si="5"/>
      </c>
      <c r="O18" s="29"/>
    </row>
    <row r="19" spans="1:15" ht="33" customHeight="1" thickBot="1">
      <c r="A19" s="86" t="s">
        <v>43</v>
      </c>
      <c r="B19" s="86"/>
      <c r="C19" s="86"/>
      <c r="D19" s="86"/>
      <c r="E19" s="86" t="s">
        <v>44</v>
      </c>
      <c r="F19" s="86"/>
      <c r="G19" s="86"/>
      <c r="H19" s="86"/>
      <c r="I19" s="86"/>
      <c r="J19" s="86" t="s">
        <v>42</v>
      </c>
      <c r="K19" s="86"/>
      <c r="L19" s="86"/>
      <c r="M19" s="86"/>
      <c r="N19" s="86"/>
      <c r="O19" s="86"/>
    </row>
    <row r="20" spans="1:15" ht="45" customHeight="1" thickBot="1">
      <c r="A20" s="86"/>
      <c r="B20" s="86"/>
      <c r="C20" s="86"/>
      <c r="D20" s="86"/>
      <c r="E20" s="86"/>
      <c r="F20" s="86"/>
      <c r="G20" s="86"/>
      <c r="H20" s="86"/>
      <c r="I20" s="86"/>
      <c r="J20" s="86"/>
      <c r="K20" s="86"/>
      <c r="L20" s="86"/>
      <c r="M20" s="86"/>
      <c r="N20" s="86"/>
      <c r="O20" s="86"/>
    </row>
    <row r="21" spans="1:15" ht="15.75">
      <c r="A21" s="85" t="s">
        <v>54</v>
      </c>
      <c r="B21" s="85"/>
      <c r="C21" s="85"/>
      <c r="D21" s="85"/>
      <c r="E21" s="85"/>
      <c r="F21" s="85"/>
      <c r="G21" s="85"/>
      <c r="H21" s="85"/>
      <c r="I21" s="85"/>
      <c r="J21" s="85"/>
      <c r="K21" s="85"/>
      <c r="L21" s="85"/>
      <c r="M21" s="85"/>
      <c r="N21" s="85"/>
      <c r="O21" s="85"/>
    </row>
    <row r="22" spans="1:15" ht="16.5" customHeight="1">
      <c r="A22" s="85" t="s">
        <v>125</v>
      </c>
      <c r="B22" s="85"/>
      <c r="C22" s="85"/>
      <c r="D22" s="85"/>
      <c r="E22" s="85"/>
      <c r="F22" s="85"/>
      <c r="G22" s="85"/>
      <c r="H22" s="85"/>
      <c r="I22" s="85"/>
      <c r="J22" s="85"/>
      <c r="K22" s="85"/>
      <c r="L22" s="85"/>
      <c r="M22" s="85"/>
      <c r="N22" s="85"/>
      <c r="O22" s="85"/>
    </row>
    <row r="23" spans="1:15" ht="16.5" customHeight="1">
      <c r="A23" s="85" t="s">
        <v>123</v>
      </c>
      <c r="B23" s="85"/>
      <c r="C23" s="85"/>
      <c r="D23" s="85"/>
      <c r="E23" s="85"/>
      <c r="F23" s="85"/>
      <c r="G23" s="85"/>
      <c r="H23" s="85"/>
      <c r="I23" s="85"/>
      <c r="J23" s="85"/>
      <c r="K23" s="85"/>
      <c r="L23" s="85"/>
      <c r="M23" s="85"/>
      <c r="N23" s="85"/>
      <c r="O23" s="85"/>
    </row>
    <row r="24" spans="1:15" ht="16.5" customHeight="1">
      <c r="A24" s="84" t="s">
        <v>84</v>
      </c>
      <c r="B24" s="84"/>
      <c r="C24" s="84"/>
      <c r="D24" s="84"/>
      <c r="E24" s="84"/>
      <c r="F24" s="84"/>
      <c r="G24" s="84"/>
      <c r="H24" s="84"/>
      <c r="I24" s="84"/>
      <c r="J24" s="84"/>
      <c r="K24" s="84"/>
      <c r="L24" s="84"/>
      <c r="M24" s="84"/>
      <c r="N24" s="84"/>
      <c r="O24" s="84"/>
    </row>
    <row r="25" spans="1:15" ht="15.75">
      <c r="A25" s="84" t="s">
        <v>67</v>
      </c>
      <c r="B25" s="84"/>
      <c r="C25" s="84"/>
      <c r="D25" s="84"/>
      <c r="E25" s="84"/>
      <c r="F25" s="84"/>
      <c r="G25" s="84"/>
      <c r="H25" s="84"/>
      <c r="I25" s="84"/>
      <c r="J25" s="84"/>
      <c r="K25" s="84"/>
      <c r="L25" s="84"/>
      <c r="M25" s="84"/>
      <c r="N25" s="84"/>
      <c r="O25" s="84"/>
    </row>
    <row r="26" ht="15.75">
      <c r="A26" s="1" t="s">
        <v>126</v>
      </c>
    </row>
    <row r="27" spans="1:15" ht="15.75">
      <c r="A27" s="84" t="s">
        <v>103</v>
      </c>
      <c r="B27" s="84"/>
      <c r="C27" s="84"/>
      <c r="D27" s="84"/>
      <c r="E27" s="84"/>
      <c r="F27" s="84"/>
      <c r="G27" s="84"/>
      <c r="H27" s="84"/>
      <c r="I27" s="84"/>
      <c r="J27" s="84"/>
      <c r="K27" s="84"/>
      <c r="L27" s="84"/>
      <c r="M27" s="84"/>
      <c r="N27" s="84"/>
      <c r="O27" s="84"/>
    </row>
    <row r="28" spans="1:15" ht="15.75">
      <c r="A28" s="84" t="s">
        <v>94</v>
      </c>
      <c r="B28" s="84"/>
      <c r="C28" s="84"/>
      <c r="D28" s="84"/>
      <c r="E28" s="84"/>
      <c r="F28" s="84"/>
      <c r="G28" s="84"/>
      <c r="H28" s="84"/>
      <c r="I28" s="84"/>
      <c r="J28" s="84"/>
      <c r="K28" s="84"/>
      <c r="L28" s="84"/>
      <c r="M28" s="84"/>
      <c r="N28" s="84"/>
      <c r="O28" s="84"/>
    </row>
  </sheetData>
  <sheetProtection/>
  <mergeCells count="43">
    <mergeCell ref="M5:O5"/>
    <mergeCell ref="E19:I19"/>
    <mergeCell ref="F3:K3"/>
    <mergeCell ref="A19:D19"/>
    <mergeCell ref="G7:H7"/>
    <mergeCell ref="F5:I5"/>
    <mergeCell ref="F4:I4"/>
    <mergeCell ref="C9:D9"/>
    <mergeCell ref="J19:O19"/>
    <mergeCell ref="O7:O8"/>
    <mergeCell ref="A7:A8"/>
    <mergeCell ref="B7:B8"/>
    <mergeCell ref="C16:D16"/>
    <mergeCell ref="C15:D15"/>
    <mergeCell ref="C7:D8"/>
    <mergeCell ref="A28:O28"/>
    <mergeCell ref="A27:O27"/>
    <mergeCell ref="A25:O25"/>
    <mergeCell ref="A24:O24"/>
    <mergeCell ref="C1:O1"/>
    <mergeCell ref="F2:J2"/>
    <mergeCell ref="M4:O4"/>
    <mergeCell ref="F7:F8"/>
    <mergeCell ref="B3:E3"/>
    <mergeCell ref="B4:E4"/>
    <mergeCell ref="B5:E5"/>
    <mergeCell ref="I7:J7"/>
    <mergeCell ref="M7:N7"/>
    <mergeCell ref="E7:E8"/>
    <mergeCell ref="C18:D18"/>
    <mergeCell ref="C13:D13"/>
    <mergeCell ref="C11:D11"/>
    <mergeCell ref="K7:L7"/>
    <mergeCell ref="C14:D14"/>
    <mergeCell ref="C17:D17"/>
    <mergeCell ref="C12:D12"/>
    <mergeCell ref="C10:D10"/>
    <mergeCell ref="A22:O22"/>
    <mergeCell ref="A23:O23"/>
    <mergeCell ref="A21:O21"/>
    <mergeCell ref="A20:D20"/>
    <mergeCell ref="E20:I20"/>
    <mergeCell ref="J20:O20"/>
  </mergeCells>
  <dataValidations count="2">
    <dataValidation type="list" allowBlank="1" showInputMessage="1" showErrorMessage="1" sqref="B9:B18">
      <formula1>現有軟體編號</formula1>
    </dataValidation>
    <dataValidation type="date" allowBlank="1" showInputMessage="1" showErrorMessage="1" sqref="A9:A18">
      <formula1>啟始日期</formula1>
      <formula2>迄止日期</formula2>
    </dataValidation>
  </dataValidations>
  <printOptions horizontalCentered="1"/>
  <pageMargins left="0.7480314960629921" right="0.7480314960629921" top="0.52"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codeName="Sheet5"/>
  <dimension ref="A1:Q27"/>
  <sheetViews>
    <sheetView zoomScale="70" zoomScaleNormal="70" zoomScalePageLayoutView="0" workbookViewId="0" topLeftCell="A1">
      <selection activeCell="A10" sqref="A1:IV16384"/>
    </sheetView>
  </sheetViews>
  <sheetFormatPr defaultColWidth="9.00390625" defaultRowHeight="16.5"/>
  <cols>
    <col min="1" max="1" width="16.25390625" style="1" customWidth="1"/>
    <col min="2" max="2" width="16.00390625" style="1" customWidth="1"/>
    <col min="3" max="3" width="7.375" style="1" customWidth="1"/>
    <col min="4" max="4" width="6.875" style="1" customWidth="1"/>
    <col min="5" max="5" width="12.875" style="1" customWidth="1"/>
    <col min="6" max="6" width="6.25390625" style="1" customWidth="1"/>
    <col min="7" max="7" width="9.00390625" style="1" customWidth="1"/>
    <col min="8" max="8" width="9.50390625" style="1" customWidth="1"/>
    <col min="9" max="9" width="15.00390625" style="1" customWidth="1"/>
    <col min="10" max="10" width="20.75390625" style="1" customWidth="1"/>
    <col min="11" max="11" width="14.875" style="1" customWidth="1"/>
    <col min="12" max="12" width="12.50390625" style="1" customWidth="1"/>
    <col min="13" max="13" width="10.125" style="1" customWidth="1"/>
    <col min="14" max="14" width="14.625" style="1" hidden="1" customWidth="1"/>
    <col min="15" max="15" width="7.50390625" style="1" bestFit="1" customWidth="1"/>
    <col min="16" max="16384" width="9.00390625" style="1" customWidth="1"/>
  </cols>
  <sheetData>
    <row r="1" spans="1:16" ht="15.75">
      <c r="A1" s="57"/>
      <c r="C1" s="48"/>
      <c r="D1" s="48"/>
      <c r="E1" s="48"/>
      <c r="F1" s="48"/>
      <c r="G1" s="48"/>
      <c r="H1" s="48"/>
      <c r="I1" s="48"/>
      <c r="J1" s="48"/>
      <c r="K1" s="48"/>
      <c r="L1" s="48"/>
      <c r="M1" s="48"/>
      <c r="N1" s="48"/>
      <c r="O1" s="48"/>
      <c r="P1" s="48"/>
    </row>
    <row r="2" spans="1:15" ht="31.5" customHeight="1">
      <c r="A2" s="49"/>
      <c r="B2" s="49"/>
      <c r="C2" s="49"/>
      <c r="D2" s="49"/>
      <c r="E2" s="88" t="s">
        <v>52</v>
      </c>
      <c r="F2" s="88"/>
      <c r="G2" s="88"/>
      <c r="H2" s="88"/>
      <c r="I2" s="88"/>
      <c r="J2" s="58"/>
      <c r="K2" s="50"/>
      <c r="L2" s="50"/>
      <c r="M2" s="49"/>
      <c r="N2" s="49"/>
      <c r="O2" s="49"/>
    </row>
    <row r="3" spans="1:15" ht="20.25" customHeight="1">
      <c r="A3" s="49" t="s">
        <v>0</v>
      </c>
      <c r="B3" s="99"/>
      <c r="C3" s="99"/>
      <c r="D3" s="99"/>
      <c r="E3" s="96" t="s">
        <v>34</v>
      </c>
      <c r="F3" s="96"/>
      <c r="G3" s="96"/>
      <c r="H3" s="96"/>
      <c r="I3" s="96"/>
      <c r="J3" s="54"/>
      <c r="K3" s="53"/>
      <c r="L3" s="53"/>
      <c r="M3" s="49"/>
      <c r="N3" s="49"/>
      <c r="O3" s="49"/>
    </row>
    <row r="4" spans="1:15" ht="16.5" customHeight="1">
      <c r="A4" s="3" t="s">
        <v>30</v>
      </c>
      <c r="B4" s="91"/>
      <c r="C4" s="91"/>
      <c r="D4" s="91"/>
      <c r="E4" s="3"/>
      <c r="F4" s="59"/>
      <c r="G4" s="59"/>
      <c r="H4" s="59"/>
      <c r="I4" s="59"/>
      <c r="J4" s="51"/>
      <c r="K4" s="51"/>
      <c r="L4" s="91" t="s">
        <v>101</v>
      </c>
      <c r="M4" s="125"/>
      <c r="N4" s="49"/>
      <c r="O4" s="49"/>
    </row>
    <row r="5" spans="1:15" ht="16.5" customHeight="1">
      <c r="A5" s="126" t="s">
        <v>93</v>
      </c>
      <c r="B5" s="91"/>
      <c r="C5" s="91"/>
      <c r="D5" s="91"/>
      <c r="E5" s="3"/>
      <c r="F5" s="3"/>
      <c r="G5" s="3"/>
      <c r="H5" s="3"/>
      <c r="I5" s="3"/>
      <c r="J5" s="3"/>
      <c r="K5" s="3"/>
      <c r="L5" s="63" t="s">
        <v>106</v>
      </c>
      <c r="N5" s="52"/>
      <c r="O5" s="52"/>
    </row>
    <row r="6" spans="1:15" ht="12" customHeight="1">
      <c r="A6" s="2"/>
      <c r="B6" s="3"/>
      <c r="C6" s="2"/>
      <c r="D6" s="2"/>
      <c r="E6" s="2"/>
      <c r="F6" s="2"/>
      <c r="G6" s="2"/>
      <c r="H6" s="2"/>
      <c r="I6" s="2"/>
      <c r="J6" s="3"/>
      <c r="K6" s="3"/>
      <c r="L6" s="105"/>
      <c r="M6" s="105"/>
      <c r="N6" s="52"/>
      <c r="O6" s="52"/>
    </row>
    <row r="7" spans="1:14" ht="48">
      <c r="A7" s="15" t="s">
        <v>32</v>
      </c>
      <c r="B7" s="15" t="s">
        <v>78</v>
      </c>
      <c r="C7" s="82" t="s">
        <v>46</v>
      </c>
      <c r="D7" s="82"/>
      <c r="E7" s="15" t="s">
        <v>45</v>
      </c>
      <c r="F7" s="15" t="s">
        <v>24</v>
      </c>
      <c r="G7" s="15" t="s">
        <v>27</v>
      </c>
      <c r="H7" s="15" t="s">
        <v>25</v>
      </c>
      <c r="I7" s="15" t="s">
        <v>31</v>
      </c>
      <c r="J7" s="15" t="s">
        <v>47</v>
      </c>
      <c r="K7" s="21" t="s">
        <v>48</v>
      </c>
      <c r="L7" s="15" t="s">
        <v>49</v>
      </c>
      <c r="M7" s="15" t="s">
        <v>66</v>
      </c>
      <c r="N7" s="15" t="s">
        <v>50</v>
      </c>
    </row>
    <row r="8" spans="1:14" ht="33" customHeight="1">
      <c r="A8" s="60">
        <f aca="true" ca="1" t="shared" si="0" ref="A8:A17">IF(B8&lt;&gt;"",VLOOKUP(B8,INDIRECT("電腦軟體資料表"),4,FALSE),"")</f>
      </c>
      <c r="B8" s="15"/>
      <c r="C8" s="92">
        <f aca="true" ca="1" t="shared" si="1" ref="C8:C17">IF(B8&lt;&gt;"",VLOOKUP(B8,INDIRECT("電腦軟體資料表"),2,FALSE),"")</f>
      </c>
      <c r="D8" s="92"/>
      <c r="E8" s="15">
        <f aca="true" ca="1" t="shared" si="2" ref="E8:E17">IF(B8&lt;&gt;"",VLOOKUP(B8,INDIRECT("電腦軟體資料表"),3,FALSE),"")</f>
      </c>
      <c r="F8" s="15">
        <f>IF(B8&lt;&gt;"","套","")</f>
      </c>
      <c r="G8" s="15">
        <f ca="1">IF(B8&lt;&gt;"",VLOOKUP(B8,INDIRECT("電腦軟體資料表"),11,FALSE),"")</f>
      </c>
      <c r="H8" s="24">
        <f>IF(B8&lt;&gt;"",INT(I8/G8+0.5),"")</f>
      </c>
      <c r="I8" s="24">
        <f ca="1">IF(B8&lt;&gt;"",VLOOKUP(B8,INDIRECT("電腦軟體資料表"),12,FALSE),"")</f>
      </c>
      <c r="J8" s="55"/>
      <c r="K8" s="24">
        <f aca="true" t="shared" si="3" ref="K8:K17">IF(B8&lt;&gt;"",INT((I8-M8)/L8+0.5),"")</f>
      </c>
      <c r="L8" s="15">
        <f ca="1">IF(B8&lt;&gt;"",VLOOKUP(B8,INDIRECT("電腦軟體資料表"),18,FALSE),"")</f>
      </c>
      <c r="M8" s="24">
        <f ca="1">IF(B8&lt;&gt;"",VLOOKUP(B8,INDIRECT("電腦軟體資料表"),17,FALSE),"")</f>
      </c>
      <c r="N8" s="15">
        <f ca="1">IF(B8&lt;&gt;"",VLOOKUP(B8,INDIRECT("電腦軟體資料表"),15,FALSE),"")</f>
      </c>
    </row>
    <row r="9" spans="1:14" ht="33" customHeight="1">
      <c r="A9" s="60">
        <f ca="1" t="shared" si="0"/>
      </c>
      <c r="B9" s="15"/>
      <c r="C9" s="92">
        <f ca="1" t="shared" si="1"/>
      </c>
      <c r="D9" s="92"/>
      <c r="E9" s="15">
        <f ca="1" t="shared" si="2"/>
      </c>
      <c r="F9" s="15">
        <f aca="true" t="shared" si="4" ref="F9:F17">IF(B9&lt;&gt;"","套","")</f>
      </c>
      <c r="G9" s="15">
        <f aca="true" ca="1" t="shared" si="5" ref="G9:G17">IF(B9&lt;&gt;"",VLOOKUP(B9,INDIRECT("電腦軟體資料表"),11,FALSE),"")</f>
      </c>
      <c r="H9" s="24">
        <f aca="true" t="shared" si="6" ref="H9:H17">IF(B9&lt;&gt;"",INT(I9/G9+0.5),"")</f>
      </c>
      <c r="I9" s="24">
        <f aca="true" ca="1" t="shared" si="7" ref="I9:I17">IF(B9&lt;&gt;"",VLOOKUP(B9,INDIRECT("電腦軟體資料表"),12,FALSE),"")</f>
      </c>
      <c r="J9" s="55"/>
      <c r="K9" s="24">
        <f t="shared" si="3"/>
      </c>
      <c r="L9" s="15">
        <f aca="true" ca="1" t="shared" si="8" ref="L9:L17">IF(B9&lt;&gt;"",VLOOKUP(B9,INDIRECT("電腦軟體資料表"),18,FALSE),"")</f>
      </c>
      <c r="M9" s="24">
        <f aca="true" ca="1" t="shared" si="9" ref="M9:M17">IF(B9&lt;&gt;"",VLOOKUP(B9,INDIRECT("電腦軟體資料表"),17,FALSE),"")</f>
      </c>
      <c r="N9" s="15">
        <f aca="true" ca="1" t="shared" si="10" ref="N9:N17">IF(B9&lt;&gt;"",VLOOKUP(B9,INDIRECT("電腦軟體資料表"),15,FALSE),"")</f>
      </c>
    </row>
    <row r="10" spans="1:14" ht="33" customHeight="1">
      <c r="A10" s="60">
        <f ca="1" t="shared" si="0"/>
      </c>
      <c r="B10" s="15"/>
      <c r="C10" s="92">
        <f ca="1" t="shared" si="1"/>
      </c>
      <c r="D10" s="92"/>
      <c r="E10" s="15">
        <f ca="1" t="shared" si="2"/>
      </c>
      <c r="F10" s="15">
        <f t="shared" si="4"/>
      </c>
      <c r="G10" s="15">
        <f ca="1" t="shared" si="5"/>
      </c>
      <c r="H10" s="24">
        <f t="shared" si="6"/>
      </c>
      <c r="I10" s="24">
        <f ca="1" t="shared" si="7"/>
      </c>
      <c r="J10" s="15"/>
      <c r="K10" s="24">
        <f t="shared" si="3"/>
      </c>
      <c r="L10" s="15">
        <f ca="1" t="shared" si="8"/>
      </c>
      <c r="M10" s="15">
        <f ca="1" t="shared" si="9"/>
      </c>
      <c r="N10" s="15">
        <f ca="1" t="shared" si="10"/>
      </c>
    </row>
    <row r="11" spans="1:14" ht="33" customHeight="1">
      <c r="A11" s="60">
        <f ca="1" t="shared" si="0"/>
      </c>
      <c r="B11" s="15"/>
      <c r="C11" s="92">
        <f ca="1" t="shared" si="1"/>
      </c>
      <c r="D11" s="92"/>
      <c r="E11" s="15">
        <f ca="1">IF(B11&lt;&gt;"",VLOOKUP(B11,INDIRECT("電腦軟體資料表"),3,FALSE),"")</f>
      </c>
      <c r="F11" s="15">
        <f t="shared" si="4"/>
      </c>
      <c r="G11" s="15">
        <f ca="1" t="shared" si="5"/>
      </c>
      <c r="H11" s="24">
        <f t="shared" si="6"/>
      </c>
      <c r="I11" s="24">
        <f ca="1" t="shared" si="7"/>
      </c>
      <c r="J11" s="15"/>
      <c r="K11" s="24">
        <f t="shared" si="3"/>
      </c>
      <c r="L11" s="15">
        <f ca="1" t="shared" si="8"/>
      </c>
      <c r="M11" s="15">
        <f ca="1" t="shared" si="9"/>
      </c>
      <c r="N11" s="15">
        <f ca="1" t="shared" si="10"/>
      </c>
    </row>
    <row r="12" spans="1:14" ht="33" customHeight="1">
      <c r="A12" s="60">
        <f ca="1" t="shared" si="0"/>
      </c>
      <c r="B12" s="15"/>
      <c r="C12" s="92">
        <f ca="1" t="shared" si="1"/>
      </c>
      <c r="D12" s="92"/>
      <c r="E12" s="15">
        <f ca="1">IF(B12&lt;&gt;"",VLOOKUP(B12,INDIRECT("電腦軟體資料表"),3,FALSE),"")</f>
      </c>
      <c r="F12" s="15">
        <f t="shared" si="4"/>
      </c>
      <c r="G12" s="15">
        <f ca="1" t="shared" si="5"/>
      </c>
      <c r="H12" s="24">
        <f t="shared" si="6"/>
      </c>
      <c r="I12" s="24">
        <f ca="1" t="shared" si="7"/>
      </c>
      <c r="J12" s="15"/>
      <c r="K12" s="24">
        <f t="shared" si="3"/>
      </c>
      <c r="L12" s="15">
        <f ca="1" t="shared" si="8"/>
      </c>
      <c r="M12" s="15">
        <f ca="1" t="shared" si="9"/>
      </c>
      <c r="N12" s="15">
        <f ca="1" t="shared" si="10"/>
      </c>
    </row>
    <row r="13" spans="1:14" ht="33" customHeight="1">
      <c r="A13" s="60">
        <f ca="1" t="shared" si="0"/>
      </c>
      <c r="B13" s="15"/>
      <c r="C13" s="92">
        <f ca="1" t="shared" si="1"/>
      </c>
      <c r="D13" s="92"/>
      <c r="E13" s="15">
        <f ca="1">IF(B13&lt;&gt;"",VLOOKUP(B13,INDIRECT("電腦軟體資料表"),3,FALSE),"")</f>
      </c>
      <c r="F13" s="15">
        <f t="shared" si="4"/>
      </c>
      <c r="G13" s="15">
        <f ca="1" t="shared" si="5"/>
      </c>
      <c r="H13" s="24">
        <f t="shared" si="6"/>
      </c>
      <c r="I13" s="24">
        <f ca="1" t="shared" si="7"/>
      </c>
      <c r="J13" s="15"/>
      <c r="K13" s="24">
        <f t="shared" si="3"/>
      </c>
      <c r="L13" s="15">
        <f ca="1" t="shared" si="8"/>
      </c>
      <c r="M13" s="15">
        <f ca="1" t="shared" si="9"/>
      </c>
      <c r="N13" s="15">
        <f ca="1" t="shared" si="10"/>
      </c>
    </row>
    <row r="14" spans="1:14" ht="33" customHeight="1">
      <c r="A14" s="60">
        <f ca="1" t="shared" si="0"/>
      </c>
      <c r="B14" s="15"/>
      <c r="C14" s="92">
        <f ca="1" t="shared" si="1"/>
      </c>
      <c r="D14" s="92"/>
      <c r="E14" s="15">
        <f ca="1">IF(B14&lt;&gt;"",VLOOKUP(B14,INDIRECT("電腦軟體資料表"),3,FALSE),"")</f>
      </c>
      <c r="F14" s="15">
        <f t="shared" si="4"/>
      </c>
      <c r="G14" s="15">
        <f ca="1" t="shared" si="5"/>
      </c>
      <c r="H14" s="24">
        <f t="shared" si="6"/>
      </c>
      <c r="I14" s="24">
        <f ca="1" t="shared" si="7"/>
      </c>
      <c r="J14" s="15"/>
      <c r="K14" s="24">
        <f t="shared" si="3"/>
      </c>
      <c r="L14" s="15">
        <f ca="1" t="shared" si="8"/>
      </c>
      <c r="M14" s="15">
        <f ca="1" t="shared" si="9"/>
      </c>
      <c r="N14" s="15">
        <f ca="1" t="shared" si="10"/>
      </c>
    </row>
    <row r="15" spans="1:14" ht="33" customHeight="1">
      <c r="A15" s="60">
        <f ca="1" t="shared" si="0"/>
      </c>
      <c r="B15" s="15"/>
      <c r="C15" s="92">
        <f ca="1">IF(B15&lt;&gt;"",VLOOKUP(B15,INDIRECT("電腦軟體資料表"),2,FALSE),"")</f>
      </c>
      <c r="D15" s="92"/>
      <c r="E15" s="15">
        <f ca="1" t="shared" si="2"/>
      </c>
      <c r="F15" s="15">
        <f t="shared" si="4"/>
      </c>
      <c r="G15" s="15">
        <f ca="1" t="shared" si="5"/>
      </c>
      <c r="H15" s="24">
        <f t="shared" si="6"/>
      </c>
      <c r="I15" s="24">
        <f ca="1" t="shared" si="7"/>
      </c>
      <c r="J15" s="15"/>
      <c r="K15" s="24">
        <f t="shared" si="3"/>
      </c>
      <c r="L15" s="15">
        <f ca="1" t="shared" si="8"/>
      </c>
      <c r="M15" s="15">
        <f ca="1" t="shared" si="9"/>
      </c>
      <c r="N15" s="15">
        <f ca="1" t="shared" si="10"/>
      </c>
    </row>
    <row r="16" spans="1:14" ht="33" customHeight="1">
      <c r="A16" s="60">
        <f ca="1" t="shared" si="0"/>
      </c>
      <c r="B16" s="15"/>
      <c r="C16" s="92">
        <f ca="1" t="shared" si="1"/>
      </c>
      <c r="D16" s="92"/>
      <c r="E16" s="15">
        <f ca="1" t="shared" si="2"/>
      </c>
      <c r="F16" s="15">
        <f t="shared" si="4"/>
      </c>
      <c r="G16" s="15">
        <f ca="1" t="shared" si="5"/>
      </c>
      <c r="H16" s="24">
        <f t="shared" si="6"/>
      </c>
      <c r="I16" s="24">
        <f ca="1" t="shared" si="7"/>
      </c>
      <c r="J16" s="15"/>
      <c r="K16" s="24">
        <f t="shared" si="3"/>
      </c>
      <c r="L16" s="15">
        <f ca="1" t="shared" si="8"/>
      </c>
      <c r="M16" s="15">
        <f ca="1" t="shared" si="9"/>
      </c>
      <c r="N16" s="15">
        <f ca="1" t="shared" si="10"/>
      </c>
    </row>
    <row r="17" spans="1:14" ht="33" customHeight="1" thickBot="1">
      <c r="A17" s="61">
        <f ca="1" t="shared" si="0"/>
      </c>
      <c r="B17" s="14"/>
      <c r="C17" s="89">
        <f ca="1" t="shared" si="1"/>
      </c>
      <c r="D17" s="89"/>
      <c r="E17" s="14">
        <f ca="1" t="shared" si="2"/>
      </c>
      <c r="F17" s="14">
        <f t="shared" si="4"/>
      </c>
      <c r="G17" s="14">
        <f ca="1" t="shared" si="5"/>
      </c>
      <c r="H17" s="28">
        <f t="shared" si="6"/>
      </c>
      <c r="I17" s="28">
        <f ca="1" t="shared" si="7"/>
      </c>
      <c r="J17" s="14"/>
      <c r="K17" s="28">
        <f t="shared" si="3"/>
      </c>
      <c r="L17" s="14">
        <f ca="1" t="shared" si="8"/>
      </c>
      <c r="M17" s="14">
        <f ca="1" t="shared" si="9"/>
      </c>
      <c r="N17" s="14">
        <f ca="1" t="shared" si="10"/>
      </c>
    </row>
    <row r="18" spans="1:15" ht="33" customHeight="1" thickBot="1">
      <c r="A18" s="86" t="s">
        <v>43</v>
      </c>
      <c r="B18" s="86"/>
      <c r="C18" s="86"/>
      <c r="D18" s="76" t="s">
        <v>55</v>
      </c>
      <c r="E18" s="127"/>
      <c r="F18" s="127"/>
      <c r="G18" s="127"/>
      <c r="H18" s="127"/>
      <c r="I18" s="76" t="s">
        <v>68</v>
      </c>
      <c r="J18" s="128"/>
      <c r="K18" s="76" t="s">
        <v>127</v>
      </c>
      <c r="L18" s="77"/>
      <c r="M18" s="78"/>
      <c r="N18" s="37"/>
      <c r="O18" s="40"/>
    </row>
    <row r="19" spans="1:15" ht="45" customHeight="1" thickBot="1">
      <c r="A19" s="86"/>
      <c r="B19" s="86"/>
      <c r="C19" s="86"/>
      <c r="D19" s="76"/>
      <c r="E19" s="77"/>
      <c r="F19" s="77"/>
      <c r="G19" s="77"/>
      <c r="H19" s="78"/>
      <c r="I19" s="76"/>
      <c r="J19" s="78"/>
      <c r="K19" s="76"/>
      <c r="L19" s="77"/>
      <c r="M19" s="78"/>
      <c r="N19" s="37"/>
      <c r="O19" s="40"/>
    </row>
    <row r="20" spans="1:15" ht="12" customHeight="1">
      <c r="A20" s="44"/>
      <c r="B20" s="44"/>
      <c r="C20" s="44"/>
      <c r="D20" s="44"/>
      <c r="E20" s="44"/>
      <c r="F20" s="44"/>
      <c r="G20" s="44"/>
      <c r="H20" s="44"/>
      <c r="I20" s="44"/>
      <c r="J20" s="44"/>
      <c r="K20" s="44"/>
      <c r="L20" s="44"/>
      <c r="M20" s="44"/>
      <c r="N20" s="44"/>
      <c r="O20" s="44"/>
    </row>
    <row r="21" spans="1:17" ht="15.75">
      <c r="A21" s="46" t="s">
        <v>54</v>
      </c>
      <c r="B21" s="46"/>
      <c r="C21" s="46"/>
      <c r="D21" s="46"/>
      <c r="E21" s="46"/>
      <c r="F21" s="46"/>
      <c r="G21" s="46"/>
      <c r="H21" s="46"/>
      <c r="I21" s="46"/>
      <c r="J21" s="46"/>
      <c r="K21" s="46"/>
      <c r="L21" s="46"/>
      <c r="M21" s="46"/>
      <c r="N21" s="46"/>
      <c r="O21" s="46"/>
      <c r="P21" s="46"/>
      <c r="Q21" s="46"/>
    </row>
    <row r="22" spans="1:17" ht="15.75">
      <c r="A22" s="85" t="s">
        <v>121</v>
      </c>
      <c r="B22" s="85"/>
      <c r="C22" s="85"/>
      <c r="D22" s="85"/>
      <c r="E22" s="85"/>
      <c r="F22" s="85"/>
      <c r="G22" s="85"/>
      <c r="H22" s="85"/>
      <c r="I22" s="85"/>
      <c r="J22" s="85"/>
      <c r="K22" s="85"/>
      <c r="L22" s="85"/>
      <c r="M22" s="85"/>
      <c r="N22" s="46"/>
      <c r="O22" s="46"/>
      <c r="P22" s="46"/>
      <c r="Q22" s="46"/>
    </row>
    <row r="23" spans="1:17" ht="18" customHeight="1">
      <c r="A23" s="84" t="s">
        <v>70</v>
      </c>
      <c r="B23" s="84"/>
      <c r="C23" s="84"/>
      <c r="D23" s="84"/>
      <c r="E23" s="84"/>
      <c r="F23" s="84"/>
      <c r="G23" s="84"/>
      <c r="H23" s="84"/>
      <c r="I23" s="84"/>
      <c r="J23" s="84"/>
      <c r="K23" s="84"/>
      <c r="L23" s="84"/>
      <c r="M23" s="84"/>
      <c r="N23" s="42"/>
      <c r="O23" s="42"/>
      <c r="P23" s="42"/>
      <c r="Q23" s="42"/>
    </row>
    <row r="24" spans="1:17" ht="16.5" customHeight="1">
      <c r="A24" s="84" t="s">
        <v>116</v>
      </c>
      <c r="B24" s="84"/>
      <c r="C24" s="84"/>
      <c r="D24" s="84"/>
      <c r="E24" s="84"/>
      <c r="F24" s="84"/>
      <c r="G24" s="84"/>
      <c r="H24" s="84"/>
      <c r="I24" s="84"/>
      <c r="J24" s="84"/>
      <c r="K24" s="84"/>
      <c r="L24" s="84"/>
      <c r="M24" s="84"/>
      <c r="N24" s="42"/>
      <c r="O24" s="42"/>
      <c r="P24" s="42"/>
      <c r="Q24" s="42"/>
    </row>
    <row r="25" spans="1:17" ht="15.75">
      <c r="A25" s="84" t="s">
        <v>86</v>
      </c>
      <c r="B25" s="84"/>
      <c r="C25" s="84"/>
      <c r="D25" s="84"/>
      <c r="E25" s="84"/>
      <c r="F25" s="84"/>
      <c r="G25" s="84"/>
      <c r="H25" s="84"/>
      <c r="I25" s="84"/>
      <c r="J25" s="84"/>
      <c r="K25" s="84"/>
      <c r="L25" s="84"/>
      <c r="M25" s="84"/>
      <c r="N25" s="42"/>
      <c r="O25" s="42"/>
      <c r="P25" s="42"/>
      <c r="Q25" s="42"/>
    </row>
    <row r="26" spans="1:17" ht="15.75">
      <c r="A26" s="43"/>
      <c r="B26" s="43"/>
      <c r="C26" s="43"/>
      <c r="D26" s="43"/>
      <c r="E26" s="43"/>
      <c r="F26" s="43"/>
      <c r="G26" s="43"/>
      <c r="H26" s="43"/>
      <c r="I26" s="43"/>
      <c r="J26" s="43"/>
      <c r="K26" s="43"/>
      <c r="L26" s="43"/>
      <c r="M26" s="43"/>
      <c r="N26" s="43"/>
      <c r="O26" s="43"/>
      <c r="P26" s="43"/>
      <c r="Q26" s="43"/>
    </row>
    <row r="27" spans="1:17" ht="15.75">
      <c r="A27" s="43"/>
      <c r="B27" s="43"/>
      <c r="C27" s="43"/>
      <c r="D27" s="43"/>
      <c r="E27" s="43"/>
      <c r="F27" s="43"/>
      <c r="G27" s="43"/>
      <c r="H27" s="43"/>
      <c r="I27" s="43"/>
      <c r="J27" s="43"/>
      <c r="K27" s="43"/>
      <c r="L27" s="43"/>
      <c r="M27" s="43"/>
      <c r="N27" s="43"/>
      <c r="O27" s="43"/>
      <c r="P27" s="43"/>
      <c r="Q27" s="43"/>
    </row>
  </sheetData>
  <sheetProtection/>
  <mergeCells count="30">
    <mergeCell ref="L6:M6"/>
    <mergeCell ref="E2:I2"/>
    <mergeCell ref="C7:D7"/>
    <mergeCell ref="C9:D9"/>
    <mergeCell ref="E3:I3"/>
    <mergeCell ref="B3:D3"/>
    <mergeCell ref="B4:D4"/>
    <mergeCell ref="L4:M4"/>
    <mergeCell ref="B5:D5"/>
    <mergeCell ref="C8:D8"/>
    <mergeCell ref="C17:D17"/>
    <mergeCell ref="A19:C19"/>
    <mergeCell ref="K19:M19"/>
    <mergeCell ref="D18:H18"/>
    <mergeCell ref="D19:H19"/>
    <mergeCell ref="K18:M18"/>
    <mergeCell ref="A24:M24"/>
    <mergeCell ref="A25:M25"/>
    <mergeCell ref="A22:M22"/>
    <mergeCell ref="A23:M23"/>
    <mergeCell ref="C11:D11"/>
    <mergeCell ref="C10:D10"/>
    <mergeCell ref="I18:J18"/>
    <mergeCell ref="I19:J19"/>
    <mergeCell ref="A18:C18"/>
    <mergeCell ref="C16:D16"/>
    <mergeCell ref="C15:D15"/>
    <mergeCell ref="C12:D12"/>
    <mergeCell ref="C13:D13"/>
    <mergeCell ref="C14:D14"/>
  </mergeCells>
  <dataValidations count="2">
    <dataValidation type="list" allowBlank="1" showInputMessage="1" showErrorMessage="1" sqref="B8:B17">
      <formula1>現有軟體編號</formula1>
    </dataValidation>
    <dataValidation type="date" allowBlank="1" showInputMessage="1" showErrorMessage="1" sqref="A8:A17">
      <formula1>啟始日期</formula1>
      <formula2>迄止日期</formula2>
    </dataValidation>
  </dataValidations>
  <printOptions horizontalCentered="1"/>
  <pageMargins left="0.7480314960629921" right="0.7480314960629921" top="0.56" bottom="0.63"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1"/>
  <dimension ref="A1:M27"/>
  <sheetViews>
    <sheetView zoomScalePageLayoutView="0" workbookViewId="0" topLeftCell="A4">
      <selection activeCell="A4" sqref="A1:IV16384"/>
    </sheetView>
  </sheetViews>
  <sheetFormatPr defaultColWidth="8.00390625" defaultRowHeight="16.5"/>
  <cols>
    <col min="1" max="1" width="17.50390625" style="5" customWidth="1"/>
    <col min="2" max="2" width="20.75390625" style="18" customWidth="1"/>
    <col min="3" max="3" width="6.125" style="5" customWidth="1"/>
    <col min="4" max="4" width="9.75390625" style="5" customWidth="1"/>
    <col min="5" max="5" width="18.50390625" style="5" customWidth="1"/>
    <col min="6" max="6" width="7.625" style="5" customWidth="1"/>
    <col min="7" max="7" width="15.875" style="5" customWidth="1"/>
    <col min="8" max="8" width="7.75390625" style="5" customWidth="1"/>
    <col min="9" max="9" width="17.25390625" style="5" customWidth="1"/>
    <col min="10" max="10" width="14.625" style="5" customWidth="1"/>
    <col min="11" max="11" width="15.875" style="5" customWidth="1"/>
    <col min="12" max="12" width="8.75390625" style="5" customWidth="1"/>
    <col min="13" max="13" width="17.25390625" style="5" customWidth="1"/>
    <col min="14" max="16384" width="8.00390625" style="5" customWidth="1"/>
  </cols>
  <sheetData>
    <row r="1" spans="1:2" ht="13.5">
      <c r="A1" s="30"/>
      <c r="B1" s="62"/>
    </row>
    <row r="2" spans="1:13" ht="29.25" customHeight="1">
      <c r="A2" s="88" t="s">
        <v>56</v>
      </c>
      <c r="B2" s="88"/>
      <c r="C2" s="88"/>
      <c r="D2" s="88"/>
      <c r="E2" s="88"/>
      <c r="F2" s="88"/>
      <c r="G2" s="88"/>
      <c r="H2" s="88"/>
      <c r="I2" s="88"/>
      <c r="J2" s="88"/>
      <c r="K2" s="88"/>
      <c r="L2" s="88"/>
      <c r="M2" s="88"/>
    </row>
    <row r="3" spans="1:13" ht="23.25" customHeight="1">
      <c r="A3" s="96" t="s">
        <v>73</v>
      </c>
      <c r="B3" s="96"/>
      <c r="C3" s="96"/>
      <c r="D3" s="96"/>
      <c r="E3" s="96"/>
      <c r="F3" s="96"/>
      <c r="G3" s="96"/>
      <c r="H3" s="96"/>
      <c r="I3" s="96"/>
      <c r="J3" s="96"/>
      <c r="K3" s="96"/>
      <c r="L3" s="96"/>
      <c r="M3" s="96"/>
    </row>
    <row r="4" spans="1:13" ht="19.5" customHeight="1">
      <c r="A4" s="108" t="s">
        <v>128</v>
      </c>
      <c r="B4" s="108"/>
      <c r="C4" s="108"/>
      <c r="D4" s="108"/>
      <c r="E4" s="108"/>
      <c r="F4" s="108"/>
      <c r="G4" s="108"/>
      <c r="H4" s="108"/>
      <c r="I4" s="108"/>
      <c r="J4" s="108"/>
      <c r="K4" s="108"/>
      <c r="L4" s="107" t="s">
        <v>129</v>
      </c>
      <c r="M4" s="129"/>
    </row>
    <row r="5" spans="1:12" ht="16.5" customHeight="1">
      <c r="A5" s="16"/>
      <c r="B5" s="19"/>
      <c r="C5" s="16"/>
      <c r="D5" s="16"/>
      <c r="E5" s="16"/>
      <c r="F5" s="39"/>
      <c r="G5" s="39"/>
      <c r="H5" s="39"/>
      <c r="I5" s="39"/>
      <c r="J5" s="39"/>
      <c r="K5" s="39"/>
      <c r="L5" s="63" t="s">
        <v>106</v>
      </c>
    </row>
    <row r="6" spans="1:13" ht="32.25" customHeight="1">
      <c r="A6" s="106" t="s">
        <v>87</v>
      </c>
      <c r="B6" s="106" t="s">
        <v>57</v>
      </c>
      <c r="C6" s="109" t="s">
        <v>24</v>
      </c>
      <c r="D6" s="106" t="s">
        <v>58</v>
      </c>
      <c r="E6" s="106" t="s">
        <v>26</v>
      </c>
      <c r="F6" s="106" t="s">
        <v>59</v>
      </c>
      <c r="G6" s="106" t="s">
        <v>26</v>
      </c>
      <c r="H6" s="106" t="s">
        <v>60</v>
      </c>
      <c r="I6" s="106" t="s">
        <v>26</v>
      </c>
      <c r="J6" s="114" t="s">
        <v>75</v>
      </c>
      <c r="K6" s="115"/>
      <c r="L6" s="106" t="s">
        <v>61</v>
      </c>
      <c r="M6" s="106" t="s">
        <v>26</v>
      </c>
    </row>
    <row r="7" spans="1:13" ht="30.75" customHeight="1">
      <c r="A7" s="106" t="s">
        <v>26</v>
      </c>
      <c r="B7" s="106"/>
      <c r="C7" s="110"/>
      <c r="D7" s="31" t="s">
        <v>76</v>
      </c>
      <c r="E7" s="31" t="s">
        <v>130</v>
      </c>
      <c r="F7" s="31" t="s">
        <v>76</v>
      </c>
      <c r="G7" s="31" t="s">
        <v>130</v>
      </c>
      <c r="H7" s="31" t="s">
        <v>76</v>
      </c>
      <c r="I7" s="31" t="s">
        <v>130</v>
      </c>
      <c r="J7" s="41" t="s">
        <v>74</v>
      </c>
      <c r="K7" s="41" t="s">
        <v>77</v>
      </c>
      <c r="L7" s="31" t="s">
        <v>76</v>
      </c>
      <c r="M7" s="31" t="s">
        <v>130</v>
      </c>
    </row>
    <row r="8" spans="1:13" s="20" customFormat="1" ht="30" customHeight="1">
      <c r="A8" s="112" t="s">
        <v>62</v>
      </c>
      <c r="B8" s="113"/>
      <c r="C8" s="17"/>
      <c r="D8" s="17"/>
      <c r="E8" s="17"/>
      <c r="F8" s="17"/>
      <c r="G8" s="17"/>
      <c r="H8" s="17"/>
      <c r="I8" s="17"/>
      <c r="J8" s="17"/>
      <c r="K8" s="17"/>
      <c r="L8" s="17"/>
      <c r="M8" s="17"/>
    </row>
    <row r="9" spans="1:13" s="20" customFormat="1" ht="30" customHeight="1">
      <c r="A9" s="112" t="s">
        <v>63</v>
      </c>
      <c r="B9" s="113"/>
      <c r="C9" s="17"/>
      <c r="D9" s="17"/>
      <c r="E9" s="17"/>
      <c r="F9" s="17"/>
      <c r="G9" s="17"/>
      <c r="H9" s="17"/>
      <c r="I9" s="17"/>
      <c r="J9" s="17"/>
      <c r="K9" s="17"/>
      <c r="L9" s="17"/>
      <c r="M9" s="17"/>
    </row>
    <row r="10" spans="1:13" s="20" customFormat="1" ht="30" customHeight="1">
      <c r="A10" s="34"/>
      <c r="B10" s="35"/>
      <c r="C10" s="24" t="s">
        <v>33</v>
      </c>
      <c r="D10" s="24"/>
      <c r="E10" s="24"/>
      <c r="F10" s="24"/>
      <c r="G10" s="24"/>
      <c r="H10" s="24"/>
      <c r="I10" s="24"/>
      <c r="J10" s="24"/>
      <c r="K10" s="24"/>
      <c r="L10" s="24"/>
      <c r="M10" s="24"/>
    </row>
    <row r="11" spans="1:13" s="20" customFormat="1" ht="30" customHeight="1">
      <c r="A11" s="34"/>
      <c r="B11" s="35"/>
      <c r="C11" s="24" t="s">
        <v>33</v>
      </c>
      <c r="D11" s="24"/>
      <c r="E11" s="24"/>
      <c r="F11" s="24"/>
      <c r="G11" s="24"/>
      <c r="H11" s="24"/>
      <c r="I11" s="24"/>
      <c r="J11" s="24"/>
      <c r="K11" s="24"/>
      <c r="L11" s="24"/>
      <c r="M11" s="24"/>
    </row>
    <row r="12" spans="1:13" s="20" customFormat="1" ht="30" customHeight="1">
      <c r="A12" s="34"/>
      <c r="B12" s="35"/>
      <c r="C12" s="24" t="s">
        <v>33</v>
      </c>
      <c r="D12" s="24"/>
      <c r="E12" s="24"/>
      <c r="F12" s="24"/>
      <c r="G12" s="24"/>
      <c r="H12" s="24"/>
      <c r="I12" s="24"/>
      <c r="J12" s="24"/>
      <c r="K12" s="24"/>
      <c r="L12" s="24"/>
      <c r="M12" s="24"/>
    </row>
    <row r="13" spans="1:13" s="20" customFormat="1" ht="30" customHeight="1">
      <c r="A13" s="112" t="s">
        <v>64</v>
      </c>
      <c r="B13" s="113"/>
      <c r="C13" s="17"/>
      <c r="D13" s="17"/>
      <c r="E13" s="17"/>
      <c r="F13" s="17"/>
      <c r="G13" s="17"/>
      <c r="H13" s="17"/>
      <c r="I13" s="17"/>
      <c r="J13" s="17"/>
      <c r="K13" s="17"/>
      <c r="L13" s="17"/>
      <c r="M13" s="17"/>
    </row>
    <row r="14" spans="1:13" s="20" customFormat="1" ht="30" customHeight="1">
      <c r="A14" s="34"/>
      <c r="B14" s="35"/>
      <c r="C14" s="24" t="s">
        <v>33</v>
      </c>
      <c r="D14" s="24"/>
      <c r="E14" s="24"/>
      <c r="F14" s="24"/>
      <c r="G14" s="24"/>
      <c r="H14" s="24"/>
      <c r="I14" s="24"/>
      <c r="J14" s="24"/>
      <c r="K14" s="24"/>
      <c r="L14" s="24"/>
      <c r="M14" s="24"/>
    </row>
    <row r="15" spans="1:13" s="20" customFormat="1" ht="30" customHeight="1">
      <c r="A15" s="34"/>
      <c r="B15" s="35"/>
      <c r="C15" s="24" t="s">
        <v>33</v>
      </c>
      <c r="D15" s="24"/>
      <c r="E15" s="24"/>
      <c r="F15" s="24"/>
      <c r="G15" s="24"/>
      <c r="H15" s="24"/>
      <c r="I15" s="24"/>
      <c r="J15" s="24"/>
      <c r="K15" s="24"/>
      <c r="L15" s="24"/>
      <c r="M15" s="24"/>
    </row>
    <row r="16" spans="1:13" s="20" customFormat="1" ht="30" customHeight="1">
      <c r="A16" s="34"/>
      <c r="B16" s="35"/>
      <c r="C16" s="24" t="s">
        <v>33</v>
      </c>
      <c r="D16" s="24"/>
      <c r="E16" s="24"/>
      <c r="F16" s="24"/>
      <c r="G16" s="24"/>
      <c r="H16" s="24"/>
      <c r="I16" s="24"/>
      <c r="J16" s="24"/>
      <c r="K16" s="24"/>
      <c r="L16" s="24"/>
      <c r="M16" s="24"/>
    </row>
    <row r="17" spans="1:13" s="20" customFormat="1" ht="30" customHeight="1">
      <c r="A17" s="34"/>
      <c r="B17" s="35"/>
      <c r="C17" s="24" t="s">
        <v>33</v>
      </c>
      <c r="D17" s="24"/>
      <c r="E17" s="24"/>
      <c r="F17" s="24"/>
      <c r="G17" s="24"/>
      <c r="H17" s="24"/>
      <c r="I17" s="24"/>
      <c r="J17" s="24"/>
      <c r="K17" s="24"/>
      <c r="L17" s="24"/>
      <c r="M17" s="24"/>
    </row>
    <row r="18" spans="1:13" s="20" customFormat="1" ht="30" customHeight="1">
      <c r="A18" s="112" t="s">
        <v>65</v>
      </c>
      <c r="B18" s="113"/>
      <c r="C18" s="17"/>
      <c r="D18" s="17"/>
      <c r="E18" s="17"/>
      <c r="F18" s="17"/>
      <c r="G18" s="17"/>
      <c r="H18" s="17"/>
      <c r="I18" s="17"/>
      <c r="J18" s="17"/>
      <c r="K18" s="17"/>
      <c r="L18" s="17"/>
      <c r="M18" s="17"/>
    </row>
    <row r="19" spans="1:13" s="20" customFormat="1" ht="30" customHeight="1">
      <c r="A19" s="32"/>
      <c r="B19" s="33"/>
      <c r="C19" s="24" t="s">
        <v>33</v>
      </c>
      <c r="D19" s="17"/>
      <c r="E19" s="17"/>
      <c r="F19" s="17"/>
      <c r="G19" s="17"/>
      <c r="H19" s="17"/>
      <c r="I19" s="17"/>
      <c r="J19" s="17"/>
      <c r="K19" s="17"/>
      <c r="L19" s="17"/>
      <c r="M19" s="17"/>
    </row>
    <row r="20" spans="1:13" ht="30" customHeight="1">
      <c r="A20" s="34"/>
      <c r="B20" s="35"/>
      <c r="C20" s="24" t="s">
        <v>33</v>
      </c>
      <c r="D20" s="24"/>
      <c r="E20" s="24"/>
      <c r="F20" s="24"/>
      <c r="G20" s="24"/>
      <c r="H20" s="24"/>
      <c r="I20" s="24"/>
      <c r="J20" s="24"/>
      <c r="K20" s="24"/>
      <c r="L20" s="24"/>
      <c r="M20" s="24"/>
    </row>
    <row r="21" spans="1:13" ht="30" customHeight="1">
      <c r="A21" s="112" t="s">
        <v>131</v>
      </c>
      <c r="B21" s="113"/>
      <c r="C21" s="17"/>
      <c r="D21" s="17"/>
      <c r="E21" s="17"/>
      <c r="F21" s="17"/>
      <c r="G21" s="17"/>
      <c r="H21" s="17"/>
      <c r="I21" s="17"/>
      <c r="J21" s="17"/>
      <c r="K21" s="17"/>
      <c r="L21" s="17"/>
      <c r="M21" s="17"/>
    </row>
    <row r="22" spans="1:13" ht="30" customHeight="1">
      <c r="A22" s="34"/>
      <c r="B22" s="35"/>
      <c r="C22" s="24" t="s">
        <v>33</v>
      </c>
      <c r="D22" s="24"/>
      <c r="E22" s="24"/>
      <c r="F22" s="24"/>
      <c r="G22" s="24"/>
      <c r="H22" s="24"/>
      <c r="I22" s="24"/>
      <c r="J22" s="24"/>
      <c r="K22" s="24"/>
      <c r="L22" s="24"/>
      <c r="M22" s="24"/>
    </row>
    <row r="23" spans="1:13" ht="30" customHeight="1">
      <c r="A23" s="112"/>
      <c r="B23" s="113"/>
      <c r="C23" s="17"/>
      <c r="D23" s="17"/>
      <c r="E23" s="17"/>
      <c r="F23" s="17"/>
      <c r="G23" s="17"/>
      <c r="H23" s="17"/>
      <c r="I23" s="17"/>
      <c r="J23" s="17"/>
      <c r="K23" s="17"/>
      <c r="L23" s="17"/>
      <c r="M23" s="17"/>
    </row>
    <row r="24" ht="13.5">
      <c r="A24" s="5" t="s">
        <v>104</v>
      </c>
    </row>
    <row r="25" ht="13.5">
      <c r="A25" s="63" t="s">
        <v>79</v>
      </c>
    </row>
    <row r="26" spans="1:13" ht="15.75">
      <c r="A26" s="111" t="s">
        <v>88</v>
      </c>
      <c r="B26" s="130"/>
      <c r="C26" s="130"/>
      <c r="D26" s="130"/>
      <c r="E26" s="130"/>
      <c r="F26" s="130"/>
      <c r="G26" s="130"/>
      <c r="H26" s="130"/>
      <c r="I26" s="130"/>
      <c r="J26" s="130"/>
      <c r="K26" s="130"/>
      <c r="L26" s="130"/>
      <c r="M26" s="130"/>
    </row>
    <row r="27" spans="1:13" ht="15.75">
      <c r="A27" s="111" t="s">
        <v>89</v>
      </c>
      <c r="B27" s="130"/>
      <c r="C27" s="130"/>
      <c r="D27" s="130"/>
      <c r="E27" s="130"/>
      <c r="F27" s="130"/>
      <c r="G27" s="130"/>
      <c r="H27" s="130"/>
      <c r="I27" s="130"/>
      <c r="J27" s="130"/>
      <c r="K27" s="130"/>
      <c r="L27" s="130"/>
      <c r="M27" s="130"/>
    </row>
  </sheetData>
  <sheetProtection/>
  <mergeCells count="20">
    <mergeCell ref="J6:K6"/>
    <mergeCell ref="A26:M26"/>
    <mergeCell ref="D6:E6"/>
    <mergeCell ref="A23:B23"/>
    <mergeCell ref="A21:B21"/>
    <mergeCell ref="A27:M27"/>
    <mergeCell ref="A8:B8"/>
    <mergeCell ref="A9:B9"/>
    <mergeCell ref="A13:B13"/>
    <mergeCell ref="A18:B18"/>
    <mergeCell ref="A2:M2"/>
    <mergeCell ref="H6:I6"/>
    <mergeCell ref="L6:M6"/>
    <mergeCell ref="A6:A7"/>
    <mergeCell ref="A3:M3"/>
    <mergeCell ref="B6:B7"/>
    <mergeCell ref="F6:G6"/>
    <mergeCell ref="L4:M4"/>
    <mergeCell ref="A4:K4"/>
    <mergeCell ref="C6:C7"/>
  </mergeCells>
  <printOptions horizontalCentered="1"/>
  <pageMargins left="0.3937007874015748" right="0.3937007874015748" top="0.1968503937007874" bottom="0.2362204724409449" header="0.1968503937007874" footer="0.1968503937007874"/>
  <pageSetup fitToHeight="0" horizontalDpi="600" verticalDpi="600" orientation="landscape" paperSize="9" scale="75" r:id="rId2"/>
  <headerFooter alignWithMargins="0">
    <oddHeader>&amp;C&amp;"標楷體,標準"&amp;14
</oddHeader>
  </headerFooter>
  <legacyDrawing r:id="rId1"/>
</worksheet>
</file>

<file path=xl/worksheets/sheet5.xml><?xml version="1.0" encoding="utf-8"?>
<worksheet xmlns="http://schemas.openxmlformats.org/spreadsheetml/2006/main" xmlns:r="http://schemas.openxmlformats.org/officeDocument/2006/relationships">
  <dimension ref="A1:R36"/>
  <sheetViews>
    <sheetView zoomScalePageLayoutView="0" workbookViewId="0" topLeftCell="A1">
      <selection activeCell="A1" sqref="A1:IV16384"/>
    </sheetView>
  </sheetViews>
  <sheetFormatPr defaultColWidth="9.00390625" defaultRowHeight="16.5"/>
  <cols>
    <col min="1" max="1" width="9.375" style="131" customWidth="1"/>
    <col min="2" max="2" width="8.875" style="131" customWidth="1"/>
    <col min="3" max="3" width="11.875" style="131" customWidth="1"/>
    <col min="4" max="4" width="19.50390625" style="131" customWidth="1"/>
    <col min="5" max="5" width="7.125" style="131" customWidth="1"/>
    <col min="6" max="6" width="5.50390625" style="131" customWidth="1"/>
    <col min="7" max="8" width="9.50390625" style="131" customWidth="1"/>
    <col min="9" max="9" width="6.50390625" style="131" customWidth="1"/>
    <col min="10" max="10" width="10.25390625" style="131" customWidth="1"/>
    <col min="11" max="11" width="6.50390625" style="131" customWidth="1"/>
    <col min="12" max="12" width="9.50390625" style="131" customWidth="1"/>
    <col min="13" max="13" width="9.875" style="131" customWidth="1"/>
    <col min="14" max="14" width="10.75390625" style="131" customWidth="1"/>
    <col min="15" max="15" width="10.375" style="131" customWidth="1"/>
    <col min="16" max="16" width="16.00390625" style="131" customWidth="1"/>
    <col min="17" max="16384" width="8.875" style="131" customWidth="1"/>
  </cols>
  <sheetData>
    <row r="1" spans="1:18" ht="27.75">
      <c r="A1" s="88" t="s">
        <v>56</v>
      </c>
      <c r="B1" s="88"/>
      <c r="C1" s="88"/>
      <c r="D1" s="88"/>
      <c r="E1" s="88"/>
      <c r="F1" s="88"/>
      <c r="G1" s="88"/>
      <c r="H1" s="88"/>
      <c r="I1" s="88"/>
      <c r="J1" s="88"/>
      <c r="K1" s="88"/>
      <c r="L1" s="88"/>
      <c r="M1" s="120"/>
      <c r="N1" s="120"/>
      <c r="O1" s="120"/>
      <c r="P1" s="120"/>
      <c r="Q1" s="120"/>
      <c r="R1" s="120"/>
    </row>
    <row r="2" spans="1:18" ht="21">
      <c r="A2" s="96" t="s">
        <v>97</v>
      </c>
      <c r="B2" s="96"/>
      <c r="C2" s="96"/>
      <c r="D2" s="96"/>
      <c r="E2" s="96"/>
      <c r="F2" s="96"/>
      <c r="G2" s="96"/>
      <c r="H2" s="96"/>
      <c r="I2" s="96"/>
      <c r="J2" s="96"/>
      <c r="K2" s="96"/>
      <c r="L2" s="96"/>
      <c r="M2" s="132"/>
      <c r="N2" s="132"/>
      <c r="O2" s="132"/>
      <c r="P2" s="132"/>
      <c r="Q2" s="132"/>
      <c r="R2" s="132"/>
    </row>
    <row r="3" spans="1:17" ht="16.5">
      <c r="A3" s="108" t="s">
        <v>115</v>
      </c>
      <c r="B3" s="108"/>
      <c r="C3" s="108"/>
      <c r="D3" s="108"/>
      <c r="E3" s="108"/>
      <c r="F3" s="108"/>
      <c r="G3" s="108"/>
      <c r="H3" s="108"/>
      <c r="I3" s="108"/>
      <c r="J3" s="108"/>
      <c r="K3" s="108"/>
      <c r="L3" s="108"/>
      <c r="M3" s="108"/>
      <c r="N3" s="108"/>
      <c r="O3" s="108"/>
      <c r="P3" s="108"/>
      <c r="Q3" s="1"/>
    </row>
    <row r="4" spans="1:17" ht="15.75">
      <c r="A4" s="133" t="s">
        <v>114</v>
      </c>
      <c r="B4" s="133"/>
      <c r="C4" s="133"/>
      <c r="D4" s="133"/>
      <c r="E4" s="133"/>
      <c r="F4" s="133"/>
      <c r="G4" s="133"/>
      <c r="H4" s="133"/>
      <c r="I4" s="133"/>
      <c r="J4" s="133"/>
      <c r="K4" s="133"/>
      <c r="L4" s="133"/>
      <c r="M4" s="133"/>
      <c r="N4" s="133"/>
      <c r="O4" s="66"/>
      <c r="P4" s="107" t="s">
        <v>105</v>
      </c>
      <c r="Q4" s="129"/>
    </row>
    <row r="5" spans="1:16" ht="15.75">
      <c r="A5" s="134" t="s">
        <v>80</v>
      </c>
      <c r="B5" s="134"/>
      <c r="C5" s="134"/>
      <c r="D5" s="134"/>
      <c r="E5" s="134"/>
      <c r="F5" s="134"/>
      <c r="G5" s="134"/>
      <c r="H5" s="134"/>
      <c r="I5" s="134"/>
      <c r="J5" s="134"/>
      <c r="K5" s="134"/>
      <c r="L5" s="134"/>
      <c r="M5" s="134"/>
      <c r="N5" s="134"/>
      <c r="O5" s="66"/>
      <c r="P5" s="63" t="s">
        <v>106</v>
      </c>
    </row>
    <row r="6" spans="1:16" ht="15.75" customHeight="1">
      <c r="A6" s="118" t="s">
        <v>83</v>
      </c>
      <c r="B6" s="81" t="s">
        <v>72</v>
      </c>
      <c r="C6" s="81" t="s">
        <v>78</v>
      </c>
      <c r="D6" s="81" t="s">
        <v>82</v>
      </c>
      <c r="E6" s="81" t="s">
        <v>95</v>
      </c>
      <c r="F6" s="81" t="s">
        <v>132</v>
      </c>
      <c r="G6" s="81" t="s">
        <v>81</v>
      </c>
      <c r="H6" s="81" t="s">
        <v>96</v>
      </c>
      <c r="I6" s="81" t="s">
        <v>71</v>
      </c>
      <c r="J6" s="81"/>
      <c r="K6" s="81" t="s">
        <v>133</v>
      </c>
      <c r="L6" s="81"/>
      <c r="M6" s="81" t="s">
        <v>111</v>
      </c>
      <c r="N6" s="81"/>
      <c r="O6" s="81" t="s">
        <v>134</v>
      </c>
      <c r="P6" s="81" t="s">
        <v>135</v>
      </c>
    </row>
    <row r="7" spans="1:16" ht="15.75" customHeight="1">
      <c r="A7" s="135"/>
      <c r="B7" s="116"/>
      <c r="C7" s="116"/>
      <c r="D7" s="116"/>
      <c r="E7" s="136"/>
      <c r="F7" s="136"/>
      <c r="G7" s="136"/>
      <c r="H7" s="136"/>
      <c r="I7" s="81" t="s">
        <v>27</v>
      </c>
      <c r="J7" s="118" t="s">
        <v>102</v>
      </c>
      <c r="K7" s="81" t="s">
        <v>27</v>
      </c>
      <c r="L7" s="118" t="s">
        <v>102</v>
      </c>
      <c r="M7" s="81" t="s">
        <v>112</v>
      </c>
      <c r="N7" s="118" t="s">
        <v>113</v>
      </c>
      <c r="O7" s="116"/>
      <c r="P7" s="136"/>
    </row>
    <row r="8" spans="1:16" ht="15.75" customHeight="1">
      <c r="A8" s="137"/>
      <c r="B8" s="117"/>
      <c r="C8" s="117"/>
      <c r="D8" s="117"/>
      <c r="E8" s="138"/>
      <c r="F8" s="138"/>
      <c r="G8" s="138"/>
      <c r="H8" s="138"/>
      <c r="I8" s="117"/>
      <c r="J8" s="119"/>
      <c r="K8" s="117"/>
      <c r="L8" s="119"/>
      <c r="M8" s="117"/>
      <c r="N8" s="119"/>
      <c r="O8" s="117"/>
      <c r="P8" s="138"/>
    </row>
    <row r="9" spans="1:17" ht="15.75">
      <c r="A9" s="72"/>
      <c r="B9" s="72"/>
      <c r="C9" s="72"/>
      <c r="D9" s="72" t="s">
        <v>109</v>
      </c>
      <c r="E9" s="72"/>
      <c r="F9" s="72"/>
      <c r="G9" s="72"/>
      <c r="H9" s="72"/>
      <c r="I9" s="72"/>
      <c r="J9" s="72"/>
      <c r="K9" s="72"/>
      <c r="L9" s="72"/>
      <c r="M9" s="72"/>
      <c r="N9" s="74"/>
      <c r="O9" s="73" t="s">
        <v>136</v>
      </c>
      <c r="P9" s="75"/>
      <c r="Q9" s="64"/>
    </row>
    <row r="10" spans="1:17" ht="15.75">
      <c r="A10" s="65"/>
      <c r="B10" s="65"/>
      <c r="C10" s="65"/>
      <c r="D10" s="65"/>
      <c r="E10" s="65"/>
      <c r="F10" s="65"/>
      <c r="G10" s="65"/>
      <c r="H10" s="65"/>
      <c r="I10" s="65"/>
      <c r="J10" s="65"/>
      <c r="K10" s="65"/>
      <c r="L10" s="65"/>
      <c r="M10" s="65"/>
      <c r="N10" s="64"/>
      <c r="O10" s="70"/>
      <c r="P10" s="69"/>
      <c r="Q10" s="64"/>
    </row>
    <row r="11" spans="1:17" ht="15.75">
      <c r="A11" s="65"/>
      <c r="B11" s="65"/>
      <c r="C11" s="65"/>
      <c r="D11" s="65"/>
      <c r="E11" s="65"/>
      <c r="F11" s="65"/>
      <c r="G11" s="65"/>
      <c r="H11" s="65"/>
      <c r="I11" s="65"/>
      <c r="J11" s="65"/>
      <c r="K11" s="65"/>
      <c r="L11" s="65"/>
      <c r="M11" s="65"/>
      <c r="N11" s="64"/>
      <c r="O11" s="70"/>
      <c r="P11" s="69"/>
      <c r="Q11" s="64"/>
    </row>
    <row r="12" spans="1:17" ht="15.75">
      <c r="A12" s="65"/>
      <c r="B12" s="65"/>
      <c r="C12" s="65"/>
      <c r="D12" s="65"/>
      <c r="E12" s="65"/>
      <c r="F12" s="65"/>
      <c r="G12" s="65"/>
      <c r="H12" s="65"/>
      <c r="I12" s="65"/>
      <c r="J12" s="65"/>
      <c r="K12" s="65"/>
      <c r="L12" s="65"/>
      <c r="M12" s="65"/>
      <c r="N12" s="64"/>
      <c r="O12" s="70"/>
      <c r="P12" s="69"/>
      <c r="Q12" s="64"/>
    </row>
    <row r="13" spans="1:17" ht="15.75">
      <c r="A13" s="65"/>
      <c r="B13" s="65"/>
      <c r="C13" s="65"/>
      <c r="D13" s="65"/>
      <c r="E13" s="65"/>
      <c r="F13" s="65"/>
      <c r="G13" s="65"/>
      <c r="H13" s="65"/>
      <c r="I13" s="65"/>
      <c r="J13" s="65"/>
      <c r="K13" s="65"/>
      <c r="L13" s="65"/>
      <c r="M13" s="65"/>
      <c r="N13" s="65"/>
      <c r="O13" s="65"/>
      <c r="P13" s="65"/>
      <c r="Q13" s="64"/>
    </row>
    <row r="14" spans="1:17" ht="15.75">
      <c r="A14" s="65"/>
      <c r="B14" s="65"/>
      <c r="C14" s="65"/>
      <c r="D14" s="65"/>
      <c r="E14" s="65"/>
      <c r="F14" s="65"/>
      <c r="G14" s="65"/>
      <c r="H14" s="65"/>
      <c r="I14" s="65"/>
      <c r="J14" s="65"/>
      <c r="K14" s="65"/>
      <c r="L14" s="65"/>
      <c r="M14" s="65"/>
      <c r="N14" s="65"/>
      <c r="O14" s="65"/>
      <c r="P14" s="65"/>
      <c r="Q14" s="64"/>
    </row>
    <row r="15" spans="1:17" ht="15.75">
      <c r="A15" s="65"/>
      <c r="B15" s="65"/>
      <c r="C15" s="65"/>
      <c r="D15" s="65"/>
      <c r="E15" s="65"/>
      <c r="F15" s="65"/>
      <c r="G15" s="65"/>
      <c r="H15" s="65"/>
      <c r="I15" s="65"/>
      <c r="J15" s="65"/>
      <c r="K15" s="65"/>
      <c r="L15" s="65"/>
      <c r="M15" s="65"/>
      <c r="N15" s="65"/>
      <c r="O15" s="65"/>
      <c r="P15" s="65"/>
      <c r="Q15" s="64"/>
    </row>
    <row r="16" spans="1:17" ht="15.75">
      <c r="A16" s="65"/>
      <c r="B16" s="65"/>
      <c r="C16" s="65"/>
      <c r="D16" s="65"/>
      <c r="E16" s="65"/>
      <c r="F16" s="65"/>
      <c r="G16" s="65"/>
      <c r="H16" s="65"/>
      <c r="I16" s="65"/>
      <c r="J16" s="65"/>
      <c r="K16" s="65"/>
      <c r="L16" s="65"/>
      <c r="M16" s="65"/>
      <c r="N16" s="65"/>
      <c r="O16" s="65"/>
      <c r="P16" s="65"/>
      <c r="Q16" s="64"/>
    </row>
    <row r="17" spans="1:17" ht="15.75">
      <c r="A17" s="65"/>
      <c r="B17" s="65"/>
      <c r="C17" s="65"/>
      <c r="D17" s="65"/>
      <c r="E17" s="65"/>
      <c r="F17" s="65"/>
      <c r="G17" s="65"/>
      <c r="H17" s="65"/>
      <c r="I17" s="65"/>
      <c r="J17" s="65"/>
      <c r="K17" s="65"/>
      <c r="L17" s="65"/>
      <c r="M17" s="65"/>
      <c r="N17" s="65"/>
      <c r="O17" s="65"/>
      <c r="P17" s="65"/>
      <c r="Q17" s="64"/>
    </row>
    <row r="18" spans="1:17" ht="15.75">
      <c r="A18" s="65"/>
      <c r="B18" s="65"/>
      <c r="C18" s="65"/>
      <c r="D18" s="65"/>
      <c r="E18" s="65"/>
      <c r="F18" s="65"/>
      <c r="G18" s="65"/>
      <c r="H18" s="65"/>
      <c r="I18" s="65"/>
      <c r="J18" s="65"/>
      <c r="K18" s="65"/>
      <c r="L18" s="65"/>
      <c r="M18" s="65"/>
      <c r="N18" s="65"/>
      <c r="O18" s="65"/>
      <c r="P18" s="65"/>
      <c r="Q18" s="64"/>
    </row>
    <row r="19" spans="1:17" ht="15.75">
      <c r="A19" s="65"/>
      <c r="B19" s="65"/>
      <c r="C19" s="65"/>
      <c r="D19" s="65"/>
      <c r="E19" s="65"/>
      <c r="F19" s="65"/>
      <c r="G19" s="65"/>
      <c r="H19" s="65"/>
      <c r="I19" s="65"/>
      <c r="J19" s="65"/>
      <c r="K19" s="65"/>
      <c r="L19" s="65"/>
      <c r="M19" s="65"/>
      <c r="N19" s="65"/>
      <c r="O19" s="65"/>
      <c r="P19" s="65"/>
      <c r="Q19" s="64"/>
    </row>
    <row r="20" spans="1:17" ht="15.75">
      <c r="A20" s="65"/>
      <c r="B20" s="65"/>
      <c r="C20" s="65"/>
      <c r="D20" s="65"/>
      <c r="E20" s="65"/>
      <c r="F20" s="65"/>
      <c r="G20" s="65"/>
      <c r="H20" s="65"/>
      <c r="I20" s="65"/>
      <c r="J20" s="65"/>
      <c r="K20" s="65"/>
      <c r="L20" s="65"/>
      <c r="M20" s="65"/>
      <c r="N20" s="65"/>
      <c r="O20" s="65"/>
      <c r="P20" s="65"/>
      <c r="Q20" s="64"/>
    </row>
    <row r="21" spans="1:17" ht="15.75">
      <c r="A21" s="65"/>
      <c r="B21" s="65"/>
      <c r="C21" s="65"/>
      <c r="D21" s="65"/>
      <c r="E21" s="65"/>
      <c r="F21" s="65"/>
      <c r="G21" s="65"/>
      <c r="H21" s="65"/>
      <c r="I21" s="65"/>
      <c r="J21" s="65"/>
      <c r="K21" s="65"/>
      <c r="L21" s="65"/>
      <c r="M21" s="65"/>
      <c r="N21" s="65"/>
      <c r="O21" s="65"/>
      <c r="P21" s="65"/>
      <c r="Q21" s="64"/>
    </row>
    <row r="22" spans="1:17" ht="15.75">
      <c r="A22" s="65"/>
      <c r="B22" s="65"/>
      <c r="C22" s="65"/>
      <c r="D22" s="65"/>
      <c r="E22" s="65"/>
      <c r="F22" s="65"/>
      <c r="G22" s="65"/>
      <c r="H22" s="65"/>
      <c r="I22" s="65"/>
      <c r="J22" s="65"/>
      <c r="K22" s="65"/>
      <c r="L22" s="65"/>
      <c r="M22" s="65"/>
      <c r="N22" s="65"/>
      <c r="O22" s="65"/>
      <c r="P22" s="65"/>
      <c r="Q22" s="64"/>
    </row>
    <row r="23" spans="1:17" ht="15.75">
      <c r="A23" s="65"/>
      <c r="B23" s="65"/>
      <c r="C23" s="65"/>
      <c r="D23" s="65"/>
      <c r="E23" s="65"/>
      <c r="F23" s="65"/>
      <c r="G23" s="65"/>
      <c r="H23" s="65"/>
      <c r="I23" s="65"/>
      <c r="J23" s="65"/>
      <c r="K23" s="65"/>
      <c r="L23" s="65"/>
      <c r="M23" s="65"/>
      <c r="N23" s="65"/>
      <c r="O23" s="65"/>
      <c r="P23" s="65"/>
      <c r="Q23" s="64"/>
    </row>
    <row r="24" spans="1:17" ht="15.75">
      <c r="A24" s="65"/>
      <c r="B24" s="65"/>
      <c r="C24" s="65"/>
      <c r="D24" s="65"/>
      <c r="E24" s="65"/>
      <c r="F24" s="65"/>
      <c r="G24" s="65"/>
      <c r="H24" s="65"/>
      <c r="I24" s="65"/>
      <c r="J24" s="65"/>
      <c r="K24" s="65"/>
      <c r="L24" s="65"/>
      <c r="M24" s="65"/>
      <c r="N24" s="65"/>
      <c r="O24" s="65"/>
      <c r="P24" s="65"/>
      <c r="Q24" s="64"/>
    </row>
    <row r="25" spans="1:17" ht="15.75">
      <c r="A25" s="65"/>
      <c r="B25" s="65"/>
      <c r="C25" s="65"/>
      <c r="D25" s="65"/>
      <c r="E25" s="65"/>
      <c r="F25" s="65"/>
      <c r="G25" s="65"/>
      <c r="H25" s="65"/>
      <c r="I25" s="65"/>
      <c r="J25" s="65"/>
      <c r="K25" s="65"/>
      <c r="L25" s="65"/>
      <c r="M25" s="65"/>
      <c r="N25" s="65"/>
      <c r="O25" s="65"/>
      <c r="P25" s="65"/>
      <c r="Q25" s="64"/>
    </row>
    <row r="26" spans="1:17" ht="15.75">
      <c r="A26" s="65"/>
      <c r="B26" s="65"/>
      <c r="C26" s="65"/>
      <c r="D26" s="65"/>
      <c r="E26" s="65"/>
      <c r="F26" s="65"/>
      <c r="G26" s="65"/>
      <c r="H26" s="65"/>
      <c r="I26" s="65"/>
      <c r="J26" s="65"/>
      <c r="K26" s="65"/>
      <c r="L26" s="65"/>
      <c r="M26" s="65"/>
      <c r="N26" s="65"/>
      <c r="O26" s="65"/>
      <c r="P26" s="65"/>
      <c r="Q26" s="64"/>
    </row>
    <row r="27" spans="1:17" ht="15.75">
      <c r="A27" s="65"/>
      <c r="B27" s="65"/>
      <c r="C27" s="65"/>
      <c r="D27" s="65"/>
      <c r="E27" s="65"/>
      <c r="F27" s="65"/>
      <c r="G27" s="65"/>
      <c r="H27" s="65"/>
      <c r="I27" s="65"/>
      <c r="J27" s="65"/>
      <c r="K27" s="65"/>
      <c r="L27" s="65"/>
      <c r="M27" s="65"/>
      <c r="N27" s="65"/>
      <c r="O27" s="65"/>
      <c r="P27" s="65"/>
      <c r="Q27" s="64"/>
    </row>
    <row r="28" spans="1:17" ht="15.75">
      <c r="A28" s="65"/>
      <c r="B28" s="65"/>
      <c r="C28" s="65"/>
      <c r="D28" s="65"/>
      <c r="E28" s="65"/>
      <c r="F28" s="65"/>
      <c r="G28" s="65"/>
      <c r="H28" s="65"/>
      <c r="I28" s="65"/>
      <c r="J28" s="65"/>
      <c r="K28" s="65"/>
      <c r="L28" s="65"/>
      <c r="M28" s="65"/>
      <c r="N28" s="65"/>
      <c r="O28" s="65"/>
      <c r="P28" s="65"/>
      <c r="Q28" s="64"/>
    </row>
    <row r="29" spans="1:17" ht="15.75">
      <c r="A29" s="65"/>
      <c r="B29" s="65"/>
      <c r="C29" s="65"/>
      <c r="D29" s="65"/>
      <c r="E29" s="65"/>
      <c r="F29" s="65"/>
      <c r="G29" s="65"/>
      <c r="H29" s="65"/>
      <c r="I29" s="65"/>
      <c r="J29" s="65"/>
      <c r="K29" s="65"/>
      <c r="L29" s="65"/>
      <c r="M29" s="65"/>
      <c r="N29" s="65"/>
      <c r="O29" s="65"/>
      <c r="P29" s="65"/>
      <c r="Q29" s="64"/>
    </row>
    <row r="30" spans="1:17" ht="15.75">
      <c r="A30" s="65"/>
      <c r="B30" s="65"/>
      <c r="C30" s="65"/>
      <c r="D30" s="65"/>
      <c r="E30" s="65"/>
      <c r="F30" s="65"/>
      <c r="G30" s="65"/>
      <c r="H30" s="65"/>
      <c r="I30" s="65"/>
      <c r="J30" s="65"/>
      <c r="K30" s="65"/>
      <c r="L30" s="65"/>
      <c r="M30" s="65"/>
      <c r="N30" s="65"/>
      <c r="O30" s="65"/>
      <c r="P30" s="65"/>
      <c r="Q30" s="64"/>
    </row>
    <row r="31" spans="1:17" ht="15.75">
      <c r="A31" s="65"/>
      <c r="B31" s="65"/>
      <c r="C31" s="65"/>
      <c r="D31" s="65"/>
      <c r="E31" s="65"/>
      <c r="F31" s="65"/>
      <c r="G31" s="65"/>
      <c r="H31" s="65"/>
      <c r="I31" s="65"/>
      <c r="J31" s="65"/>
      <c r="K31" s="65"/>
      <c r="L31" s="65"/>
      <c r="M31" s="65"/>
      <c r="N31" s="65"/>
      <c r="O31" s="65"/>
      <c r="P31" s="65"/>
      <c r="Q31" s="64"/>
    </row>
    <row r="32" spans="1:17" ht="15.75">
      <c r="A32" s="65"/>
      <c r="B32" s="65"/>
      <c r="C32" s="65"/>
      <c r="D32" s="65"/>
      <c r="E32" s="65"/>
      <c r="F32" s="65"/>
      <c r="G32" s="65"/>
      <c r="H32" s="65"/>
      <c r="I32" s="65"/>
      <c r="J32" s="65"/>
      <c r="K32" s="65"/>
      <c r="L32" s="65"/>
      <c r="M32" s="65"/>
      <c r="N32" s="65"/>
      <c r="O32" s="65"/>
      <c r="P32" s="65"/>
      <c r="Q32" s="64"/>
    </row>
    <row r="33" spans="1:17" ht="15.75">
      <c r="A33" s="65"/>
      <c r="B33" s="65"/>
      <c r="C33" s="65"/>
      <c r="D33" s="65"/>
      <c r="E33" s="65"/>
      <c r="F33" s="65"/>
      <c r="G33" s="65"/>
      <c r="H33" s="65"/>
      <c r="I33" s="65"/>
      <c r="J33" s="65"/>
      <c r="K33" s="65"/>
      <c r="L33" s="65"/>
      <c r="M33" s="65"/>
      <c r="N33" s="65"/>
      <c r="O33" s="65"/>
      <c r="P33" s="65"/>
      <c r="Q33" s="64"/>
    </row>
    <row r="34" spans="1:17" s="139" customFormat="1" ht="15.75">
      <c r="A34" s="72"/>
      <c r="B34" s="72"/>
      <c r="C34" s="72"/>
      <c r="D34" s="72" t="s">
        <v>110</v>
      </c>
      <c r="E34" s="72"/>
      <c r="F34" s="72"/>
      <c r="G34" s="72"/>
      <c r="H34" s="72"/>
      <c r="I34" s="72"/>
      <c r="J34" s="73" t="s">
        <v>136</v>
      </c>
      <c r="K34" s="72"/>
      <c r="L34" s="73" t="s">
        <v>136</v>
      </c>
      <c r="M34" s="73" t="s">
        <v>136</v>
      </c>
      <c r="N34" s="74"/>
      <c r="O34" s="73" t="s">
        <v>136</v>
      </c>
      <c r="P34" s="75"/>
      <c r="Q34" s="64"/>
    </row>
    <row r="35" spans="1:17" ht="15.75">
      <c r="A35" s="67"/>
      <c r="B35" s="67"/>
      <c r="C35" s="67"/>
      <c r="D35" s="68"/>
      <c r="E35" s="67"/>
      <c r="F35" s="67"/>
      <c r="G35" s="67"/>
      <c r="H35" s="67"/>
      <c r="I35" s="67"/>
      <c r="J35" s="71"/>
      <c r="K35" s="67"/>
      <c r="L35" s="71"/>
      <c r="M35" s="71"/>
      <c r="N35" s="67"/>
      <c r="O35" s="71"/>
      <c r="P35" s="67"/>
      <c r="Q35" s="46"/>
    </row>
    <row r="36" spans="1:16" ht="15.75">
      <c r="A36" s="121" t="s">
        <v>107</v>
      </c>
      <c r="B36" s="121"/>
      <c r="C36" s="121"/>
      <c r="D36" s="121"/>
      <c r="E36" s="121"/>
      <c r="F36" s="121"/>
      <c r="G36" s="121"/>
      <c r="H36" s="121"/>
      <c r="I36" s="121"/>
      <c r="J36" s="121"/>
      <c r="K36" s="121"/>
      <c r="L36" s="121"/>
      <c r="M36" s="121"/>
      <c r="N36" s="121"/>
      <c r="O36" s="121"/>
      <c r="P36" s="121"/>
    </row>
  </sheetData>
  <sheetProtection/>
  <mergeCells count="26">
    <mergeCell ref="A36:P36"/>
    <mergeCell ref="O6:O8"/>
    <mergeCell ref="M6:N6"/>
    <mergeCell ref="M7:M8"/>
    <mergeCell ref="N7:N8"/>
    <mergeCell ref="C6:C8"/>
    <mergeCell ref="H6:H8"/>
    <mergeCell ref="A1:R1"/>
    <mergeCell ref="A2:R2"/>
    <mergeCell ref="I7:I8"/>
    <mergeCell ref="D6:D8"/>
    <mergeCell ref="P6:P8"/>
    <mergeCell ref="I6:J6"/>
    <mergeCell ref="A6:A8"/>
    <mergeCell ref="E6:E8"/>
    <mergeCell ref="J7:J8"/>
    <mergeCell ref="K6:L6"/>
    <mergeCell ref="A3:P3"/>
    <mergeCell ref="B6:B8"/>
    <mergeCell ref="F6:F8"/>
    <mergeCell ref="L7:L8"/>
    <mergeCell ref="K7:K8"/>
    <mergeCell ref="G6:G8"/>
    <mergeCell ref="P4:Q4"/>
    <mergeCell ref="A5:N5"/>
    <mergeCell ref="A4:N4"/>
  </mergeCells>
  <printOptions/>
  <pageMargins left="0.5118110236220472" right="0.4724409448818898" top="0.7480314960629921" bottom="0.57" header="0.31496062992125984" footer="0.31496062992125984"/>
  <pageSetup fitToHeight="0" horizontalDpi="300" verticalDpi="300" orientation="landscape" paperSize="9" scale="85" r:id="rId2"/>
  <drawing r:id="rId1"/>
</worksheet>
</file>

<file path=xl/worksheets/sheet6.xml><?xml version="1.0" encoding="utf-8"?>
<worksheet xmlns="http://schemas.openxmlformats.org/spreadsheetml/2006/main" xmlns:r="http://schemas.openxmlformats.org/officeDocument/2006/relationships">
  <sheetPr codeName="Sheet6">
    <tabColor indexed="10"/>
  </sheetPr>
  <dimension ref="A1:M8"/>
  <sheetViews>
    <sheetView zoomScalePageLayoutView="0" workbookViewId="0" topLeftCell="A1">
      <pane ySplit="2" topLeftCell="BM3" activePane="bottomLeft" state="frozen"/>
      <selection pane="topLeft" activeCell="A1" sqref="A1"/>
      <selection pane="bottomLeft" activeCell="G8" sqref="G8"/>
    </sheetView>
  </sheetViews>
  <sheetFormatPr defaultColWidth="9.00390625" defaultRowHeight="16.5"/>
  <cols>
    <col min="1" max="3" width="3.875" style="0" bestFit="1" customWidth="1"/>
    <col min="4" max="4" width="3.875" style="0" customWidth="1"/>
    <col min="5" max="5" width="3.875" style="0" bestFit="1" customWidth="1"/>
    <col min="6" max="6" width="12.125" style="0" customWidth="1"/>
    <col min="7" max="7" width="16.50390625" style="0" customWidth="1"/>
    <col min="8" max="8" width="33.00390625" style="0" customWidth="1"/>
    <col min="9" max="9" width="6.00390625" style="0" bestFit="1" customWidth="1"/>
    <col min="10" max="10" width="6.00390625" style="0" customWidth="1"/>
  </cols>
  <sheetData>
    <row r="1" spans="1:13" ht="49.5" customHeight="1">
      <c r="A1" s="122" t="s">
        <v>2</v>
      </c>
      <c r="B1" s="122"/>
      <c r="C1" s="122"/>
      <c r="D1" s="122"/>
      <c r="E1" s="122"/>
      <c r="F1" s="122" t="s">
        <v>23</v>
      </c>
      <c r="G1" s="122" t="s">
        <v>51</v>
      </c>
      <c r="H1" s="124" t="s">
        <v>3</v>
      </c>
      <c r="I1" s="122" t="s">
        <v>24</v>
      </c>
      <c r="J1" s="122" t="s">
        <v>21</v>
      </c>
      <c r="K1" s="122" t="s">
        <v>4</v>
      </c>
      <c r="L1" s="122" t="s">
        <v>29</v>
      </c>
      <c r="M1" s="123" t="s">
        <v>20</v>
      </c>
    </row>
    <row r="2" spans="1:13" ht="15.75">
      <c r="A2" s="8" t="s">
        <v>5</v>
      </c>
      <c r="B2" s="8" t="s">
        <v>6</v>
      </c>
      <c r="C2" s="8" t="s">
        <v>7</v>
      </c>
      <c r="D2" s="8" t="s">
        <v>13</v>
      </c>
      <c r="E2" s="8" t="s">
        <v>14</v>
      </c>
      <c r="F2" s="122"/>
      <c r="G2" s="122"/>
      <c r="H2" s="124"/>
      <c r="I2" s="122"/>
      <c r="J2" s="122"/>
      <c r="K2" s="122"/>
      <c r="L2" s="122"/>
      <c r="M2" s="123"/>
    </row>
    <row r="3" spans="1:13" ht="32.25">
      <c r="A3" s="6">
        <v>60</v>
      </c>
      <c r="B3" s="12" t="s">
        <v>22</v>
      </c>
      <c r="C3" s="12" t="s">
        <v>22</v>
      </c>
      <c r="D3" s="12" t="s">
        <v>22</v>
      </c>
      <c r="E3" s="12" t="s">
        <v>22</v>
      </c>
      <c r="F3" s="7" t="str">
        <f aca="true" t="shared" si="0" ref="F3:F8">A3&amp;B3&amp;C3&amp;D3&amp;"-"&amp;E3</f>
        <v>60000000-00</v>
      </c>
      <c r="G3" s="7" t="s">
        <v>8</v>
      </c>
      <c r="H3" s="7"/>
      <c r="I3" s="4"/>
      <c r="J3" s="4">
        <v>0</v>
      </c>
      <c r="K3" s="4"/>
      <c r="L3" s="7"/>
      <c r="M3" s="13"/>
    </row>
    <row r="4" spans="1:13" ht="32.25">
      <c r="A4" s="6">
        <v>60</v>
      </c>
      <c r="B4" s="11" t="s">
        <v>16</v>
      </c>
      <c r="C4" s="12" t="s">
        <v>22</v>
      </c>
      <c r="D4" s="12" t="s">
        <v>22</v>
      </c>
      <c r="E4" s="12" t="s">
        <v>22</v>
      </c>
      <c r="F4" s="7" t="str">
        <f t="shared" si="0"/>
        <v>60020000-00</v>
      </c>
      <c r="G4" s="7" t="s">
        <v>35</v>
      </c>
      <c r="H4" s="9"/>
      <c r="I4" s="4"/>
      <c r="J4" s="4">
        <v>0</v>
      </c>
      <c r="K4" s="4"/>
      <c r="L4" s="7"/>
      <c r="M4" s="13"/>
    </row>
    <row r="5" spans="1:13" ht="64.5">
      <c r="A5" s="6">
        <v>60</v>
      </c>
      <c r="B5" s="11" t="s">
        <v>16</v>
      </c>
      <c r="C5" s="12" t="s">
        <v>17</v>
      </c>
      <c r="D5" s="12" t="s">
        <v>22</v>
      </c>
      <c r="E5" s="12" t="s">
        <v>22</v>
      </c>
      <c r="F5" s="7" t="str">
        <f t="shared" si="0"/>
        <v>60020100-00</v>
      </c>
      <c r="G5" s="7" t="s">
        <v>36</v>
      </c>
      <c r="H5" s="10" t="s">
        <v>9</v>
      </c>
      <c r="I5" s="4" t="s">
        <v>33</v>
      </c>
      <c r="J5" s="4">
        <v>1</v>
      </c>
      <c r="K5" s="4">
        <v>5</v>
      </c>
      <c r="L5" s="36">
        <v>0.01</v>
      </c>
      <c r="M5" s="13">
        <v>0</v>
      </c>
    </row>
    <row r="6" spans="1:13" ht="32.25">
      <c r="A6" s="6">
        <v>60</v>
      </c>
      <c r="B6" s="11" t="s">
        <v>16</v>
      </c>
      <c r="C6" s="12" t="s">
        <v>18</v>
      </c>
      <c r="D6" s="12" t="s">
        <v>22</v>
      </c>
      <c r="E6" s="12" t="s">
        <v>22</v>
      </c>
      <c r="F6" s="7" t="str">
        <f t="shared" si="0"/>
        <v>60020200-00</v>
      </c>
      <c r="G6" s="7" t="s">
        <v>37</v>
      </c>
      <c r="H6" s="10" t="s">
        <v>10</v>
      </c>
      <c r="I6" s="4" t="s">
        <v>33</v>
      </c>
      <c r="J6" s="4">
        <v>1</v>
      </c>
      <c r="K6" s="4">
        <v>5</v>
      </c>
      <c r="L6" s="36">
        <v>0.01</v>
      </c>
      <c r="M6" s="13">
        <v>0</v>
      </c>
    </row>
    <row r="7" spans="1:13" ht="41.25" customHeight="1">
      <c r="A7" s="6">
        <v>60</v>
      </c>
      <c r="B7" s="11" t="s">
        <v>16</v>
      </c>
      <c r="C7" s="12" t="s">
        <v>19</v>
      </c>
      <c r="D7" s="12" t="s">
        <v>22</v>
      </c>
      <c r="E7" s="12" t="s">
        <v>22</v>
      </c>
      <c r="F7" s="7" t="str">
        <f t="shared" si="0"/>
        <v>60020300-00</v>
      </c>
      <c r="G7" s="7" t="s">
        <v>38</v>
      </c>
      <c r="H7" s="10" t="s">
        <v>11</v>
      </c>
      <c r="I7" s="4" t="s">
        <v>33</v>
      </c>
      <c r="J7" s="4">
        <v>1</v>
      </c>
      <c r="K7" s="4" t="s">
        <v>15</v>
      </c>
      <c r="L7" s="4">
        <v>0</v>
      </c>
      <c r="M7" s="13">
        <v>0</v>
      </c>
    </row>
    <row r="8" spans="1:13" ht="32.25">
      <c r="A8" s="6">
        <v>60</v>
      </c>
      <c r="B8" s="11" t="s">
        <v>16</v>
      </c>
      <c r="C8" s="6">
        <v>99</v>
      </c>
      <c r="D8" s="12" t="s">
        <v>22</v>
      </c>
      <c r="E8" s="12" t="s">
        <v>22</v>
      </c>
      <c r="F8" s="7" t="str">
        <f t="shared" si="0"/>
        <v>60029900-00</v>
      </c>
      <c r="G8" s="7" t="s">
        <v>108</v>
      </c>
      <c r="H8" s="10" t="s">
        <v>12</v>
      </c>
      <c r="I8" s="4" t="s">
        <v>33</v>
      </c>
      <c r="J8" s="4">
        <v>1</v>
      </c>
      <c r="K8" s="4">
        <v>5</v>
      </c>
      <c r="L8" s="36">
        <v>0.01</v>
      </c>
      <c r="M8" s="13">
        <v>0</v>
      </c>
    </row>
  </sheetData>
  <sheetProtection/>
  <mergeCells count="9">
    <mergeCell ref="F1:F2"/>
    <mergeCell ref="M1:M2"/>
    <mergeCell ref="A1:E1"/>
    <mergeCell ref="G1:G2"/>
    <mergeCell ref="H1:H2"/>
    <mergeCell ref="I1:I2"/>
    <mergeCell ref="J1:J2"/>
    <mergeCell ref="K1:K2"/>
    <mergeCell ref="L1:L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wylin</dc:creator>
  <cp:keywords/>
  <dc:description/>
  <cp:lastModifiedBy>主計資訊處林鈴玉</cp:lastModifiedBy>
  <cp:lastPrinted>2018-01-31T01:42:40Z</cp:lastPrinted>
  <dcterms:created xsi:type="dcterms:W3CDTF">2015-11-27T05:46:49Z</dcterms:created>
  <dcterms:modified xsi:type="dcterms:W3CDTF">2018-02-06T01:36:49Z</dcterms:modified>
  <cp:category/>
  <cp:version/>
  <cp:contentType/>
  <cp:contentStatus/>
</cp:coreProperties>
</file>