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11決算\前瞻3\可編輯檔案\"/>
    </mc:Choice>
  </mc:AlternateContent>
  <bookViews>
    <workbookView xWindow="0" yWindow="0" windowWidth="28800" windowHeight="12252" tabRatio="922" firstSheet="1" activeTab="1"/>
  </bookViews>
  <sheets>
    <sheet name="111前瞻3(院修後)_支出合計(前瞻1含舉借)" sheetId="6" state="hidden" r:id="rId1"/>
    <sheet name="111前瞻3(院修後)_本年度歲出(前瞻2不含舉借)V" sheetId="10" r:id="rId2"/>
  </sheets>
  <definedNames>
    <definedName name="_xlnm.Print_Area" localSheetId="0">'111前瞻3(院修後)_支出合計(前瞻1含舉借)'!$A$1:$J$34</definedName>
    <definedName name="_xlnm.Print_Area" localSheetId="1">'111前瞻3(院修後)_本年度歲出(前瞻2不含舉借)V'!$A$1:$J$26</definedName>
    <definedName name="_xlnm.Print_Titles" localSheetId="0">'111前瞻3(院修後)_支出合計(前瞻1含舉借)'!$2:$7</definedName>
    <definedName name="_xlnm.Print_Titles" localSheetId="1">'111前瞻3(院修後)_本年度歲出(前瞻2不含舉借)V'!$2:$7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6" l="1"/>
  <c r="J12" i="6" l="1"/>
  <c r="J9" i="6"/>
  <c r="J8" i="6" s="1"/>
  <c r="J27" i="6"/>
  <c r="J15" i="6"/>
  <c r="I8" i="6" l="1"/>
  <c r="I9" i="6"/>
  <c r="B9" i="6" l="1"/>
  <c r="J11" i="6"/>
  <c r="I12" i="6"/>
  <c r="H12" i="6"/>
  <c r="G12" i="6"/>
  <c r="F12" i="6"/>
  <c r="E12" i="6"/>
  <c r="D12" i="6"/>
  <c r="C12" i="6"/>
  <c r="B12" i="6"/>
</calcChain>
</file>

<file path=xl/sharedStrings.xml><?xml version="1.0" encoding="utf-8"?>
<sst xmlns="http://schemas.openxmlformats.org/spreadsheetml/2006/main" count="243" uniqueCount="45">
  <si>
    <t>單位:新臺幣元</t>
    <phoneticPr fontId="2" type="noConversion"/>
  </si>
  <si>
    <t>項   目</t>
  </si>
  <si>
    <t>支出實現數
(1)</t>
  </si>
  <si>
    <t>加                             項</t>
    <phoneticPr fontId="2" type="noConversion"/>
  </si>
  <si>
    <t>公庫撥入數
(8)=(1)+(2)
+(3)+(4)+(5)
+(6)-(7)</t>
  </si>
  <si>
    <t>預付款
(2)</t>
    <phoneticPr fontId="2" type="noConversion"/>
  </si>
  <si>
    <t>材料
(3)</t>
    <phoneticPr fontId="2" type="noConversion"/>
  </si>
  <si>
    <t>存出保證金
(4)</t>
  </si>
  <si>
    <t>其他應收款
(6)</t>
  </si>
  <si>
    <t>支出合計數</t>
  </si>
  <si>
    <t>　本年度歲出</t>
    <phoneticPr fontId="2" type="noConversion"/>
  </si>
  <si>
    <t>中央</t>
    <phoneticPr fontId="2" type="noConversion"/>
  </si>
  <si>
    <t>政府</t>
    <phoneticPr fontId="2" type="noConversion"/>
  </si>
  <si>
    <t>退還收入(預收)款
(5)</t>
    <phoneticPr fontId="2" type="noConversion"/>
  </si>
  <si>
    <t>減項：
以前年度撥款於本年度實現數
(7)</t>
    <phoneticPr fontId="2" type="noConversion"/>
  </si>
  <si>
    <t>前瞻基礎建設計畫</t>
    <phoneticPr fontId="2" type="noConversion"/>
  </si>
  <si>
    <t>公庫撥入</t>
    <phoneticPr fontId="1" type="noConversion"/>
  </si>
  <si>
    <t>數分析表</t>
    <phoneticPr fontId="1" type="noConversion"/>
  </si>
  <si>
    <t>ˉ    一、總統府主管</t>
    <phoneticPr fontId="2" type="noConversion"/>
  </si>
  <si>
    <t>ˉ    二、行政院主管</t>
    <phoneticPr fontId="2" type="noConversion"/>
  </si>
  <si>
    <t>ˉ    三、內政部主管</t>
    <phoneticPr fontId="2" type="noConversion"/>
  </si>
  <si>
    <t>ˉ    四、財政部主管</t>
    <phoneticPr fontId="2" type="noConversion"/>
  </si>
  <si>
    <t>ˉ    五、教育部主管</t>
    <phoneticPr fontId="2" type="noConversion"/>
  </si>
  <si>
    <t>收支餘絀</t>
    <phoneticPr fontId="1" type="noConversion"/>
  </si>
  <si>
    <r>
      <t>歲出應付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保留數
公庫未撥入數</t>
    </r>
    <phoneticPr fontId="2" type="noConversion"/>
  </si>
  <si>
    <t>-</t>
  </si>
  <si>
    <t>ˉ    六、經濟部主管</t>
    <phoneticPr fontId="1" type="noConversion"/>
  </si>
  <si>
    <t>ˉ    七、交通部主管</t>
    <phoneticPr fontId="2" type="noConversion"/>
  </si>
  <si>
    <t>ˉ    八、原子能委員會主管</t>
    <phoneticPr fontId="2" type="noConversion"/>
  </si>
  <si>
    <t>ˉ    九、農業委員會主管</t>
    <phoneticPr fontId="2" type="noConversion"/>
  </si>
  <si>
    <t>ˉ    十、衛生福利部主管</t>
    <phoneticPr fontId="2" type="noConversion"/>
  </si>
  <si>
    <t>ˉ    十一、環境保護署主管</t>
    <phoneticPr fontId="2" type="noConversion"/>
  </si>
  <si>
    <t>ˉ    十二、文化部主管</t>
    <phoneticPr fontId="2" type="noConversion"/>
  </si>
  <si>
    <t>第3期特別決算</t>
    <phoneticPr fontId="2" type="noConversion"/>
  </si>
  <si>
    <t>中華民國110年度</t>
    <phoneticPr fontId="1" type="noConversion"/>
  </si>
  <si>
    <t>至111年度</t>
    <phoneticPr fontId="2" type="noConversion"/>
  </si>
  <si>
    <t xml:space="preserve">       （一）行政院</t>
    <phoneticPr fontId="2" type="noConversion"/>
  </si>
  <si>
    <t xml:space="preserve">       （二）國立故宮博物院</t>
    <phoneticPr fontId="2" type="noConversion"/>
  </si>
  <si>
    <t xml:space="preserve">       （三）國家發展委員會</t>
    <phoneticPr fontId="2" type="noConversion"/>
  </si>
  <si>
    <t xml:space="preserve">       （四）原住民族委員會</t>
    <phoneticPr fontId="2" type="noConversion"/>
  </si>
  <si>
    <t xml:space="preserve">       （五）客家委員會</t>
    <phoneticPr fontId="2" type="noConversion"/>
  </si>
  <si>
    <t xml:space="preserve">       （六）國家通訊傳播委員會</t>
    <phoneticPr fontId="2" type="noConversion"/>
  </si>
  <si>
    <t xml:space="preserve">       （七）公共工程委員會</t>
    <phoneticPr fontId="2" type="noConversion"/>
  </si>
  <si>
    <t>ˉ    十四、海洋委員會主管</t>
    <phoneticPr fontId="1" type="noConversion"/>
  </si>
  <si>
    <t>ˉ    十三、科技部（國家科學及技術委員會）
                   主管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</si>
</sst>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9"/>
      <name val="Arial"/>
      <family val="2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7"/>
      <name val="Arial"/>
      <family val="2"/>
    </font>
    <font>
      <sz val="7"/>
      <name val="新細明體"/>
      <family val="1"/>
      <charset val="136"/>
    </font>
    <font>
      <sz val="15"/>
      <name val="標楷體"/>
      <family val="4"/>
      <charset val="136"/>
    </font>
    <font>
      <sz val="17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9"/>
      <color rgb="FF0000CC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/>
    <xf numFmtId="43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177" fontId="6" fillId="0" borderId="6" xfId="3" applyNumberFormat="1" applyFont="1" applyFill="1" applyBorder="1" applyAlignment="1">
      <alignment horizontal="right" vertical="center" wrapText="1"/>
    </xf>
    <xf numFmtId="177" fontId="6" fillId="0" borderId="7" xfId="3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3" fontId="10" fillId="0" borderId="0" xfId="1" applyFont="1" applyFill="1" applyAlignment="1">
      <alignment vertical="center"/>
    </xf>
    <xf numFmtId="49" fontId="10" fillId="0" borderId="5" xfId="0" applyNumberFormat="1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3" fontId="17" fillId="0" borderId="6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right" vertical="center" wrapText="1"/>
    </xf>
    <xf numFmtId="177" fontId="17" fillId="0" borderId="6" xfId="3" applyNumberFormat="1" applyFont="1" applyFill="1" applyBorder="1" applyAlignment="1">
      <alignment horizontal="right" vertical="center" wrapText="1"/>
    </xf>
    <xf numFmtId="41" fontId="6" fillId="0" borderId="6" xfId="3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3" fontId="19" fillId="0" borderId="6" xfId="0" applyNumberFormat="1" applyFont="1" applyBorder="1" applyAlignment="1">
      <alignment horizontal="right" vertical="center" wrapText="1"/>
    </xf>
    <xf numFmtId="177" fontId="19" fillId="0" borderId="7" xfId="3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horizontal="right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176" fontId="16" fillId="0" borderId="9" xfId="0" applyNumberFormat="1" applyFont="1" applyFill="1" applyBorder="1" applyAlignment="1">
      <alignment horizontal="center" vertical="center" wrapText="1"/>
    </xf>
    <xf numFmtId="176" fontId="16" fillId="0" borderId="9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>
      <alignment horizontal="center" vertical="center" wrapText="1"/>
    </xf>
    <xf numFmtId="176" fontId="16" fillId="0" borderId="6" xfId="0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一般 2" xfId="2"/>
    <cellStyle name="千分位" xfId="3" builtinId="3"/>
    <cellStyle name="千分位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4"/>
  <sheetViews>
    <sheetView view="pageBreakPreview" topLeftCell="A21" zoomScaleNormal="100" zoomScaleSheetLayoutView="100" workbookViewId="0">
      <selection activeCell="L32" sqref="L32"/>
    </sheetView>
  </sheetViews>
  <sheetFormatPr defaultColWidth="9" defaultRowHeight="30" customHeight="1" outlineLevelRow="1"/>
  <cols>
    <col min="1" max="1" width="38.77734375" style="20" customWidth="1"/>
    <col min="2" max="4" width="16.6640625" style="21" customWidth="1"/>
    <col min="5" max="5" width="10.6640625" style="21" customWidth="1"/>
    <col min="6" max="6" width="15.6640625" style="21" customWidth="1"/>
    <col min="7" max="7" width="12.109375" style="21" customWidth="1"/>
    <col min="8" max="8" width="17.6640625" style="21" customWidth="1"/>
    <col min="9" max="9" width="15.6640625" style="21" customWidth="1"/>
    <col min="10" max="10" width="17.109375" style="9" customWidth="1"/>
    <col min="11" max="16384" width="9" style="9"/>
  </cols>
  <sheetData>
    <row r="1" spans="1:10" ht="23.1" customHeight="1">
      <c r="A1" s="5"/>
      <c r="B1" s="6"/>
      <c r="C1" s="6"/>
      <c r="D1" s="7" t="s">
        <v>11</v>
      </c>
      <c r="E1" s="8" t="s">
        <v>12</v>
      </c>
      <c r="F1" s="6"/>
      <c r="G1" s="6"/>
      <c r="H1" s="6"/>
      <c r="I1" s="6"/>
    </row>
    <row r="2" spans="1:10" ht="23.1" customHeight="1">
      <c r="A2" s="5"/>
      <c r="B2" s="6"/>
      <c r="C2" s="6"/>
      <c r="D2" s="7" t="s">
        <v>15</v>
      </c>
      <c r="E2" s="8" t="s">
        <v>33</v>
      </c>
      <c r="F2" s="6"/>
      <c r="G2" s="6"/>
      <c r="H2" s="6"/>
      <c r="I2" s="6"/>
    </row>
    <row r="3" spans="1:10" s="13" customFormat="1" ht="23.1" customHeight="1">
      <c r="A3" s="10"/>
      <c r="B3" s="43" t="s">
        <v>16</v>
      </c>
      <c r="C3" s="44"/>
      <c r="D3" s="44"/>
      <c r="E3" s="45" t="s">
        <v>17</v>
      </c>
      <c r="F3" s="44"/>
      <c r="G3" s="44"/>
      <c r="H3" s="44"/>
      <c r="I3" s="11"/>
      <c r="J3" s="12"/>
    </row>
    <row r="4" spans="1:10" s="13" customFormat="1" ht="23.1" customHeight="1">
      <c r="A4" s="14"/>
      <c r="B4" s="46" t="s">
        <v>34</v>
      </c>
      <c r="C4" s="47"/>
      <c r="D4" s="47"/>
      <c r="E4" s="48" t="s">
        <v>35</v>
      </c>
      <c r="F4" s="47"/>
      <c r="G4" s="47"/>
      <c r="H4" s="15"/>
      <c r="I4" s="49" t="s">
        <v>0</v>
      </c>
      <c r="J4" s="49"/>
    </row>
    <row r="5" spans="1:10" s="16" customFormat="1" ht="20.100000000000001" customHeight="1">
      <c r="A5" s="50" t="s">
        <v>1</v>
      </c>
      <c r="B5" s="42" t="s">
        <v>2</v>
      </c>
      <c r="C5" s="52" t="s">
        <v>3</v>
      </c>
      <c r="D5" s="53"/>
      <c r="E5" s="53"/>
      <c r="F5" s="53"/>
      <c r="G5" s="54"/>
      <c r="H5" s="55" t="s">
        <v>14</v>
      </c>
      <c r="I5" s="56" t="s">
        <v>4</v>
      </c>
      <c r="J5" s="35" t="s">
        <v>24</v>
      </c>
    </row>
    <row r="6" spans="1:10" s="17" customFormat="1" ht="20.100000000000001" customHeight="1">
      <c r="A6" s="51"/>
      <c r="B6" s="39"/>
      <c r="C6" s="38" t="s">
        <v>5</v>
      </c>
      <c r="D6" s="40" t="s">
        <v>6</v>
      </c>
      <c r="E6" s="40" t="s">
        <v>7</v>
      </c>
      <c r="F6" s="40" t="s">
        <v>13</v>
      </c>
      <c r="G6" s="40" t="s">
        <v>8</v>
      </c>
      <c r="H6" s="55"/>
      <c r="I6" s="56"/>
      <c r="J6" s="36"/>
    </row>
    <row r="7" spans="1:10" s="17" customFormat="1" ht="17.399999999999999" customHeight="1">
      <c r="A7" s="51"/>
      <c r="B7" s="39"/>
      <c r="C7" s="39"/>
      <c r="D7" s="41"/>
      <c r="E7" s="41"/>
      <c r="F7" s="42"/>
      <c r="G7" s="41"/>
      <c r="H7" s="54"/>
      <c r="I7" s="42"/>
      <c r="J7" s="37"/>
    </row>
    <row r="8" spans="1:10" ht="32.1" customHeight="1">
      <c r="A8" s="1" t="s">
        <v>9</v>
      </c>
      <c r="B8" s="3">
        <v>192156000907</v>
      </c>
      <c r="C8" s="3">
        <v>17527299522</v>
      </c>
      <c r="D8" s="27" t="s">
        <v>25</v>
      </c>
      <c r="E8" s="27" t="s">
        <v>25</v>
      </c>
      <c r="F8" s="27" t="s">
        <v>25</v>
      </c>
      <c r="G8" s="3">
        <v>38813182</v>
      </c>
      <c r="H8" s="27" t="s">
        <v>25</v>
      </c>
      <c r="I8" s="26">
        <f>B8+C8+G8</f>
        <v>209722113611</v>
      </c>
      <c r="J8" s="4">
        <f>J9</f>
        <v>16685681975</v>
      </c>
    </row>
    <row r="9" spans="1:10" ht="32.1" customHeight="1">
      <c r="A9" s="2" t="s">
        <v>10</v>
      </c>
      <c r="B9" s="26">
        <f>B10+B11+B20+B21+B22+B23+B24+B25+B26+B27+B28+B29+B30+B31</f>
        <v>192156000907</v>
      </c>
      <c r="C9" s="3">
        <v>17527299522</v>
      </c>
      <c r="D9" s="3" t="s">
        <v>25</v>
      </c>
      <c r="E9" s="3" t="s">
        <v>25</v>
      </c>
      <c r="F9" s="3" t="s">
        <v>25</v>
      </c>
      <c r="G9" s="3">
        <v>38813182</v>
      </c>
      <c r="H9" s="3" t="s">
        <v>25</v>
      </c>
      <c r="I9" s="26">
        <f>I10+I11+I20+I21+I22+I23+I24+I25+I26+I27+I28+I29+I30+I31</f>
        <v>209722113611</v>
      </c>
      <c r="J9" s="30">
        <f>16696787749-4904389-6201385</f>
        <v>16685681975</v>
      </c>
    </row>
    <row r="10" spans="1:10" s="18" customFormat="1" ht="32.1" customHeight="1">
      <c r="A10" s="2" t="s">
        <v>18</v>
      </c>
      <c r="B10" s="3">
        <v>238905473</v>
      </c>
      <c r="C10" s="3" t="s">
        <v>25</v>
      </c>
      <c r="D10" s="3" t="s">
        <v>25</v>
      </c>
      <c r="E10" s="3" t="s">
        <v>25</v>
      </c>
      <c r="F10" s="3" t="s">
        <v>25</v>
      </c>
      <c r="G10" s="3" t="s">
        <v>25</v>
      </c>
      <c r="H10" s="3" t="s">
        <v>25</v>
      </c>
      <c r="I10" s="3">
        <v>238905473</v>
      </c>
      <c r="J10" s="4">
        <v>24980000</v>
      </c>
    </row>
    <row r="11" spans="1:10" s="18" customFormat="1" ht="32.1" customHeight="1" collapsed="1">
      <c r="A11" s="2" t="s">
        <v>19</v>
      </c>
      <c r="B11" s="3">
        <v>20358815309</v>
      </c>
      <c r="C11" s="3">
        <v>1130850763</v>
      </c>
      <c r="D11" s="3" t="s">
        <v>25</v>
      </c>
      <c r="E11" s="3" t="s">
        <v>25</v>
      </c>
      <c r="F11" s="3" t="s">
        <v>25</v>
      </c>
      <c r="G11" s="3" t="s">
        <v>25</v>
      </c>
      <c r="H11" s="3" t="s">
        <v>25</v>
      </c>
      <c r="I11" s="3">
        <v>21489666072</v>
      </c>
      <c r="J11" s="4">
        <f>J12</f>
        <v>1409075263</v>
      </c>
    </row>
    <row r="12" spans="1:10" s="24" customFormat="1" ht="29.1" hidden="1" customHeight="1" outlineLevel="1">
      <c r="A12" s="22"/>
      <c r="B12" s="23">
        <f>SUM(B13:B19)</f>
        <v>20358815309</v>
      </c>
      <c r="C12" s="23">
        <f t="shared" ref="C12:I12" si="0">SUM(C13:C19)</f>
        <v>1130850763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21489666072</v>
      </c>
      <c r="J12" s="23">
        <f>SUM(J13:J19)</f>
        <v>1409075263</v>
      </c>
    </row>
    <row r="13" spans="1:10" s="24" customFormat="1" ht="29.1" hidden="1" customHeight="1" outlineLevel="1">
      <c r="A13" s="22" t="s">
        <v>36</v>
      </c>
      <c r="B13" s="25">
        <v>495290746</v>
      </c>
      <c r="C13" s="25">
        <v>311500000</v>
      </c>
      <c r="D13" s="25"/>
      <c r="E13" s="25"/>
      <c r="F13" s="25"/>
      <c r="G13" s="25"/>
      <c r="H13" s="25"/>
      <c r="I13" s="25">
        <v>806790746</v>
      </c>
      <c r="J13" s="25"/>
    </row>
    <row r="14" spans="1:10" s="24" customFormat="1" ht="29.1" hidden="1" customHeight="1" outlineLevel="1">
      <c r="A14" s="22" t="s">
        <v>37</v>
      </c>
      <c r="B14" s="25">
        <v>193284431</v>
      </c>
      <c r="C14" s="25"/>
      <c r="D14" s="25"/>
      <c r="E14" s="25"/>
      <c r="F14" s="25"/>
      <c r="G14" s="25"/>
      <c r="H14" s="25"/>
      <c r="I14" s="25">
        <v>193284431</v>
      </c>
      <c r="J14" s="25">
        <v>9355897</v>
      </c>
    </row>
    <row r="15" spans="1:10" s="24" customFormat="1" ht="29.1" hidden="1" customHeight="1" outlineLevel="1">
      <c r="A15" s="22" t="s">
        <v>38</v>
      </c>
      <c r="B15" s="25">
        <v>1153584107</v>
      </c>
      <c r="C15" s="25">
        <v>35431199</v>
      </c>
      <c r="D15" s="25"/>
      <c r="E15" s="25"/>
      <c r="F15" s="25"/>
      <c r="G15" s="25"/>
      <c r="H15" s="25"/>
      <c r="I15" s="25">
        <v>1189015306</v>
      </c>
      <c r="J15" s="29">
        <f>394384891-4904389</f>
        <v>389480502</v>
      </c>
    </row>
    <row r="16" spans="1:10" s="24" customFormat="1" ht="29.1" hidden="1" customHeight="1" outlineLevel="1">
      <c r="A16" s="22" t="s">
        <v>39</v>
      </c>
      <c r="B16" s="25">
        <v>1384910147</v>
      </c>
      <c r="C16" s="25"/>
      <c r="D16" s="25"/>
      <c r="E16" s="25"/>
      <c r="F16" s="25"/>
      <c r="G16" s="25"/>
      <c r="H16" s="25"/>
      <c r="I16" s="25">
        <v>1384910147</v>
      </c>
      <c r="J16" s="25">
        <v>381626451</v>
      </c>
    </row>
    <row r="17" spans="1:10" s="24" customFormat="1" ht="29.1" hidden="1" customHeight="1" outlineLevel="1">
      <c r="A17" s="22" t="s">
        <v>40</v>
      </c>
      <c r="B17" s="25">
        <v>254539090</v>
      </c>
      <c r="C17" s="25">
        <v>765396054</v>
      </c>
      <c r="D17" s="25"/>
      <c r="E17" s="25"/>
      <c r="F17" s="25"/>
      <c r="G17" s="25"/>
      <c r="H17" s="25"/>
      <c r="I17" s="25">
        <v>1019935144</v>
      </c>
      <c r="J17" s="25">
        <v>68064856</v>
      </c>
    </row>
    <row r="18" spans="1:10" s="24" customFormat="1" ht="29.1" hidden="1" customHeight="1" outlineLevel="1">
      <c r="A18" s="22" t="s">
        <v>41</v>
      </c>
      <c r="B18" s="25">
        <v>16836106788</v>
      </c>
      <c r="C18" s="25">
        <v>18523510</v>
      </c>
      <c r="D18" s="25"/>
      <c r="E18" s="25"/>
      <c r="F18" s="25"/>
      <c r="G18" s="25"/>
      <c r="H18" s="25"/>
      <c r="I18" s="25">
        <v>16854630298</v>
      </c>
      <c r="J18" s="25">
        <v>560547557</v>
      </c>
    </row>
    <row r="19" spans="1:10" s="24" customFormat="1" ht="29.1" hidden="1" customHeight="1" outlineLevel="1">
      <c r="A19" s="22" t="s">
        <v>42</v>
      </c>
      <c r="B19" s="25">
        <v>41100000</v>
      </c>
      <c r="C19" s="25"/>
      <c r="D19" s="25"/>
      <c r="E19" s="25"/>
      <c r="F19" s="25"/>
      <c r="G19" s="25"/>
      <c r="H19" s="25"/>
      <c r="I19" s="25">
        <v>41100000</v>
      </c>
      <c r="J19" s="25"/>
    </row>
    <row r="20" spans="1:10" s="19" customFormat="1" ht="32.1" customHeight="1">
      <c r="A20" s="2" t="s">
        <v>20</v>
      </c>
      <c r="B20" s="3">
        <v>16860647542</v>
      </c>
      <c r="C20" s="3">
        <v>2816465760</v>
      </c>
      <c r="D20" s="3" t="s">
        <v>25</v>
      </c>
      <c r="E20" s="3" t="s">
        <v>25</v>
      </c>
      <c r="F20" s="3" t="s">
        <v>25</v>
      </c>
      <c r="G20" s="3">
        <v>20381349</v>
      </c>
      <c r="H20" s="3" t="s">
        <v>25</v>
      </c>
      <c r="I20" s="3">
        <v>19697494651</v>
      </c>
      <c r="J20" s="4">
        <v>667834372</v>
      </c>
    </row>
    <row r="21" spans="1:10" s="19" customFormat="1" ht="32.1" customHeight="1">
      <c r="A21" s="2" t="s">
        <v>21</v>
      </c>
      <c r="B21" s="3">
        <v>251597488</v>
      </c>
      <c r="C21" s="3" t="s">
        <v>25</v>
      </c>
      <c r="D21" s="3" t="s">
        <v>25</v>
      </c>
      <c r="E21" s="3" t="s">
        <v>25</v>
      </c>
      <c r="F21" s="3" t="s">
        <v>25</v>
      </c>
      <c r="G21" s="3" t="s">
        <v>25</v>
      </c>
      <c r="H21" s="3" t="s">
        <v>25</v>
      </c>
      <c r="I21" s="3">
        <v>251597488</v>
      </c>
      <c r="J21" s="4" t="s">
        <v>25</v>
      </c>
    </row>
    <row r="22" spans="1:10" s="19" customFormat="1" ht="32.1" customHeight="1">
      <c r="A22" s="2" t="s">
        <v>22</v>
      </c>
      <c r="B22" s="26">
        <v>31395938996</v>
      </c>
      <c r="C22" s="3">
        <v>81899398</v>
      </c>
      <c r="D22" s="3" t="s">
        <v>25</v>
      </c>
      <c r="E22" s="3" t="s">
        <v>25</v>
      </c>
      <c r="F22" s="3" t="s">
        <v>25</v>
      </c>
      <c r="G22" s="3">
        <v>5163504</v>
      </c>
      <c r="H22" s="3" t="s">
        <v>25</v>
      </c>
      <c r="I22" s="3">
        <v>31483001898</v>
      </c>
      <c r="J22" s="4">
        <v>1763806613</v>
      </c>
    </row>
    <row r="23" spans="1:10" s="19" customFormat="1" ht="25.5" customHeight="1">
      <c r="A23" s="28" t="s">
        <v>26</v>
      </c>
      <c r="B23" s="3">
        <v>56967718622</v>
      </c>
      <c r="C23" s="3">
        <v>3370622732</v>
      </c>
      <c r="D23" s="3" t="s">
        <v>25</v>
      </c>
      <c r="E23" s="3" t="s">
        <v>25</v>
      </c>
      <c r="F23" s="3" t="s">
        <v>25</v>
      </c>
      <c r="G23" s="3">
        <v>13119142</v>
      </c>
      <c r="H23" s="3" t="s">
        <v>25</v>
      </c>
      <c r="I23" s="3">
        <v>60351460496</v>
      </c>
      <c r="J23" s="4">
        <v>1204967745</v>
      </c>
    </row>
    <row r="24" spans="1:10" s="19" customFormat="1" ht="32.1" customHeight="1">
      <c r="A24" s="2" t="s">
        <v>27</v>
      </c>
      <c r="B24" s="3">
        <v>42987232052</v>
      </c>
      <c r="C24" s="3">
        <v>6872207160</v>
      </c>
      <c r="D24" s="3" t="s">
        <v>25</v>
      </c>
      <c r="E24" s="3" t="s">
        <v>25</v>
      </c>
      <c r="F24" s="3" t="s">
        <v>25</v>
      </c>
      <c r="G24" s="3" t="s">
        <v>25</v>
      </c>
      <c r="H24" s="3" t="s">
        <v>25</v>
      </c>
      <c r="I24" s="3">
        <v>49859439212</v>
      </c>
      <c r="J24" s="4">
        <v>8253084818</v>
      </c>
    </row>
    <row r="25" spans="1:10" s="19" customFormat="1" ht="32.1" customHeight="1">
      <c r="A25" s="2" t="s">
        <v>28</v>
      </c>
      <c r="B25" s="3">
        <v>401833071</v>
      </c>
      <c r="C25" s="3" t="s">
        <v>25</v>
      </c>
      <c r="D25" s="3" t="s">
        <v>25</v>
      </c>
      <c r="E25" s="3" t="s">
        <v>25</v>
      </c>
      <c r="F25" s="3" t="s">
        <v>25</v>
      </c>
      <c r="G25" s="3" t="s">
        <v>25</v>
      </c>
      <c r="H25" s="3" t="s">
        <v>25</v>
      </c>
      <c r="I25" s="3">
        <v>401833071</v>
      </c>
      <c r="J25" s="4">
        <v>18165000</v>
      </c>
    </row>
    <row r="26" spans="1:10" s="19" customFormat="1" ht="32.1" customHeight="1">
      <c r="A26" s="2" t="s">
        <v>29</v>
      </c>
      <c r="B26" s="3">
        <v>5203203347</v>
      </c>
      <c r="C26" s="3">
        <v>540410729</v>
      </c>
      <c r="D26" s="3" t="s">
        <v>25</v>
      </c>
      <c r="E26" s="3" t="s">
        <v>25</v>
      </c>
      <c r="F26" s="3" t="s">
        <v>25</v>
      </c>
      <c r="G26" s="3">
        <v>149187</v>
      </c>
      <c r="H26" s="3" t="s">
        <v>25</v>
      </c>
      <c r="I26" s="3">
        <v>5743763263</v>
      </c>
      <c r="J26" s="4">
        <v>700767511</v>
      </c>
    </row>
    <row r="27" spans="1:10" s="19" customFormat="1" ht="31.8" customHeight="1">
      <c r="A27" s="2" t="s">
        <v>30</v>
      </c>
      <c r="B27" s="3">
        <v>1334049014</v>
      </c>
      <c r="C27" s="3">
        <v>2097450126</v>
      </c>
      <c r="D27" s="3" t="s">
        <v>25</v>
      </c>
      <c r="E27" s="3" t="s">
        <v>25</v>
      </c>
      <c r="F27" s="3" t="s">
        <v>25</v>
      </c>
      <c r="G27" s="3" t="s">
        <v>25</v>
      </c>
      <c r="H27" s="3" t="s">
        <v>25</v>
      </c>
      <c r="I27" s="3">
        <v>3431499140</v>
      </c>
      <c r="J27" s="30">
        <f>2104417372-6201385</f>
        <v>2098215987</v>
      </c>
    </row>
    <row r="28" spans="1:10" s="18" customFormat="1" ht="32.1" customHeight="1">
      <c r="A28" s="2" t="s">
        <v>31</v>
      </c>
      <c r="B28" s="3">
        <v>789956084</v>
      </c>
      <c r="C28" s="3">
        <v>55020397</v>
      </c>
      <c r="D28" s="3" t="s">
        <v>25</v>
      </c>
      <c r="E28" s="3" t="s">
        <v>25</v>
      </c>
      <c r="F28" s="3" t="s">
        <v>25</v>
      </c>
      <c r="G28" s="3" t="s">
        <v>25</v>
      </c>
      <c r="H28" s="3" t="s">
        <v>25</v>
      </c>
      <c r="I28" s="3">
        <v>844976481</v>
      </c>
      <c r="J28" s="4">
        <v>88175506</v>
      </c>
    </row>
    <row r="29" spans="1:10" s="18" customFormat="1" ht="33" customHeight="1">
      <c r="A29" s="2" t="s">
        <v>32</v>
      </c>
      <c r="B29" s="3">
        <v>4678341465</v>
      </c>
      <c r="C29" s="3">
        <v>395692142</v>
      </c>
      <c r="D29" s="3" t="s">
        <v>25</v>
      </c>
      <c r="E29" s="3" t="s">
        <v>25</v>
      </c>
      <c r="F29" s="3" t="s">
        <v>25</v>
      </c>
      <c r="G29" s="3" t="s">
        <v>25</v>
      </c>
      <c r="H29" s="3" t="s">
        <v>25</v>
      </c>
      <c r="I29" s="3">
        <v>5074033607</v>
      </c>
      <c r="J29" s="4">
        <v>456609160</v>
      </c>
    </row>
    <row r="30" spans="1:10" s="19" customFormat="1" ht="37.200000000000003" customHeight="1">
      <c r="A30" s="28" t="s">
        <v>44</v>
      </c>
      <c r="B30" s="3">
        <v>9691172597</v>
      </c>
      <c r="C30" s="3">
        <v>166680315</v>
      </c>
      <c r="D30" s="3" t="s">
        <v>25</v>
      </c>
      <c r="E30" s="3" t="s">
        <v>25</v>
      </c>
      <c r="F30" s="3" t="s">
        <v>25</v>
      </c>
      <c r="G30" s="3" t="s">
        <v>25</v>
      </c>
      <c r="H30" s="3" t="s">
        <v>25</v>
      </c>
      <c r="I30" s="3">
        <v>9857852912</v>
      </c>
      <c r="J30" s="4" t="s">
        <v>25</v>
      </c>
    </row>
    <row r="31" spans="1:10" s="19" customFormat="1" ht="32.1" customHeight="1">
      <c r="A31" s="28" t="s">
        <v>43</v>
      </c>
      <c r="B31" s="3">
        <v>996589847</v>
      </c>
      <c r="C31" s="3" t="s">
        <v>25</v>
      </c>
      <c r="D31" s="3" t="s">
        <v>25</v>
      </c>
      <c r="E31" s="3" t="s">
        <v>25</v>
      </c>
      <c r="F31" s="3" t="s">
        <v>25</v>
      </c>
      <c r="G31" s="3" t="s">
        <v>25</v>
      </c>
      <c r="H31" s="3" t="s">
        <v>25</v>
      </c>
      <c r="I31" s="3">
        <v>996589847</v>
      </c>
      <c r="J31" s="4" t="s">
        <v>25</v>
      </c>
    </row>
    <row r="32" spans="1:10" ht="30" customHeight="1">
      <c r="A32" s="2" t="s">
        <v>23</v>
      </c>
      <c r="B32" s="3"/>
      <c r="C32" s="3"/>
      <c r="D32" s="3"/>
      <c r="E32" s="3"/>
      <c r="F32" s="3"/>
      <c r="G32" s="3"/>
      <c r="H32" s="3"/>
      <c r="I32" s="34" t="e">
        <f>#REF!-I8</f>
        <v>#REF!</v>
      </c>
      <c r="J32" s="4"/>
    </row>
    <row r="34" spans="1:10" ht="30" customHeight="1">
      <c r="A34" s="31"/>
      <c r="B34" s="32"/>
      <c r="C34" s="32"/>
      <c r="D34" s="32"/>
      <c r="E34" s="32"/>
      <c r="F34" s="32"/>
      <c r="G34" s="32"/>
      <c r="H34" s="32"/>
      <c r="I34" s="32"/>
      <c r="J34" s="33"/>
    </row>
  </sheetData>
  <mergeCells count="16">
    <mergeCell ref="A5:A7"/>
    <mergeCell ref="B5:B7"/>
    <mergeCell ref="C5:G5"/>
    <mergeCell ref="H5:H7"/>
    <mergeCell ref="I5:I7"/>
    <mergeCell ref="B3:D3"/>
    <mergeCell ref="E3:H3"/>
    <mergeCell ref="B4:D4"/>
    <mergeCell ref="E4:G4"/>
    <mergeCell ref="I4:J4"/>
    <mergeCell ref="J5:J7"/>
    <mergeCell ref="C6:C7"/>
    <mergeCell ref="D6:D7"/>
    <mergeCell ref="E6:E7"/>
    <mergeCell ref="F6:F7"/>
    <mergeCell ref="G6:G7"/>
  </mergeCells>
  <phoneticPr fontId="1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19" fitToHeight="2" pageOrder="overThenDown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6"/>
  <sheetViews>
    <sheetView tabSelected="1" zoomScaleNormal="100" zoomScaleSheetLayoutView="100" workbookViewId="0">
      <selection activeCell="A16" sqref="A16"/>
    </sheetView>
  </sheetViews>
  <sheetFormatPr defaultColWidth="9" defaultRowHeight="30" customHeight="1"/>
  <cols>
    <col min="1" max="1" width="38.77734375" style="20" customWidth="1"/>
    <col min="2" max="4" width="16.6640625" style="21" customWidth="1"/>
    <col min="5" max="5" width="10.6640625" style="21" customWidth="1"/>
    <col min="6" max="6" width="15.6640625" style="21" customWidth="1"/>
    <col min="7" max="7" width="12.109375" style="21" customWidth="1"/>
    <col min="8" max="8" width="17.6640625" style="21" customWidth="1"/>
    <col min="9" max="9" width="15.6640625" style="21" customWidth="1"/>
    <col min="10" max="10" width="17.109375" style="9" customWidth="1"/>
    <col min="11" max="16384" width="9" style="9"/>
  </cols>
  <sheetData>
    <row r="1" spans="1:10" ht="23.1" customHeight="1">
      <c r="A1" s="5"/>
      <c r="B1" s="6"/>
      <c r="C1" s="6"/>
      <c r="D1" s="7" t="s">
        <v>11</v>
      </c>
      <c r="E1" s="8" t="s">
        <v>12</v>
      </c>
      <c r="F1" s="6"/>
      <c r="G1" s="6"/>
      <c r="H1" s="6"/>
      <c r="I1" s="6"/>
    </row>
    <row r="2" spans="1:10" ht="23.1" customHeight="1">
      <c r="A2" s="5"/>
      <c r="B2" s="6"/>
      <c r="C2" s="6"/>
      <c r="D2" s="7" t="s">
        <v>15</v>
      </c>
      <c r="E2" s="8" t="s">
        <v>33</v>
      </c>
      <c r="F2" s="6"/>
      <c r="G2" s="6"/>
      <c r="H2" s="6"/>
      <c r="I2" s="6"/>
    </row>
    <row r="3" spans="1:10" s="13" customFormat="1" ht="23.1" customHeight="1">
      <c r="A3" s="10"/>
      <c r="B3" s="43" t="s">
        <v>16</v>
      </c>
      <c r="C3" s="44"/>
      <c r="D3" s="44"/>
      <c r="E3" s="45" t="s">
        <v>17</v>
      </c>
      <c r="F3" s="44"/>
      <c r="G3" s="44"/>
      <c r="H3" s="44"/>
      <c r="I3" s="11"/>
      <c r="J3" s="12"/>
    </row>
    <row r="4" spans="1:10" s="13" customFormat="1" ht="23.1" customHeight="1">
      <c r="A4" s="14"/>
      <c r="B4" s="46" t="s">
        <v>34</v>
      </c>
      <c r="C4" s="47"/>
      <c r="D4" s="47"/>
      <c r="E4" s="48" t="s">
        <v>35</v>
      </c>
      <c r="F4" s="47"/>
      <c r="G4" s="47"/>
      <c r="H4" s="15"/>
      <c r="I4" s="49" t="s">
        <v>0</v>
      </c>
      <c r="J4" s="49"/>
    </row>
    <row r="5" spans="1:10" s="16" customFormat="1" ht="20.100000000000001" customHeight="1">
      <c r="A5" s="50" t="s">
        <v>1</v>
      </c>
      <c r="B5" s="42" t="s">
        <v>2</v>
      </c>
      <c r="C5" s="52" t="s">
        <v>3</v>
      </c>
      <c r="D5" s="53"/>
      <c r="E5" s="53"/>
      <c r="F5" s="53"/>
      <c r="G5" s="54"/>
      <c r="H5" s="55" t="s">
        <v>14</v>
      </c>
      <c r="I5" s="56" t="s">
        <v>4</v>
      </c>
      <c r="J5" s="35" t="s">
        <v>24</v>
      </c>
    </row>
    <row r="6" spans="1:10" s="17" customFormat="1" ht="20.100000000000001" customHeight="1">
      <c r="A6" s="51"/>
      <c r="B6" s="39"/>
      <c r="C6" s="38" t="s">
        <v>5</v>
      </c>
      <c r="D6" s="40" t="s">
        <v>6</v>
      </c>
      <c r="E6" s="40" t="s">
        <v>7</v>
      </c>
      <c r="F6" s="40" t="s">
        <v>13</v>
      </c>
      <c r="G6" s="40" t="s">
        <v>8</v>
      </c>
      <c r="H6" s="55"/>
      <c r="I6" s="56"/>
      <c r="J6" s="36"/>
    </row>
    <row r="7" spans="1:10" s="17" customFormat="1" ht="17.399999999999999" customHeight="1">
      <c r="A7" s="51"/>
      <c r="B7" s="39"/>
      <c r="C7" s="39"/>
      <c r="D7" s="41"/>
      <c r="E7" s="41"/>
      <c r="F7" s="42"/>
      <c r="G7" s="41"/>
      <c r="H7" s="54"/>
      <c r="I7" s="42"/>
      <c r="J7" s="37"/>
    </row>
    <row r="8" spans="1:10" ht="32.1" customHeight="1">
      <c r="A8" s="1" t="s">
        <v>9</v>
      </c>
      <c r="B8" s="3">
        <v>192156000907</v>
      </c>
      <c r="C8" s="3">
        <v>17527299522</v>
      </c>
      <c r="D8" s="27" t="s">
        <v>25</v>
      </c>
      <c r="E8" s="27" t="s">
        <v>25</v>
      </c>
      <c r="F8" s="27" t="s">
        <v>25</v>
      </c>
      <c r="G8" s="3">
        <v>38813182</v>
      </c>
      <c r="H8" s="27" t="s">
        <v>25</v>
      </c>
      <c r="I8" s="26">
        <v>209722113611</v>
      </c>
      <c r="J8" s="4">
        <v>16685681975</v>
      </c>
    </row>
    <row r="9" spans="1:10" ht="32.1" customHeight="1">
      <c r="A9" s="2" t="s">
        <v>10</v>
      </c>
      <c r="B9" s="26">
        <v>192156000907</v>
      </c>
      <c r="C9" s="3">
        <v>17527299522</v>
      </c>
      <c r="D9" s="3" t="s">
        <v>25</v>
      </c>
      <c r="E9" s="3" t="s">
        <v>25</v>
      </c>
      <c r="F9" s="3" t="s">
        <v>25</v>
      </c>
      <c r="G9" s="3">
        <v>38813182</v>
      </c>
      <c r="H9" s="3" t="s">
        <v>25</v>
      </c>
      <c r="I9" s="26">
        <v>209722113611</v>
      </c>
      <c r="J9" s="30">
        <v>16685681975</v>
      </c>
    </row>
    <row r="10" spans="1:10" s="18" customFormat="1" ht="32.1" customHeight="1">
      <c r="A10" s="2" t="s">
        <v>18</v>
      </c>
      <c r="B10" s="3">
        <v>238905473</v>
      </c>
      <c r="C10" s="3" t="s">
        <v>25</v>
      </c>
      <c r="D10" s="3" t="s">
        <v>25</v>
      </c>
      <c r="E10" s="3" t="s">
        <v>25</v>
      </c>
      <c r="F10" s="3" t="s">
        <v>25</v>
      </c>
      <c r="G10" s="3" t="s">
        <v>25</v>
      </c>
      <c r="H10" s="3" t="s">
        <v>25</v>
      </c>
      <c r="I10" s="3">
        <v>238905473</v>
      </c>
      <c r="J10" s="4">
        <v>24980000</v>
      </c>
    </row>
    <row r="11" spans="1:10" s="18" customFormat="1" ht="32.1" customHeight="1">
      <c r="A11" s="2" t="s">
        <v>19</v>
      </c>
      <c r="B11" s="3">
        <v>20358815309</v>
      </c>
      <c r="C11" s="3">
        <v>1130850763</v>
      </c>
      <c r="D11" s="3" t="s">
        <v>25</v>
      </c>
      <c r="E11" s="3" t="s">
        <v>25</v>
      </c>
      <c r="F11" s="3" t="s">
        <v>25</v>
      </c>
      <c r="G11" s="3" t="s">
        <v>25</v>
      </c>
      <c r="H11" s="3" t="s">
        <v>25</v>
      </c>
      <c r="I11" s="3">
        <v>21489666072</v>
      </c>
      <c r="J11" s="4">
        <v>1409075263</v>
      </c>
    </row>
    <row r="12" spans="1:10" s="19" customFormat="1" ht="32.1" customHeight="1">
      <c r="A12" s="2" t="s">
        <v>20</v>
      </c>
      <c r="B12" s="3">
        <v>16860647542</v>
      </c>
      <c r="C12" s="3">
        <v>2816465760</v>
      </c>
      <c r="D12" s="3" t="s">
        <v>25</v>
      </c>
      <c r="E12" s="3" t="s">
        <v>25</v>
      </c>
      <c r="F12" s="3" t="s">
        <v>25</v>
      </c>
      <c r="G12" s="3">
        <v>20381349</v>
      </c>
      <c r="H12" s="3" t="s">
        <v>25</v>
      </c>
      <c r="I12" s="3">
        <v>19697494651</v>
      </c>
      <c r="J12" s="4">
        <v>667834372</v>
      </c>
    </row>
    <row r="13" spans="1:10" s="19" customFormat="1" ht="32.1" customHeight="1">
      <c r="A13" s="2" t="s">
        <v>21</v>
      </c>
      <c r="B13" s="3">
        <v>251597488</v>
      </c>
      <c r="C13" s="3" t="s">
        <v>25</v>
      </c>
      <c r="D13" s="3" t="s">
        <v>25</v>
      </c>
      <c r="E13" s="3" t="s">
        <v>25</v>
      </c>
      <c r="F13" s="3" t="s">
        <v>25</v>
      </c>
      <c r="G13" s="3" t="s">
        <v>25</v>
      </c>
      <c r="H13" s="3" t="s">
        <v>25</v>
      </c>
      <c r="I13" s="3">
        <v>251597488</v>
      </c>
      <c r="J13" s="4" t="s">
        <v>25</v>
      </c>
    </row>
    <row r="14" spans="1:10" s="19" customFormat="1" ht="32.1" customHeight="1">
      <c r="A14" s="2" t="s">
        <v>22</v>
      </c>
      <c r="B14" s="26">
        <v>31395938996</v>
      </c>
      <c r="C14" s="3">
        <v>81899398</v>
      </c>
      <c r="D14" s="3" t="s">
        <v>25</v>
      </c>
      <c r="E14" s="3" t="s">
        <v>25</v>
      </c>
      <c r="F14" s="3" t="s">
        <v>25</v>
      </c>
      <c r="G14" s="3">
        <v>5163504</v>
      </c>
      <c r="H14" s="3" t="s">
        <v>25</v>
      </c>
      <c r="I14" s="3">
        <v>31483001898</v>
      </c>
      <c r="J14" s="4">
        <v>1763806613</v>
      </c>
    </row>
    <row r="15" spans="1:10" s="19" customFormat="1" ht="25.5" customHeight="1">
      <c r="A15" s="28" t="s">
        <v>26</v>
      </c>
      <c r="B15" s="3">
        <v>56967718622</v>
      </c>
      <c r="C15" s="3">
        <v>3370622732</v>
      </c>
      <c r="D15" s="3" t="s">
        <v>25</v>
      </c>
      <c r="E15" s="3" t="s">
        <v>25</v>
      </c>
      <c r="F15" s="3" t="s">
        <v>25</v>
      </c>
      <c r="G15" s="3">
        <v>13119142</v>
      </c>
      <c r="H15" s="3" t="s">
        <v>25</v>
      </c>
      <c r="I15" s="3">
        <v>60351460496</v>
      </c>
      <c r="J15" s="4">
        <v>1204967745</v>
      </c>
    </row>
    <row r="16" spans="1:10" s="19" customFormat="1" ht="32.1" customHeight="1">
      <c r="A16" s="2" t="s">
        <v>27</v>
      </c>
      <c r="B16" s="3">
        <v>42987232052</v>
      </c>
      <c r="C16" s="3">
        <v>6872207160</v>
      </c>
      <c r="D16" s="3" t="s">
        <v>25</v>
      </c>
      <c r="E16" s="3" t="s">
        <v>25</v>
      </c>
      <c r="F16" s="3" t="s">
        <v>25</v>
      </c>
      <c r="G16" s="3" t="s">
        <v>25</v>
      </c>
      <c r="H16" s="3" t="s">
        <v>25</v>
      </c>
      <c r="I16" s="3">
        <v>49859439212</v>
      </c>
      <c r="J16" s="4">
        <v>8253084818</v>
      </c>
    </row>
    <row r="17" spans="1:10" s="19" customFormat="1" ht="32.1" customHeight="1">
      <c r="A17" s="2" t="s">
        <v>28</v>
      </c>
      <c r="B17" s="3">
        <v>401833071</v>
      </c>
      <c r="C17" s="3" t="s">
        <v>25</v>
      </c>
      <c r="D17" s="3" t="s">
        <v>25</v>
      </c>
      <c r="E17" s="3" t="s">
        <v>25</v>
      </c>
      <c r="F17" s="3" t="s">
        <v>25</v>
      </c>
      <c r="G17" s="3" t="s">
        <v>25</v>
      </c>
      <c r="H17" s="3" t="s">
        <v>25</v>
      </c>
      <c r="I17" s="3">
        <v>401833071</v>
      </c>
      <c r="J17" s="4">
        <v>18165000</v>
      </c>
    </row>
    <row r="18" spans="1:10" s="19" customFormat="1" ht="32.1" customHeight="1">
      <c r="A18" s="2" t="s">
        <v>29</v>
      </c>
      <c r="B18" s="3">
        <v>5203203347</v>
      </c>
      <c r="C18" s="3">
        <v>540410729</v>
      </c>
      <c r="D18" s="3" t="s">
        <v>25</v>
      </c>
      <c r="E18" s="3" t="s">
        <v>25</v>
      </c>
      <c r="F18" s="3" t="s">
        <v>25</v>
      </c>
      <c r="G18" s="3">
        <v>149187</v>
      </c>
      <c r="H18" s="3" t="s">
        <v>25</v>
      </c>
      <c r="I18" s="3">
        <v>5743763263</v>
      </c>
      <c r="J18" s="4">
        <v>700767511</v>
      </c>
    </row>
    <row r="19" spans="1:10" s="19" customFormat="1" ht="31.8" customHeight="1">
      <c r="A19" s="2" t="s">
        <v>30</v>
      </c>
      <c r="B19" s="3">
        <v>1334049014</v>
      </c>
      <c r="C19" s="3">
        <v>2097450126</v>
      </c>
      <c r="D19" s="3" t="s">
        <v>25</v>
      </c>
      <c r="E19" s="3" t="s">
        <v>25</v>
      </c>
      <c r="F19" s="3" t="s">
        <v>25</v>
      </c>
      <c r="G19" s="3" t="s">
        <v>25</v>
      </c>
      <c r="H19" s="3" t="s">
        <v>25</v>
      </c>
      <c r="I19" s="3">
        <v>3431499140</v>
      </c>
      <c r="J19" s="30">
        <v>2098215987</v>
      </c>
    </row>
    <row r="20" spans="1:10" s="18" customFormat="1" ht="32.1" customHeight="1">
      <c r="A20" s="2" t="s">
        <v>31</v>
      </c>
      <c r="B20" s="3">
        <v>789956084</v>
      </c>
      <c r="C20" s="3">
        <v>55020397</v>
      </c>
      <c r="D20" s="3" t="s">
        <v>25</v>
      </c>
      <c r="E20" s="3" t="s">
        <v>25</v>
      </c>
      <c r="F20" s="3" t="s">
        <v>25</v>
      </c>
      <c r="G20" s="3" t="s">
        <v>25</v>
      </c>
      <c r="H20" s="3" t="s">
        <v>25</v>
      </c>
      <c r="I20" s="3">
        <v>844976481</v>
      </c>
      <c r="J20" s="4">
        <v>88175506</v>
      </c>
    </row>
    <row r="21" spans="1:10" s="18" customFormat="1" ht="33" customHeight="1">
      <c r="A21" s="2" t="s">
        <v>32</v>
      </c>
      <c r="B21" s="3">
        <v>4678341465</v>
      </c>
      <c r="C21" s="3">
        <v>395692142</v>
      </c>
      <c r="D21" s="3" t="s">
        <v>25</v>
      </c>
      <c r="E21" s="3" t="s">
        <v>25</v>
      </c>
      <c r="F21" s="3" t="s">
        <v>25</v>
      </c>
      <c r="G21" s="3" t="s">
        <v>25</v>
      </c>
      <c r="H21" s="3" t="s">
        <v>25</v>
      </c>
      <c r="I21" s="3">
        <v>5074033607</v>
      </c>
      <c r="J21" s="4">
        <v>456609160</v>
      </c>
    </row>
    <row r="22" spans="1:10" s="19" customFormat="1" ht="37.200000000000003" customHeight="1">
      <c r="A22" s="28" t="s">
        <v>44</v>
      </c>
      <c r="B22" s="3">
        <v>9691172597</v>
      </c>
      <c r="C22" s="3">
        <v>166680315</v>
      </c>
      <c r="D22" s="3" t="s">
        <v>25</v>
      </c>
      <c r="E22" s="3" t="s">
        <v>25</v>
      </c>
      <c r="F22" s="3" t="s">
        <v>25</v>
      </c>
      <c r="G22" s="3" t="s">
        <v>25</v>
      </c>
      <c r="H22" s="3" t="s">
        <v>25</v>
      </c>
      <c r="I22" s="3">
        <v>9857852912</v>
      </c>
      <c r="J22" s="4" t="s">
        <v>25</v>
      </c>
    </row>
    <row r="23" spans="1:10" s="19" customFormat="1" ht="32.1" customHeight="1">
      <c r="A23" s="28" t="s">
        <v>43</v>
      </c>
      <c r="B23" s="3">
        <v>996589847</v>
      </c>
      <c r="C23" s="3" t="s">
        <v>25</v>
      </c>
      <c r="D23" s="3" t="s">
        <v>25</v>
      </c>
      <c r="E23" s="3" t="s">
        <v>25</v>
      </c>
      <c r="F23" s="3" t="s">
        <v>25</v>
      </c>
      <c r="G23" s="3" t="s">
        <v>25</v>
      </c>
      <c r="H23" s="3" t="s">
        <v>25</v>
      </c>
      <c r="I23" s="3">
        <v>996589847</v>
      </c>
      <c r="J23" s="4" t="s">
        <v>25</v>
      </c>
    </row>
    <row r="24" spans="1:10" ht="30" customHeight="1">
      <c r="A24" s="2" t="s">
        <v>23</v>
      </c>
      <c r="B24" s="3"/>
      <c r="C24" s="3"/>
      <c r="D24" s="3"/>
      <c r="E24" s="3"/>
      <c r="F24" s="3"/>
      <c r="G24" s="3"/>
      <c r="H24" s="3"/>
      <c r="I24" s="34" t="e">
        <v>#REF!</v>
      </c>
      <c r="J24" s="4"/>
    </row>
    <row r="26" spans="1:10" ht="30" customHeight="1">
      <c r="A26" s="31"/>
      <c r="B26" s="32"/>
      <c r="C26" s="32"/>
      <c r="D26" s="32"/>
      <c r="E26" s="32"/>
      <c r="F26" s="32"/>
      <c r="G26" s="32"/>
      <c r="H26" s="32"/>
      <c r="I26" s="32"/>
      <c r="J26" s="33"/>
    </row>
  </sheetData>
  <mergeCells count="16">
    <mergeCell ref="A5:A7"/>
    <mergeCell ref="B5:B7"/>
    <mergeCell ref="C5:G5"/>
    <mergeCell ref="H5:H7"/>
    <mergeCell ref="I5:I7"/>
    <mergeCell ref="B3:D3"/>
    <mergeCell ref="E3:H3"/>
    <mergeCell ref="B4:D4"/>
    <mergeCell ref="E4:G4"/>
    <mergeCell ref="I4:J4"/>
    <mergeCell ref="J5:J7"/>
    <mergeCell ref="C6:C7"/>
    <mergeCell ref="D6:D7"/>
    <mergeCell ref="E6:E7"/>
    <mergeCell ref="F6:F7"/>
    <mergeCell ref="G6:G7"/>
  </mergeCells>
  <phoneticPr fontId="1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19" fitToHeight="2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111前瞻3(院修後)_支出合計(前瞻1含舉借)</vt:lpstr>
      <vt:lpstr>111前瞻3(院修後)_本年度歲出(前瞻2不含舉借)V</vt:lpstr>
      <vt:lpstr>'111前瞻3(院修後)_支出合計(前瞻1含舉借)'!Print_Area</vt:lpstr>
      <vt:lpstr>'111前瞻3(院修後)_本年度歲出(前瞻2不含舉借)V'!Print_Area</vt:lpstr>
      <vt:lpstr>'111前瞻3(院修後)_支出合計(前瞻1含舉借)'!Print_Titles</vt:lpstr>
      <vt:lpstr>'111前瞻3(院修後)_本年度歲出(前瞻2不含舉借)V'!Print_Titles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李國鼎</dc:creator>
  <cp:lastModifiedBy>陳小玨</cp:lastModifiedBy>
  <cp:lastPrinted>2023-04-07T01:01:13Z</cp:lastPrinted>
  <dcterms:created xsi:type="dcterms:W3CDTF">2019-03-23T07:04:40Z</dcterms:created>
  <dcterms:modified xsi:type="dcterms:W3CDTF">2023-04-28T04:01:27Z</dcterms:modified>
</cp:coreProperties>
</file>