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tabRatio="686" activeTab="1"/>
  </bookViews>
  <sheets>
    <sheet name="歲入本年度ok" sheetId="1" r:id="rId1"/>
    <sheet name="歲入累計表ok" sheetId="2" r:id="rId2"/>
    <sheet name="歲出本年度ok" sheetId="3" r:id="rId3"/>
    <sheet name="歲出累計表ok" sheetId="4" r:id="rId4"/>
    <sheet name="融資本年度ok" sheetId="5" r:id="rId5"/>
    <sheet name="融資累計表ok" sheetId="6" r:id="rId6"/>
  </sheets>
  <definedNames>
    <definedName name="_xlnm.Print_Area" localSheetId="0">'歲入本年度ok'!$A$1:$O$32</definedName>
    <definedName name="_xlnm.Print_Area" localSheetId="1">'歲入累計表ok'!$A$1:$P$36</definedName>
    <definedName name="_xlnm.Print_Area" localSheetId="3">'歲出累計表ok'!$A$1:$S$31</definedName>
    <definedName name="_xlnm.Print_Area" localSheetId="4">'融資本年度ok'!$A$1:$I$32</definedName>
    <definedName name="_xlnm.Print_Area" localSheetId="5">'融資累計表ok'!$A$1:$J$34</definedName>
  </definedNames>
  <calcPr fullCalcOnLoad="1"/>
</workbook>
</file>

<file path=xl/sharedStrings.xml><?xml version="1.0" encoding="utf-8"?>
<sst xmlns="http://schemas.openxmlformats.org/spreadsheetml/2006/main" count="247" uniqueCount="128">
  <si>
    <t>款</t>
  </si>
  <si>
    <t>項</t>
  </si>
  <si>
    <t>目</t>
  </si>
  <si>
    <t>節</t>
  </si>
  <si>
    <t>　</t>
  </si>
  <si>
    <t>　合　　　　計　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</si>
  <si>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</si>
  <si>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</si>
  <si>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</si>
  <si>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</si>
  <si>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</si>
  <si>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經濟部主管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</si>
  <si>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</si>
  <si>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</si>
  <si>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分配累計數</t>
  </si>
  <si>
    <t>農業支出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</si>
  <si>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</si>
  <si>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</si>
  <si>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</si>
  <si>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項　　　　　　目</t>
  </si>
  <si>
    <t>已分配尚未執行數</t>
  </si>
  <si>
    <t>單位：新臺幣元</t>
  </si>
  <si>
    <t>單位：新臺幣元</t>
  </si>
  <si>
    <t>單位：新臺幣元</t>
  </si>
  <si>
    <t>單位：新臺幣元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</si>
  <si>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</si>
  <si>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</si>
  <si>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科                                      目</t>
  </si>
  <si>
    <t>全       部       計       畫       預       算      數</t>
  </si>
  <si>
    <t>原   預   算   數</t>
  </si>
  <si>
    <t>實  現  數</t>
  </si>
  <si>
    <t>暫付數</t>
  </si>
  <si>
    <t>─本年度部分</t>
  </si>
  <si>
    <t>歲出預算執行表</t>
  </si>
  <si>
    <t>歲出預算</t>
  </si>
  <si>
    <t>執行累計表</t>
  </si>
  <si>
    <t>名　　　　　　稱</t>
  </si>
  <si>
    <r>
      <t xml:space="preserve">    </t>
    </r>
    <r>
      <rPr>
        <b/>
        <sz val="11"/>
        <rFont val="新細明體"/>
        <family val="1"/>
      </rPr>
      <t>國庫署</t>
    </r>
  </si>
  <si>
    <t>公債收入</t>
  </si>
  <si>
    <t>賒借收入</t>
  </si>
  <si>
    <r>
      <t xml:space="preserve">    </t>
    </r>
    <r>
      <rPr>
        <b/>
        <sz val="12"/>
        <rFont val="新細明體"/>
        <family val="1"/>
      </rPr>
      <t>國庫署</t>
    </r>
  </si>
  <si>
    <t>內政部主管</t>
  </si>
  <si>
    <t>下水道管理業務</t>
  </si>
  <si>
    <t>雨水下水道</t>
  </si>
  <si>
    <t>河川排水及事業海
堤改善</t>
  </si>
  <si>
    <t>縣市管河川治理</t>
  </si>
  <si>
    <t>縣市管區域排水
治理</t>
  </si>
  <si>
    <t>縣市管事業海堤
改善</t>
  </si>
  <si>
    <t>農業委員會主管</t>
  </si>
  <si>
    <t>農業發展</t>
  </si>
  <si>
    <t>農田排水</t>
  </si>
  <si>
    <t>水土保持</t>
  </si>
  <si>
    <t>治山防洪</t>
  </si>
  <si>
    <t>執            行            累            計            數</t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</si>
  <si>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</si>
  <si>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</si>
  <si>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t>實   現   數</t>
  </si>
  <si>
    <t>實現累計數</t>
  </si>
  <si>
    <t>預算增減數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</si>
  <si>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</si>
  <si>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t>已分配尚
未執行數</t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</si>
  <si>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</si>
  <si>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</si>
  <si>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執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</si>
  <si>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公債及賒借收入</t>
  </si>
  <si>
    <t>地質調查及資料庫建置</t>
  </si>
  <si>
    <t>水土保持發展</t>
  </si>
  <si>
    <t>財產收入</t>
  </si>
  <si>
    <t>水利署及所屬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</si>
  <si>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</si>
  <si>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水利署及所屬</t>
  </si>
  <si>
    <t>財產售價</t>
  </si>
  <si>
    <t>動產售價</t>
  </si>
  <si>
    <t>營建署及所屬</t>
  </si>
  <si>
    <t>中央地質調查所</t>
  </si>
  <si>
    <t>農業委員會</t>
  </si>
  <si>
    <t>水土保持局</t>
  </si>
  <si>
    <t>環境保護支出</t>
  </si>
  <si>
    <t>歲入預算執行表</t>
  </si>
  <si>
    <t>歲入預算</t>
  </si>
  <si>
    <t>執行累計表</t>
  </si>
  <si>
    <t>融資調度執行表</t>
  </si>
  <si>
    <t>融資調度</t>
  </si>
  <si>
    <t>執行累計表</t>
  </si>
  <si>
    <t>罰款及賠償收入</t>
  </si>
  <si>
    <t>賠償收入</t>
  </si>
  <si>
    <t>一般賠償收入</t>
  </si>
  <si>
    <t>上年度分配數</t>
  </si>
  <si>
    <t>本年度分配數</t>
  </si>
  <si>
    <t>分配累計數</t>
  </si>
  <si>
    <t>上年度執行累計數</t>
  </si>
  <si>
    <t>本年度執行數</t>
  </si>
  <si>
    <t>執行累計數</t>
  </si>
  <si>
    <t>以前年度執行收</t>
  </si>
  <si>
    <t>本年度執行數</t>
  </si>
  <si>
    <t>執行累計數</t>
  </si>
  <si>
    <t>以前年度分配數</t>
  </si>
  <si>
    <t>本年度分配數</t>
  </si>
  <si>
    <t>分配累計數</t>
  </si>
  <si>
    <t>分配累計數</t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</si>
  <si>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</si>
  <si>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t>財產收入</t>
  </si>
  <si>
    <t>罰款及賠償收入</t>
  </si>
  <si>
    <r>
      <t>第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新細明體"/>
        <family val="1"/>
      </rPr>
      <t>2 期特別預算半年結算報告</t>
    </r>
  </si>
  <si>
    <t>中央政府易淹水地區水患治理計畫</t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</si>
  <si>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</si>
  <si>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</si>
  <si>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中華民國 100 年 2 月 1 日</t>
  </si>
  <si>
    <t xml:space="preserve">  至 100 年 6 月 30 日</t>
  </si>
  <si>
    <t>第 3 期特別預算半年結算報告</t>
  </si>
  <si>
    <t>實現數</t>
  </si>
  <si>
    <t>應收數</t>
  </si>
  <si>
    <t>合計</t>
  </si>
  <si>
    <r>
      <t>執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累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</t>
    </r>
  </si>
  <si>
    <t>審查費</t>
  </si>
  <si>
    <t>規費收入</t>
  </si>
  <si>
    <t>行政規費收入</t>
  </si>
  <si>
    <t>中華民國 100 年 2 月 1 日</t>
  </si>
  <si>
    <r>
      <t>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行　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</si>
  <si>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中華民國 102 年 1 月 1 日</t>
  </si>
  <si>
    <t xml:space="preserve">  至 102 年 6 月 30 日</t>
  </si>
  <si>
    <t>使用規費收入</t>
  </si>
  <si>
    <t>場地設施使用費</t>
  </si>
  <si>
    <t>資料使用費</t>
  </si>
  <si>
    <t>廢舊物資售價</t>
  </si>
  <si>
    <r>
      <t xml:space="preserve">           </t>
    </r>
    <r>
      <rPr>
        <sz val="12"/>
        <rFont val="新細明體"/>
        <family val="1"/>
      </rP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</si>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</sst>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.00;[Red]\-#,##0.00;&quot;_ &quot;"/>
    <numFmt numFmtId="189" formatCode="#,##0.00;[Red]\-#,##0.00;&quot;- &quot;"/>
    <numFmt numFmtId="190" formatCode="_-* #,##0.00_-;\-* #,##0.00_-;_-* &quot;-&quot;_-;_-@_-"/>
  </numFmts>
  <fonts count="3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1"/>
    </font>
    <font>
      <sz val="11"/>
      <name val="Times New Roman"/>
      <family val="1"/>
    </font>
    <font>
      <sz val="12"/>
      <name val="細明體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b/>
      <u val="single"/>
      <sz val="2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86" fontId="11" fillId="0" borderId="0" xfId="0" applyNumberFormat="1" applyFont="1" applyBorder="1" applyAlignment="1">
      <alignment horizontal="right"/>
    </xf>
    <xf numFmtId="186" fontId="16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Border="1" applyAlignment="1" quotePrefix="1">
      <alignment horizontal="center"/>
    </xf>
    <xf numFmtId="186" fontId="20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/>
    </xf>
    <xf numFmtId="0" fontId="25" fillId="0" borderId="0" xfId="0" applyFont="1" applyAlignment="1">
      <alignment horizontal="centerContinuous"/>
    </xf>
    <xf numFmtId="0" fontId="26" fillId="0" borderId="0" xfId="0" applyFont="1" applyAlignment="1" quotePrefix="1">
      <alignment horizontal="centerContinuous"/>
    </xf>
    <xf numFmtId="0" fontId="24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indent="4"/>
    </xf>
    <xf numFmtId="0" fontId="10" fillId="0" borderId="0" xfId="0" applyFont="1" applyBorder="1" applyAlignment="1">
      <alignment/>
    </xf>
    <xf numFmtId="0" fontId="30" fillId="0" borderId="0" xfId="0" applyFont="1" applyAlignment="1">
      <alignment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indent="4"/>
    </xf>
    <xf numFmtId="189" fontId="12" fillId="0" borderId="1" xfId="0" applyNumberFormat="1" applyFont="1" applyBorder="1" applyAlignment="1">
      <alignment horizontal="right" vertical="top"/>
    </xf>
    <xf numFmtId="189" fontId="12" fillId="0" borderId="0" xfId="0" applyNumberFormat="1" applyFont="1" applyBorder="1" applyAlignment="1">
      <alignment horizontal="right" vertical="top"/>
    </xf>
    <xf numFmtId="189" fontId="12" fillId="0" borderId="2" xfId="0" applyNumberFormat="1" applyFont="1" applyBorder="1" applyAlignment="1">
      <alignment horizontal="right" vertical="top"/>
    </xf>
    <xf numFmtId="189" fontId="12" fillId="0" borderId="3" xfId="0" applyNumberFormat="1" applyFont="1" applyBorder="1" applyAlignment="1">
      <alignment horizontal="right" vertical="top"/>
    </xf>
    <xf numFmtId="189" fontId="31" fillId="0" borderId="1" xfId="0" applyNumberFormat="1" applyFont="1" applyBorder="1" applyAlignment="1">
      <alignment horizontal="right" vertical="center"/>
    </xf>
    <xf numFmtId="189" fontId="31" fillId="0" borderId="4" xfId="0" applyNumberFormat="1" applyFont="1" applyBorder="1" applyAlignment="1">
      <alignment horizontal="right" vertical="center"/>
    </xf>
    <xf numFmtId="189" fontId="31" fillId="0" borderId="5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4" fillId="0" borderId="1" xfId="0" applyFont="1" applyBorder="1" applyAlignment="1">
      <alignment horizontal="left" vertical="center"/>
    </xf>
    <xf numFmtId="189" fontId="33" fillId="0" borderId="1" xfId="0" applyNumberFormat="1" applyFont="1" applyBorder="1" applyAlignment="1">
      <alignment horizontal="right" vertical="center"/>
    </xf>
    <xf numFmtId="189" fontId="33" fillId="0" borderId="5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/>
    </xf>
    <xf numFmtId="189" fontId="33" fillId="0" borderId="0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189" fontId="33" fillId="0" borderId="2" xfId="0" applyNumberFormat="1" applyFont="1" applyBorder="1" applyAlignment="1">
      <alignment horizontal="right" vertical="center"/>
    </xf>
    <xf numFmtId="189" fontId="33" fillId="0" borderId="3" xfId="0" applyNumberFormat="1" applyFont="1" applyBorder="1" applyAlignment="1">
      <alignment horizontal="right" vertical="center"/>
    </xf>
    <xf numFmtId="189" fontId="33" fillId="0" borderId="4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189" fontId="31" fillId="0" borderId="6" xfId="0" applyNumberFormat="1" applyFont="1" applyBorder="1" applyAlignment="1">
      <alignment horizontal="right" vertical="center"/>
    </xf>
    <xf numFmtId="189" fontId="31" fillId="0" borderId="2" xfId="0" applyNumberFormat="1" applyFont="1" applyBorder="1" applyAlignment="1">
      <alignment horizontal="right" vertical="center"/>
    </xf>
    <xf numFmtId="189" fontId="31" fillId="0" borderId="7" xfId="0" applyNumberFormat="1" applyFont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top"/>
    </xf>
    <xf numFmtId="189" fontId="31" fillId="0" borderId="1" xfId="0" applyNumberFormat="1" applyFont="1" applyFill="1" applyBorder="1" applyAlignment="1">
      <alignment horizontal="right" vertical="top"/>
    </xf>
    <xf numFmtId="189" fontId="31" fillId="0" borderId="4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37" fillId="0" borderId="1" xfId="0" applyFont="1" applyFill="1" applyBorder="1" applyAlignment="1">
      <alignment horizontal="left" vertical="top" indent="2"/>
    </xf>
    <xf numFmtId="0" fontId="10" fillId="0" borderId="1" xfId="0" applyFont="1" applyFill="1" applyBorder="1" applyAlignment="1">
      <alignment horizontal="left" vertical="top" wrapText="1" indent="3"/>
    </xf>
    <xf numFmtId="189" fontId="33" fillId="0" borderId="1" xfId="0" applyNumberFormat="1" applyFont="1" applyFill="1" applyBorder="1" applyAlignment="1">
      <alignment horizontal="right" vertical="top"/>
    </xf>
    <xf numFmtId="189" fontId="33" fillId="0" borderId="4" xfId="0" applyNumberFormat="1" applyFont="1" applyFill="1" applyBorder="1" applyAlignment="1">
      <alignment horizontal="right" vertical="top"/>
    </xf>
    <xf numFmtId="189" fontId="33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left" vertical="top" indent="3"/>
    </xf>
    <xf numFmtId="0" fontId="10" fillId="0" borderId="1" xfId="0" applyFont="1" applyFill="1" applyBorder="1" applyAlignment="1">
      <alignment horizontal="left" vertical="top" indent="4"/>
    </xf>
    <xf numFmtId="189" fontId="3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10" fillId="0" borderId="0" xfId="0" applyFont="1" applyFill="1" applyAlignment="1" quotePrefix="1">
      <alignment horizontal="centerContinuous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10" fillId="0" borderId="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24" fillId="0" borderId="1" xfId="0" applyFont="1" applyFill="1" applyBorder="1" applyAlignment="1" quotePrefix="1">
      <alignment horizontal="center" vertical="center"/>
    </xf>
    <xf numFmtId="189" fontId="31" fillId="0" borderId="1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86" fontId="11" fillId="0" borderId="0" xfId="0" applyNumberFormat="1" applyFont="1" applyFill="1" applyBorder="1" applyAlignment="1">
      <alignment horizontal="right"/>
    </xf>
    <xf numFmtId="186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 quotePrefix="1">
      <alignment horizontal="centerContinuous"/>
    </xf>
    <xf numFmtId="0" fontId="24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 quotePrefix="1">
      <alignment horizontal="centerContinuous" vertical="center"/>
    </xf>
    <xf numFmtId="186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0" fillId="0" borderId="1" xfId="0" applyFont="1" applyFill="1" applyBorder="1" applyAlignment="1">
      <alignment horizontal="left" vertical="top" wrapText="1" indent="4"/>
    </xf>
    <xf numFmtId="0" fontId="10" fillId="0" borderId="2" xfId="0" applyFont="1" applyFill="1" applyBorder="1" applyAlignment="1">
      <alignment horizontal="left" vertical="top" indent="4"/>
    </xf>
    <xf numFmtId="189" fontId="33" fillId="0" borderId="2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top"/>
    </xf>
    <xf numFmtId="49" fontId="24" fillId="0" borderId="1" xfId="0" applyNumberFormat="1" applyFont="1" applyFill="1" applyBorder="1" applyAlignment="1">
      <alignment horizontal="left" vertical="top" indent="1"/>
    </xf>
    <xf numFmtId="49" fontId="10" fillId="0" borderId="1" xfId="0" applyNumberFormat="1" applyFont="1" applyFill="1" applyBorder="1" applyAlignment="1">
      <alignment horizontal="left" vertical="top" indent="3"/>
    </xf>
    <xf numFmtId="49" fontId="10" fillId="0" borderId="1" xfId="0" applyNumberFormat="1" applyFont="1" applyFill="1" applyBorder="1" applyAlignment="1">
      <alignment horizontal="left" vertical="top" indent="4"/>
    </xf>
    <xf numFmtId="189" fontId="12" fillId="0" borderId="4" xfId="0" applyNumberFormat="1" applyFont="1" applyBorder="1" applyAlignment="1">
      <alignment horizontal="right" vertical="top"/>
    </xf>
    <xf numFmtId="189" fontId="12" fillId="0" borderId="6" xfId="0" applyNumberFormat="1" applyFont="1" applyBorder="1" applyAlignment="1">
      <alignment horizontal="right" vertical="top"/>
    </xf>
    <xf numFmtId="0" fontId="0" fillId="0" borderId="9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 wrapText="1"/>
    </xf>
    <xf numFmtId="189" fontId="31" fillId="0" borderId="4" xfId="0" applyNumberFormat="1" applyFont="1" applyFill="1" applyBorder="1" applyAlignment="1">
      <alignment horizontal="right" vertical="center"/>
    </xf>
    <xf numFmtId="189" fontId="31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top"/>
    </xf>
    <xf numFmtId="189" fontId="12" fillId="0" borderId="1" xfId="0" applyNumberFormat="1" applyFont="1" applyFill="1" applyBorder="1" applyAlignment="1">
      <alignment horizontal="right" vertical="top"/>
    </xf>
    <xf numFmtId="189" fontId="12" fillId="0" borderId="4" xfId="0" applyNumberFormat="1" applyFont="1" applyFill="1" applyBorder="1" applyAlignment="1">
      <alignment horizontal="right" vertical="top"/>
    </xf>
    <xf numFmtId="189" fontId="12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2" xfId="0" applyFill="1" applyBorder="1" applyAlignment="1">
      <alignment horizontal="center" vertical="top"/>
    </xf>
    <xf numFmtId="189" fontId="12" fillId="0" borderId="2" xfId="0" applyNumberFormat="1" applyFont="1" applyFill="1" applyBorder="1" applyAlignment="1">
      <alignment horizontal="right" vertical="top"/>
    </xf>
    <xf numFmtId="189" fontId="12" fillId="0" borderId="6" xfId="0" applyNumberFormat="1" applyFont="1" applyFill="1" applyBorder="1" applyAlignment="1">
      <alignment horizontal="right" vertical="top"/>
    </xf>
    <xf numFmtId="189" fontId="12" fillId="0" borderId="3" xfId="0" applyNumberFormat="1" applyFont="1" applyFill="1" applyBorder="1" applyAlignment="1">
      <alignment horizontal="right" vertical="top"/>
    </xf>
    <xf numFmtId="0" fontId="10" fillId="0" borderId="9" xfId="0" applyFont="1" applyFill="1" applyBorder="1" applyAlignment="1">
      <alignment horizontal="distributed" vertical="center"/>
    </xf>
    <xf numFmtId="0" fontId="10" fillId="0" borderId="11" xfId="0" applyFont="1" applyFill="1" applyBorder="1" applyAlignment="1" quotePrefix="1">
      <alignment horizontal="distributed" vertical="center"/>
    </xf>
    <xf numFmtId="0" fontId="10" fillId="0" borderId="12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distributed" vertical="center" wrapText="1"/>
    </xf>
    <xf numFmtId="189" fontId="31" fillId="0" borderId="5" xfId="0" applyNumberFormat="1" applyFont="1" applyFill="1" applyBorder="1" applyAlignment="1">
      <alignment horizontal="right" vertical="center"/>
    </xf>
    <xf numFmtId="189" fontId="31" fillId="0" borderId="5" xfId="0" applyNumberFormat="1" applyFont="1" applyFill="1" applyBorder="1" applyAlignment="1">
      <alignment horizontal="right" vertical="top"/>
    </xf>
    <xf numFmtId="189" fontId="33" fillId="0" borderId="6" xfId="0" applyNumberFormat="1" applyFont="1" applyFill="1" applyBorder="1" applyAlignment="1">
      <alignment horizontal="right" vertical="top"/>
    </xf>
    <xf numFmtId="189" fontId="33" fillId="0" borderId="3" xfId="0" applyNumberFormat="1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7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indent="3"/>
    </xf>
    <xf numFmtId="189" fontId="33" fillId="0" borderId="4" xfId="0" applyNumberFormat="1" applyFont="1" applyFill="1" applyBorder="1" applyAlignment="1">
      <alignment horizontal="right" vertical="center"/>
    </xf>
    <xf numFmtId="189" fontId="33" fillId="0" borderId="1" xfId="0" applyNumberFormat="1" applyFont="1" applyFill="1" applyBorder="1" applyAlignment="1">
      <alignment horizontal="right" vertical="center"/>
    </xf>
    <xf numFmtId="189" fontId="33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17" fillId="0" borderId="9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 quotePrefix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indent="3"/>
    </xf>
    <xf numFmtId="189" fontId="30" fillId="0" borderId="0" xfId="0" applyNumberFormat="1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7" fillId="0" borderId="14" xfId="0" applyFont="1" applyFill="1" applyBorder="1" applyAlignment="1">
      <alignment horizontal="distributed" vertical="center" indent="1"/>
    </xf>
    <xf numFmtId="0" fontId="31" fillId="0" borderId="1" xfId="0" applyFont="1" applyFill="1" applyBorder="1" applyAlignment="1">
      <alignment horizontal="center" vertical="top"/>
    </xf>
    <xf numFmtId="0" fontId="33" fillId="0" borderId="2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distributed" vertical="center" wrapText="1"/>
    </xf>
    <xf numFmtId="189" fontId="33" fillId="0" borderId="5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vertical="top"/>
    </xf>
    <xf numFmtId="0" fontId="11" fillId="0" borderId="1" xfId="0" applyFont="1" applyFill="1" applyBorder="1" applyAlignment="1">
      <alignment/>
    </xf>
    <xf numFmtId="0" fontId="33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left" vertical="center"/>
    </xf>
    <xf numFmtId="186" fontId="11" fillId="0" borderId="1" xfId="0" applyNumberFormat="1" applyFont="1" applyFill="1" applyBorder="1" applyAlignment="1">
      <alignment horizontal="right"/>
    </xf>
    <xf numFmtId="186" fontId="11" fillId="0" borderId="4" xfId="0" applyNumberFormat="1" applyFont="1" applyFill="1" applyBorder="1" applyAlignment="1">
      <alignment horizontal="right"/>
    </xf>
    <xf numFmtId="186" fontId="16" fillId="0" borderId="4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16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quotePrefix="1">
      <alignment horizontal="distributed" vertical="center"/>
    </xf>
    <xf numFmtId="0" fontId="10" fillId="0" borderId="11" xfId="0" applyFont="1" applyFill="1" applyBorder="1" applyAlignment="1" quotePrefix="1">
      <alignment horizontal="distributed" vertical="center"/>
    </xf>
    <xf numFmtId="0" fontId="10" fillId="0" borderId="13" xfId="0" applyFont="1" applyFill="1" applyBorder="1" applyAlignment="1">
      <alignment horizontal="distributed" vertical="center" wrapText="1" indent="2"/>
    </xf>
    <xf numFmtId="0" fontId="10" fillId="0" borderId="18" xfId="0" applyFont="1" applyFill="1" applyBorder="1" applyAlignment="1">
      <alignment horizontal="distributed" vertical="center" wrapText="1" indent="2"/>
    </xf>
    <xf numFmtId="0" fontId="10" fillId="0" borderId="21" xfId="0" applyFont="1" applyFill="1" applyBorder="1" applyAlignment="1">
      <alignment horizontal="distributed" vertical="center" wrapText="1" indent="2"/>
    </xf>
    <xf numFmtId="0" fontId="10" fillId="0" borderId="22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9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7" fillId="0" borderId="8" xfId="0" applyFont="1" applyBorder="1" applyAlignment="1">
      <alignment horizontal="left" wrapText="1"/>
    </xf>
    <xf numFmtId="0" fontId="0" fillId="0" borderId="22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 quotePrefix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1238250</xdr:colOff>
      <xdr:row>2</xdr:row>
      <xdr:rowOff>66675</xdr:rowOff>
    </xdr:from>
    <xdr:to>
      <xdr:col>19</xdr:col>
      <xdr:colOff>0</xdr:colOff>
      <xdr:row>2</xdr:row>
      <xdr:rowOff>304800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630150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18</xdr:col>
      <xdr:colOff>1238250</xdr:colOff>
      <xdr:row>2</xdr:row>
      <xdr:rowOff>66675</xdr:rowOff>
    </xdr:from>
    <xdr:to>
      <xdr:col>19</xdr:col>
      <xdr:colOff>0</xdr:colOff>
      <xdr:row>2</xdr:row>
      <xdr:rowOff>304800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630150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view="pageBreakPreview" zoomScale="85" zoomScaleNormal="75" zoomScaleSheetLayoutView="85" workbookViewId="0" topLeftCell="A1">
      <pane xSplit="5" ySplit="5" topLeftCell="H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29" sqref="E29"/>
    </sheetView>
  </sheetViews>
  <sheetFormatPr defaultColWidth="9.00390625" defaultRowHeight="15.75"/>
  <cols>
    <col min="1" max="4" width="2.25390625" style="89" customWidth="1"/>
    <col min="5" max="5" width="24.625" style="115" customWidth="1"/>
    <col min="6" max="6" width="18.375" style="89" customWidth="1"/>
    <col min="7" max="8" width="16.375" style="89" customWidth="1"/>
    <col min="9" max="10" width="13.25390625" style="89" customWidth="1"/>
    <col min="11" max="11" width="10.50390625" style="89" customWidth="1"/>
    <col min="12" max="12" width="13.25390625" style="89" customWidth="1"/>
    <col min="13" max="13" width="11.50390625" style="89" customWidth="1"/>
    <col min="14" max="14" width="12.25390625" style="89" customWidth="1"/>
    <col min="15" max="15" width="13.25390625" style="116" customWidth="1"/>
    <col min="16" max="16384" width="9.00390625" style="89" customWidth="1"/>
  </cols>
  <sheetData>
    <row r="1" spans="1:15" ht="24.75" customHeight="1">
      <c r="A1" s="80"/>
      <c r="B1" s="81"/>
      <c r="C1" s="82"/>
      <c r="D1" s="83"/>
      <c r="E1" s="84"/>
      <c r="F1" s="85"/>
      <c r="G1" s="85"/>
      <c r="H1" s="86" t="s">
        <v>104</v>
      </c>
      <c r="I1" s="131" t="s">
        <v>109</v>
      </c>
      <c r="K1" s="87"/>
      <c r="L1" s="87"/>
      <c r="M1" s="87"/>
      <c r="N1" s="87"/>
      <c r="O1" s="88"/>
    </row>
    <row r="2" spans="1:15" ht="24.75" customHeight="1">
      <c r="A2" s="80"/>
      <c r="B2" s="90"/>
      <c r="C2" s="90"/>
      <c r="D2" s="91"/>
      <c r="E2" s="92"/>
      <c r="F2" s="85"/>
      <c r="G2" s="85"/>
      <c r="H2" s="93" t="s">
        <v>78</v>
      </c>
      <c r="I2" s="87" t="s">
        <v>32</v>
      </c>
      <c r="K2" s="85"/>
      <c r="L2" s="85"/>
      <c r="M2" s="85"/>
      <c r="N2" s="85"/>
      <c r="O2" s="88"/>
    </row>
    <row r="3" spans="1:15" s="99" customFormat="1" ht="24.75" customHeight="1" thickBot="1">
      <c r="A3" s="94"/>
      <c r="B3" s="94"/>
      <c r="C3" s="94"/>
      <c r="D3" s="94"/>
      <c r="E3" s="95"/>
      <c r="F3" s="94"/>
      <c r="G3" s="94"/>
      <c r="H3" s="96" t="s">
        <v>119</v>
      </c>
      <c r="I3" s="97" t="s">
        <v>120</v>
      </c>
      <c r="K3" s="94"/>
      <c r="L3" s="94"/>
      <c r="M3" s="94"/>
      <c r="N3" s="94"/>
      <c r="O3" s="98" t="s">
        <v>23</v>
      </c>
    </row>
    <row r="4" spans="1:15" s="103" customFormat="1" ht="24.75" customHeight="1">
      <c r="A4" s="100" t="s">
        <v>6</v>
      </c>
      <c r="B4" s="101"/>
      <c r="C4" s="101"/>
      <c r="D4" s="101"/>
      <c r="E4" s="102"/>
      <c r="F4" s="100" t="s">
        <v>100</v>
      </c>
      <c r="G4" s="101"/>
      <c r="H4" s="142"/>
      <c r="I4" s="102" t="s">
        <v>54</v>
      </c>
      <c r="J4" s="101"/>
      <c r="K4" s="101"/>
      <c r="L4" s="218" t="s">
        <v>118</v>
      </c>
      <c r="M4" s="219"/>
      <c r="N4" s="220"/>
      <c r="O4" s="216" t="s">
        <v>60</v>
      </c>
    </row>
    <row r="5" spans="1:15" s="103" customFormat="1" ht="35.25" customHeight="1">
      <c r="A5" s="145" t="s">
        <v>0</v>
      </c>
      <c r="B5" s="145" t="s">
        <v>1</v>
      </c>
      <c r="C5" s="145" t="s">
        <v>2</v>
      </c>
      <c r="D5" s="145" t="s">
        <v>3</v>
      </c>
      <c r="E5" s="105" t="s">
        <v>36</v>
      </c>
      <c r="F5" s="143" t="s">
        <v>8</v>
      </c>
      <c r="G5" s="144" t="s">
        <v>69</v>
      </c>
      <c r="H5" s="145" t="s">
        <v>9</v>
      </c>
      <c r="I5" s="146" t="s">
        <v>59</v>
      </c>
      <c r="J5" s="146" t="s">
        <v>61</v>
      </c>
      <c r="K5" s="145" t="s">
        <v>127</v>
      </c>
      <c r="L5" s="198" t="s">
        <v>110</v>
      </c>
      <c r="M5" s="198" t="s">
        <v>111</v>
      </c>
      <c r="N5" s="198" t="s">
        <v>112</v>
      </c>
      <c r="O5" s="217"/>
    </row>
    <row r="6" spans="1:15" s="108" customFormat="1" ht="24" customHeight="1">
      <c r="A6" s="192"/>
      <c r="B6" s="192"/>
      <c r="C6" s="192"/>
      <c r="D6" s="193" t="s">
        <v>4</v>
      </c>
      <c r="E6" s="106" t="s">
        <v>5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f>L7+L11+L18</f>
        <v>79648836</v>
      </c>
      <c r="M6" s="107">
        <f>M7+M11+M18</f>
        <v>0</v>
      </c>
      <c r="N6" s="147">
        <f>L6+M6</f>
        <v>79648836</v>
      </c>
      <c r="O6" s="148">
        <f>K6-N6</f>
        <v>-79648836</v>
      </c>
    </row>
    <row r="7" spans="1:15" s="76" customFormat="1" ht="21.75" customHeight="1">
      <c r="A7" s="194">
        <v>1</v>
      </c>
      <c r="B7" s="194"/>
      <c r="C7" s="194"/>
      <c r="D7" s="194"/>
      <c r="E7" s="136" t="s">
        <v>84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f>L8</f>
        <v>10975209</v>
      </c>
      <c r="M7" s="69">
        <v>0</v>
      </c>
      <c r="N7" s="69">
        <f>L7+M7</f>
        <v>10975209</v>
      </c>
      <c r="O7" s="79">
        <f>K7-N7</f>
        <v>-10975209</v>
      </c>
    </row>
    <row r="8" spans="1:15" s="76" customFormat="1" ht="21.75" customHeight="1">
      <c r="A8" s="194"/>
      <c r="B8" s="194">
        <v>1</v>
      </c>
      <c r="C8" s="194"/>
      <c r="D8" s="194"/>
      <c r="E8" s="137" t="s">
        <v>70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f>L9</f>
        <v>10975209</v>
      </c>
      <c r="M8" s="69">
        <v>0</v>
      </c>
      <c r="N8" s="69">
        <f aca="true" t="shared" si="0" ref="N8:N22">L8+M8</f>
        <v>10975209</v>
      </c>
      <c r="O8" s="79">
        <f aca="true" t="shared" si="1" ref="O8:O22">K8-N8</f>
        <v>-10975209</v>
      </c>
    </row>
    <row r="9" spans="1:15" s="76" customFormat="1" ht="21.75" customHeight="1">
      <c r="A9" s="194"/>
      <c r="B9" s="194"/>
      <c r="C9" s="194">
        <v>1</v>
      </c>
      <c r="D9" s="194"/>
      <c r="E9" s="138" t="s">
        <v>85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f>L10</f>
        <v>10975209</v>
      </c>
      <c r="M9" s="74">
        <v>0</v>
      </c>
      <c r="N9" s="74">
        <f t="shared" si="0"/>
        <v>10975209</v>
      </c>
      <c r="O9" s="75">
        <f t="shared" si="1"/>
        <v>-10975209</v>
      </c>
    </row>
    <row r="10" spans="1:15" s="76" customFormat="1" ht="21.75" customHeight="1">
      <c r="A10" s="194"/>
      <c r="B10" s="194"/>
      <c r="C10" s="194"/>
      <c r="D10" s="194">
        <v>1</v>
      </c>
      <c r="E10" s="139" t="s">
        <v>86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10975209</v>
      </c>
      <c r="M10" s="74">
        <v>0</v>
      </c>
      <c r="N10" s="74">
        <f t="shared" si="0"/>
        <v>10975209</v>
      </c>
      <c r="O10" s="75">
        <f t="shared" si="1"/>
        <v>-10975209</v>
      </c>
    </row>
    <row r="11" spans="1:15" s="76" customFormat="1" ht="21.75" customHeight="1">
      <c r="A11" s="194">
        <v>2</v>
      </c>
      <c r="B11" s="194"/>
      <c r="C11" s="194"/>
      <c r="D11" s="194"/>
      <c r="E11" s="136" t="s">
        <v>115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f>L12</f>
        <v>149990</v>
      </c>
      <c r="M11" s="69">
        <v>0</v>
      </c>
      <c r="N11" s="69">
        <f t="shared" si="0"/>
        <v>149990</v>
      </c>
      <c r="O11" s="79">
        <f t="shared" si="1"/>
        <v>-149990</v>
      </c>
    </row>
    <row r="12" spans="1:15" s="76" customFormat="1" ht="21.75" customHeight="1">
      <c r="A12" s="194"/>
      <c r="B12" s="194">
        <v>1</v>
      </c>
      <c r="C12" s="194"/>
      <c r="D12" s="194"/>
      <c r="E12" s="137" t="s">
        <v>70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68">
        <f>L13+L15</f>
        <v>149990</v>
      </c>
      <c r="M12" s="69">
        <v>0</v>
      </c>
      <c r="N12" s="69">
        <f t="shared" si="0"/>
        <v>149990</v>
      </c>
      <c r="O12" s="79">
        <f t="shared" si="1"/>
        <v>-149990</v>
      </c>
    </row>
    <row r="13" spans="1:15" s="76" customFormat="1" ht="21.75" customHeight="1">
      <c r="A13" s="194"/>
      <c r="B13" s="194"/>
      <c r="C13" s="194">
        <v>1</v>
      </c>
      <c r="D13" s="194"/>
      <c r="E13" s="138" t="s">
        <v>116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f>L14</f>
        <v>145747</v>
      </c>
      <c r="M13" s="74">
        <v>0</v>
      </c>
      <c r="N13" s="74">
        <f t="shared" si="0"/>
        <v>145747</v>
      </c>
      <c r="O13" s="75">
        <f t="shared" si="1"/>
        <v>-145747</v>
      </c>
    </row>
    <row r="14" spans="1:15" s="76" customFormat="1" ht="21.75" customHeight="1">
      <c r="A14" s="194"/>
      <c r="B14" s="194"/>
      <c r="C14" s="194"/>
      <c r="D14" s="194">
        <v>1</v>
      </c>
      <c r="E14" s="139" t="s">
        <v>114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145747</v>
      </c>
      <c r="M14" s="74">
        <v>0</v>
      </c>
      <c r="N14" s="74">
        <f t="shared" si="0"/>
        <v>145747</v>
      </c>
      <c r="O14" s="75">
        <f t="shared" si="1"/>
        <v>-145747</v>
      </c>
    </row>
    <row r="15" spans="1:15" s="76" customFormat="1" ht="21.75" customHeight="1">
      <c r="A15" s="194"/>
      <c r="B15" s="194"/>
      <c r="C15" s="194">
        <v>2</v>
      </c>
      <c r="D15" s="194"/>
      <c r="E15" s="138" t="s">
        <v>121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f>L16+L17</f>
        <v>4243</v>
      </c>
      <c r="M15" s="74">
        <v>0</v>
      </c>
      <c r="N15" s="74">
        <f t="shared" si="0"/>
        <v>4243</v>
      </c>
      <c r="O15" s="75">
        <f t="shared" si="1"/>
        <v>-4243</v>
      </c>
    </row>
    <row r="16" spans="1:15" s="76" customFormat="1" ht="21.75" customHeight="1">
      <c r="A16" s="194"/>
      <c r="B16" s="194"/>
      <c r="C16" s="194"/>
      <c r="D16" s="194"/>
      <c r="E16" s="139" t="s">
        <v>122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1043</v>
      </c>
      <c r="M16" s="74">
        <v>0</v>
      </c>
      <c r="N16" s="74">
        <f t="shared" si="0"/>
        <v>1043</v>
      </c>
      <c r="O16" s="75">
        <f t="shared" si="1"/>
        <v>-1043</v>
      </c>
    </row>
    <row r="17" spans="1:15" s="76" customFormat="1" ht="21.75" customHeight="1">
      <c r="A17" s="194"/>
      <c r="B17" s="194"/>
      <c r="C17" s="194"/>
      <c r="D17" s="194">
        <v>1</v>
      </c>
      <c r="E17" s="139" t="s">
        <v>123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3200</v>
      </c>
      <c r="M17" s="74">
        <v>0</v>
      </c>
      <c r="N17" s="74">
        <f t="shared" si="0"/>
        <v>3200</v>
      </c>
      <c r="O17" s="75">
        <f t="shared" si="1"/>
        <v>-3200</v>
      </c>
    </row>
    <row r="18" spans="1:15" s="76" customFormat="1" ht="21.75" customHeight="1">
      <c r="A18" s="194">
        <v>3</v>
      </c>
      <c r="B18" s="194"/>
      <c r="C18" s="194"/>
      <c r="D18" s="194"/>
      <c r="E18" s="136" t="s">
        <v>67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f>L19</f>
        <v>68523637</v>
      </c>
      <c r="M18" s="69">
        <v>0</v>
      </c>
      <c r="N18" s="69">
        <f t="shared" si="0"/>
        <v>68523637</v>
      </c>
      <c r="O18" s="79">
        <f t="shared" si="1"/>
        <v>-68523637</v>
      </c>
    </row>
    <row r="19" spans="1:15" s="76" customFormat="1" ht="21.75" customHeight="1">
      <c r="A19" s="194"/>
      <c r="B19" s="194">
        <v>1</v>
      </c>
      <c r="C19" s="194"/>
      <c r="D19" s="194"/>
      <c r="E19" s="137" t="s">
        <v>70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f>L20+L22</f>
        <v>68523637</v>
      </c>
      <c r="M19" s="69">
        <v>0</v>
      </c>
      <c r="N19" s="69">
        <f t="shared" si="0"/>
        <v>68523637</v>
      </c>
      <c r="O19" s="79">
        <f t="shared" si="1"/>
        <v>-68523637</v>
      </c>
    </row>
    <row r="20" spans="1:15" s="76" customFormat="1" ht="21.75" customHeight="1">
      <c r="A20" s="194"/>
      <c r="B20" s="194"/>
      <c r="C20" s="194">
        <v>1</v>
      </c>
      <c r="D20" s="194"/>
      <c r="E20" s="138" t="s">
        <v>71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f>L21</f>
        <v>68328347</v>
      </c>
      <c r="M20" s="74">
        <v>0</v>
      </c>
      <c r="N20" s="74">
        <f t="shared" si="0"/>
        <v>68328347</v>
      </c>
      <c r="O20" s="75">
        <f t="shared" si="1"/>
        <v>-68328347</v>
      </c>
    </row>
    <row r="21" spans="1:15" s="76" customFormat="1" ht="21.75" customHeight="1">
      <c r="A21" s="194"/>
      <c r="B21" s="194"/>
      <c r="C21" s="194"/>
      <c r="D21" s="194">
        <v>1</v>
      </c>
      <c r="E21" s="139" t="s">
        <v>72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68328347</v>
      </c>
      <c r="M21" s="74">
        <v>0</v>
      </c>
      <c r="N21" s="74">
        <f t="shared" si="0"/>
        <v>68328347</v>
      </c>
      <c r="O21" s="75">
        <f t="shared" si="1"/>
        <v>-68328347</v>
      </c>
    </row>
    <row r="22" spans="1:15" s="76" customFormat="1" ht="21.75" customHeight="1">
      <c r="A22" s="194"/>
      <c r="B22" s="194"/>
      <c r="C22" s="194">
        <v>2</v>
      </c>
      <c r="D22" s="194"/>
      <c r="E22" s="138" t="s">
        <v>124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195290</v>
      </c>
      <c r="M22" s="69"/>
      <c r="N22" s="74">
        <f t="shared" si="0"/>
        <v>195290</v>
      </c>
      <c r="O22" s="75">
        <f t="shared" si="1"/>
        <v>-195290</v>
      </c>
    </row>
    <row r="23" spans="1:15" s="76" customFormat="1" ht="21.75" customHeight="1">
      <c r="A23" s="194"/>
      <c r="B23" s="194"/>
      <c r="C23" s="194"/>
      <c r="D23" s="194"/>
      <c r="E23" s="137"/>
      <c r="F23" s="68"/>
      <c r="G23" s="68"/>
      <c r="H23" s="68"/>
      <c r="I23" s="68"/>
      <c r="J23" s="68"/>
      <c r="K23" s="68"/>
      <c r="L23" s="68"/>
      <c r="M23" s="69"/>
      <c r="N23" s="69"/>
      <c r="O23" s="79"/>
    </row>
    <row r="24" spans="1:15" s="76" customFormat="1" ht="21.75" customHeight="1">
      <c r="A24" s="194"/>
      <c r="B24" s="194"/>
      <c r="C24" s="194"/>
      <c r="D24" s="194"/>
      <c r="E24" s="138"/>
      <c r="F24" s="73"/>
      <c r="G24" s="73"/>
      <c r="H24" s="73"/>
      <c r="I24" s="73"/>
      <c r="J24" s="73"/>
      <c r="K24" s="73"/>
      <c r="L24" s="73"/>
      <c r="M24" s="74"/>
      <c r="N24" s="74"/>
      <c r="O24" s="75"/>
    </row>
    <row r="25" spans="1:15" s="76" customFormat="1" ht="21.75" customHeight="1">
      <c r="A25" s="194"/>
      <c r="B25" s="194"/>
      <c r="C25" s="194"/>
      <c r="D25" s="194"/>
      <c r="E25" s="139"/>
      <c r="F25" s="73"/>
      <c r="G25" s="73"/>
      <c r="H25" s="73"/>
      <c r="I25" s="73"/>
      <c r="J25" s="73"/>
      <c r="K25" s="73"/>
      <c r="L25" s="73"/>
      <c r="M25" s="74"/>
      <c r="N25" s="74"/>
      <c r="O25" s="75"/>
    </row>
    <row r="26" spans="1:15" s="76" customFormat="1" ht="21.75" customHeight="1">
      <c r="A26" s="194"/>
      <c r="B26" s="194"/>
      <c r="C26" s="194"/>
      <c r="D26" s="194"/>
      <c r="E26" s="139"/>
      <c r="F26" s="73"/>
      <c r="G26" s="73"/>
      <c r="H26" s="73"/>
      <c r="I26" s="73"/>
      <c r="J26" s="73"/>
      <c r="K26" s="73"/>
      <c r="L26" s="73"/>
      <c r="M26" s="74"/>
      <c r="N26" s="74"/>
      <c r="O26" s="75"/>
    </row>
    <row r="27" spans="1:15" s="76" customFormat="1" ht="21.75" customHeight="1">
      <c r="A27" s="194"/>
      <c r="B27" s="194"/>
      <c r="C27" s="194"/>
      <c r="D27" s="194"/>
      <c r="E27" s="139"/>
      <c r="F27" s="73"/>
      <c r="G27" s="73"/>
      <c r="H27" s="73"/>
      <c r="I27" s="73"/>
      <c r="J27" s="73"/>
      <c r="K27" s="73"/>
      <c r="L27" s="73"/>
      <c r="M27" s="74"/>
      <c r="N27" s="74"/>
      <c r="O27" s="75"/>
    </row>
    <row r="28" spans="1:15" s="76" customFormat="1" ht="21.75" customHeight="1">
      <c r="A28" s="194"/>
      <c r="B28" s="194"/>
      <c r="C28" s="194"/>
      <c r="D28" s="194"/>
      <c r="E28" s="139"/>
      <c r="F28" s="73"/>
      <c r="G28" s="73"/>
      <c r="H28" s="73"/>
      <c r="I28" s="73"/>
      <c r="J28" s="73"/>
      <c r="K28" s="73"/>
      <c r="L28" s="73"/>
      <c r="M28" s="74"/>
      <c r="N28" s="74"/>
      <c r="O28" s="75"/>
    </row>
    <row r="29" spans="1:15" s="76" customFormat="1" ht="21.75" customHeight="1">
      <c r="A29" s="194"/>
      <c r="B29" s="194"/>
      <c r="C29" s="194"/>
      <c r="D29" s="194"/>
      <c r="E29" s="139"/>
      <c r="F29" s="73"/>
      <c r="G29" s="73"/>
      <c r="H29" s="73"/>
      <c r="I29" s="73"/>
      <c r="J29" s="73"/>
      <c r="K29" s="73"/>
      <c r="L29" s="73"/>
      <c r="M29" s="74"/>
      <c r="N29" s="74"/>
      <c r="O29" s="75"/>
    </row>
    <row r="30" spans="1:15" s="76" customFormat="1" ht="21.75" customHeight="1">
      <c r="A30" s="194"/>
      <c r="B30" s="194"/>
      <c r="C30" s="194"/>
      <c r="D30" s="194"/>
      <c r="E30" s="78"/>
      <c r="F30" s="73"/>
      <c r="G30" s="73"/>
      <c r="H30" s="73"/>
      <c r="I30" s="73"/>
      <c r="J30" s="73"/>
      <c r="K30" s="73"/>
      <c r="L30" s="73"/>
      <c r="M30" s="74"/>
      <c r="N30" s="74"/>
      <c r="O30" s="75"/>
    </row>
    <row r="31" spans="1:15" s="153" customFormat="1" ht="21.75" customHeight="1">
      <c r="A31" s="195"/>
      <c r="B31" s="195"/>
      <c r="C31" s="195"/>
      <c r="D31" s="195"/>
      <c r="E31" s="78"/>
      <c r="F31" s="150"/>
      <c r="G31" s="150"/>
      <c r="H31" s="150"/>
      <c r="I31" s="150"/>
      <c r="J31" s="150"/>
      <c r="K31" s="150"/>
      <c r="L31" s="150"/>
      <c r="M31" s="151"/>
      <c r="N31" s="151"/>
      <c r="O31" s="152"/>
    </row>
    <row r="32" spans="1:15" s="153" customFormat="1" ht="21.75" customHeight="1" thickBot="1">
      <c r="A32" s="196"/>
      <c r="B32" s="196"/>
      <c r="C32" s="196"/>
      <c r="D32" s="196"/>
      <c r="E32" s="133"/>
      <c r="F32" s="155"/>
      <c r="G32" s="155"/>
      <c r="H32" s="155"/>
      <c r="I32" s="155"/>
      <c r="J32" s="155"/>
      <c r="K32" s="155"/>
      <c r="L32" s="155"/>
      <c r="M32" s="156"/>
      <c r="N32" s="156"/>
      <c r="O32" s="157"/>
    </row>
    <row r="33" spans="1:15" s="153" customFormat="1" ht="21.75" customHeight="1" hidden="1">
      <c r="A33" s="149"/>
      <c r="B33" s="149"/>
      <c r="C33" s="149"/>
      <c r="D33" s="149"/>
      <c r="E33" s="78"/>
      <c r="F33" s="150"/>
      <c r="G33" s="150"/>
      <c r="H33" s="150"/>
      <c r="I33" s="150"/>
      <c r="J33" s="150"/>
      <c r="K33" s="150"/>
      <c r="L33" s="150"/>
      <c r="M33" s="151"/>
      <c r="N33" s="151"/>
      <c r="O33" s="152"/>
    </row>
    <row r="34" spans="1:15" s="153" customFormat="1" ht="21" customHeight="1" hidden="1" thickBot="1">
      <c r="A34" s="154"/>
      <c r="B34" s="154"/>
      <c r="C34" s="154"/>
      <c r="D34" s="154"/>
      <c r="E34" s="133"/>
      <c r="F34" s="155"/>
      <c r="G34" s="155"/>
      <c r="H34" s="155"/>
      <c r="I34" s="155"/>
      <c r="J34" s="155"/>
      <c r="K34" s="155"/>
      <c r="L34" s="155"/>
      <c r="M34" s="156"/>
      <c r="N34" s="156"/>
      <c r="O34" s="157"/>
    </row>
    <row r="35" spans="1:15" ht="15" customHeight="1">
      <c r="A35" s="110"/>
      <c r="B35" s="110"/>
      <c r="C35" s="110"/>
      <c r="D35" s="110"/>
      <c r="E35" s="111"/>
      <c r="F35" s="112"/>
      <c r="G35" s="112"/>
      <c r="H35" s="112"/>
      <c r="I35" s="112"/>
      <c r="J35" s="112"/>
      <c r="K35" s="113"/>
      <c r="L35" s="113"/>
      <c r="M35" s="113"/>
      <c r="N35" s="113"/>
      <c r="O35" s="113"/>
    </row>
    <row r="36" ht="19.5" customHeight="1">
      <c r="A36" s="114"/>
    </row>
  </sheetData>
  <mergeCells count="2">
    <mergeCell ref="O4:O5"/>
    <mergeCell ref="L4:N4"/>
  </mergeCells>
  <printOptions horizontalCentered="1"/>
  <pageMargins left="0.3937007874015748" right="0.3937007874015748" top="0.7874015748031497" bottom="0.9448818897637796" header="0.5118110236220472" footer="0.31496062992125984"/>
  <pageSetup firstPageNumber="2" useFirstPageNumber="1" horizontalDpi="600" verticalDpi="600" orientation="portrait" paperSize="9" r:id="rId1"/>
  <headerFooter alignWithMargins="0">
    <oddFooter xml:space="preserve">&amp;C&amp;"新細明體,標準"丙 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showGridLines="0" tabSelected="1" zoomScale="75" zoomScaleNormal="75" zoomScaleSheetLayoutView="85" workbookViewId="0" topLeftCell="C1">
      <selection activeCell="H10" sqref="H10"/>
    </sheetView>
  </sheetViews>
  <sheetFormatPr defaultColWidth="9.00390625" defaultRowHeight="15.75"/>
  <cols>
    <col min="1" max="4" width="2.25390625" style="32" customWidth="1"/>
    <col min="5" max="5" width="25.125" style="32" customWidth="1"/>
    <col min="6" max="9" width="16.25390625" style="32" customWidth="1"/>
    <col min="10" max="12" width="14.375" style="32" hidden="1" customWidth="1"/>
    <col min="13" max="13" width="18.375" style="32" customWidth="1"/>
    <col min="14" max="14" width="15.875" style="32" customWidth="1"/>
    <col min="15" max="15" width="17.625" style="32" customWidth="1"/>
    <col min="16" max="16" width="17.25390625" style="38" customWidth="1"/>
    <col min="17" max="17" width="4.00390625" style="32" customWidth="1"/>
    <col min="18" max="16384" width="9.00390625" style="32" customWidth="1"/>
  </cols>
  <sheetData>
    <row r="1" spans="1:16" ht="27" customHeight="1">
      <c r="A1" s="27"/>
      <c r="B1" s="28"/>
      <c r="C1" s="29"/>
      <c r="D1" s="30"/>
      <c r="E1" s="30"/>
      <c r="F1" s="31"/>
      <c r="H1" s="16" t="s">
        <v>104</v>
      </c>
      <c r="I1" s="130" t="s">
        <v>109</v>
      </c>
      <c r="J1" s="130"/>
      <c r="K1" s="130"/>
      <c r="L1" s="130"/>
      <c r="M1" s="31"/>
      <c r="N1" s="31"/>
      <c r="O1" s="31"/>
      <c r="P1" s="31"/>
    </row>
    <row r="2" spans="1:16" ht="24.75" customHeight="1">
      <c r="A2" s="27"/>
      <c r="B2" s="33"/>
      <c r="C2" s="33"/>
      <c r="D2" s="34"/>
      <c r="E2" s="34"/>
      <c r="F2" s="31"/>
      <c r="G2" s="31"/>
      <c r="H2" s="18" t="s">
        <v>79</v>
      </c>
      <c r="I2" s="19" t="s">
        <v>80</v>
      </c>
      <c r="J2" s="19"/>
      <c r="K2" s="19"/>
      <c r="L2" s="19"/>
      <c r="M2" s="31"/>
      <c r="N2" s="31"/>
      <c r="O2" s="31"/>
      <c r="P2" s="31"/>
    </row>
    <row r="3" spans="1:16" s="35" customFormat="1" ht="24.75" customHeight="1" thickBot="1">
      <c r="A3" s="124"/>
      <c r="B3" s="124"/>
      <c r="C3" s="124"/>
      <c r="D3" s="124"/>
      <c r="E3" s="125"/>
      <c r="F3" s="124"/>
      <c r="G3" s="97"/>
      <c r="H3" s="96" t="s">
        <v>117</v>
      </c>
      <c r="I3" s="97" t="s">
        <v>120</v>
      </c>
      <c r="J3" s="97"/>
      <c r="K3" s="97"/>
      <c r="L3" s="97"/>
      <c r="M3" s="124"/>
      <c r="N3" s="124"/>
      <c r="O3" s="124"/>
      <c r="P3" s="96" t="s">
        <v>24</v>
      </c>
    </row>
    <row r="4" spans="1:16" s="35" customFormat="1" ht="23.25" customHeight="1">
      <c r="A4" s="100" t="s">
        <v>27</v>
      </c>
      <c r="B4" s="100"/>
      <c r="C4" s="100"/>
      <c r="D4" s="100"/>
      <c r="E4" s="102"/>
      <c r="F4" s="100" t="s">
        <v>28</v>
      </c>
      <c r="G4" s="100"/>
      <c r="H4" s="102"/>
      <c r="I4" s="221" t="s">
        <v>14</v>
      </c>
      <c r="J4" s="158" t="s">
        <v>93</v>
      </c>
      <c r="K4" s="158" t="s">
        <v>94</v>
      </c>
      <c r="L4" s="158" t="s">
        <v>95</v>
      </c>
      <c r="M4" s="223" t="s">
        <v>113</v>
      </c>
      <c r="N4" s="224"/>
      <c r="O4" s="225"/>
      <c r="P4" s="216" t="s">
        <v>60</v>
      </c>
    </row>
    <row r="5" spans="1:16" s="35" customFormat="1" ht="23.25" customHeight="1">
      <c r="A5" s="145" t="s">
        <v>0</v>
      </c>
      <c r="B5" s="145" t="s">
        <v>1</v>
      </c>
      <c r="C5" s="145" t="s">
        <v>2</v>
      </c>
      <c r="D5" s="145" t="s">
        <v>3</v>
      </c>
      <c r="E5" s="105" t="s">
        <v>36</v>
      </c>
      <c r="F5" s="143" t="s">
        <v>29</v>
      </c>
      <c r="G5" s="146" t="s">
        <v>58</v>
      </c>
      <c r="H5" s="145" t="s">
        <v>9</v>
      </c>
      <c r="I5" s="222"/>
      <c r="J5" s="159"/>
      <c r="K5" s="159"/>
      <c r="L5" s="159"/>
      <c r="M5" s="198" t="s">
        <v>110</v>
      </c>
      <c r="N5" s="198" t="s">
        <v>111</v>
      </c>
      <c r="O5" s="198" t="s">
        <v>112</v>
      </c>
      <c r="P5" s="217"/>
    </row>
    <row r="6" spans="1:16" s="49" customFormat="1" ht="24" customHeight="1">
      <c r="A6" s="192"/>
      <c r="B6" s="192"/>
      <c r="C6" s="192"/>
      <c r="D6" s="193" t="s">
        <v>4</v>
      </c>
      <c r="E6" s="106" t="s">
        <v>5</v>
      </c>
      <c r="F6" s="107">
        <v>0</v>
      </c>
      <c r="G6" s="107">
        <v>0</v>
      </c>
      <c r="H6" s="107">
        <v>0</v>
      </c>
      <c r="I6" s="107">
        <v>0</v>
      </c>
      <c r="J6" s="107">
        <v>15969762</v>
      </c>
      <c r="K6" s="107"/>
      <c r="L6" s="107">
        <v>110322511</v>
      </c>
      <c r="M6" s="107">
        <f>M7+M11+M18</f>
        <v>289214233</v>
      </c>
      <c r="N6" s="147">
        <v>0</v>
      </c>
      <c r="O6" s="147">
        <f>M6+N6</f>
        <v>289214233</v>
      </c>
      <c r="P6" s="148">
        <f>I6-O6</f>
        <v>-289214233</v>
      </c>
    </row>
    <row r="7" spans="1:16" s="39" customFormat="1" ht="21.75" customHeight="1">
      <c r="A7" s="194">
        <v>1</v>
      </c>
      <c r="B7" s="194"/>
      <c r="C7" s="194"/>
      <c r="D7" s="194"/>
      <c r="E7" s="136" t="s">
        <v>102</v>
      </c>
      <c r="F7" s="68">
        <v>0</v>
      </c>
      <c r="G7" s="68">
        <v>0</v>
      </c>
      <c r="H7" s="68">
        <v>0</v>
      </c>
      <c r="I7" s="68">
        <v>0</v>
      </c>
      <c r="J7" s="68">
        <v>308680</v>
      </c>
      <c r="K7" s="68"/>
      <c r="L7" s="68">
        <v>38135303</v>
      </c>
      <c r="M7" s="68">
        <f>M8</f>
        <v>60202962</v>
      </c>
      <c r="N7" s="69">
        <v>0</v>
      </c>
      <c r="O7" s="69">
        <f>M7+N7</f>
        <v>60202962</v>
      </c>
      <c r="P7" s="79">
        <f>I7-O7</f>
        <v>-60202962</v>
      </c>
    </row>
    <row r="8" spans="1:16" s="39" customFormat="1" ht="21.75" customHeight="1">
      <c r="A8" s="194"/>
      <c r="B8" s="194">
        <v>1</v>
      </c>
      <c r="C8" s="194"/>
      <c r="D8" s="194"/>
      <c r="E8" s="137" t="s">
        <v>68</v>
      </c>
      <c r="F8" s="68">
        <v>0</v>
      </c>
      <c r="G8" s="68">
        <v>0</v>
      </c>
      <c r="H8" s="68">
        <v>0</v>
      </c>
      <c r="I8" s="68">
        <v>0</v>
      </c>
      <c r="J8" s="68">
        <v>303820</v>
      </c>
      <c r="K8" s="68"/>
      <c r="L8" s="68">
        <v>37399363</v>
      </c>
      <c r="M8" s="68">
        <f>M9</f>
        <v>60202962</v>
      </c>
      <c r="N8" s="69">
        <v>0</v>
      </c>
      <c r="O8" s="69">
        <f aca="true" t="shared" si="0" ref="O8:O22">M8+N8</f>
        <v>60202962</v>
      </c>
      <c r="P8" s="79">
        <f aca="true" t="shared" si="1" ref="P8:P22">I8-O8</f>
        <v>-60202962</v>
      </c>
    </row>
    <row r="9" spans="1:16" s="39" customFormat="1" ht="21.75" customHeight="1">
      <c r="A9" s="194"/>
      <c r="B9" s="194"/>
      <c r="C9" s="194">
        <v>1</v>
      </c>
      <c r="D9" s="194"/>
      <c r="E9" s="138" t="s">
        <v>85</v>
      </c>
      <c r="F9" s="73">
        <v>0</v>
      </c>
      <c r="G9" s="73">
        <v>0</v>
      </c>
      <c r="H9" s="73">
        <v>0</v>
      </c>
      <c r="I9" s="73">
        <v>0</v>
      </c>
      <c r="J9" s="73">
        <v>303820</v>
      </c>
      <c r="K9" s="73"/>
      <c r="L9" s="73">
        <v>37399363</v>
      </c>
      <c r="M9" s="73">
        <f>M10</f>
        <v>60202962</v>
      </c>
      <c r="N9" s="74">
        <v>0</v>
      </c>
      <c r="O9" s="74">
        <f t="shared" si="0"/>
        <v>60202962</v>
      </c>
      <c r="P9" s="75">
        <f t="shared" si="1"/>
        <v>-60202962</v>
      </c>
    </row>
    <row r="10" spans="1:16" s="39" customFormat="1" ht="21.75" customHeight="1">
      <c r="A10" s="194"/>
      <c r="B10" s="194"/>
      <c r="C10" s="194"/>
      <c r="D10" s="194">
        <v>1</v>
      </c>
      <c r="E10" s="139" t="s">
        <v>86</v>
      </c>
      <c r="F10" s="73">
        <v>0</v>
      </c>
      <c r="G10" s="73">
        <v>0</v>
      </c>
      <c r="H10" s="73">
        <v>0</v>
      </c>
      <c r="I10" s="73">
        <v>0</v>
      </c>
      <c r="J10" s="73">
        <v>303820</v>
      </c>
      <c r="K10" s="73">
        <v>37095543</v>
      </c>
      <c r="L10" s="73">
        <v>37399363</v>
      </c>
      <c r="M10" s="73">
        <v>60202962</v>
      </c>
      <c r="N10" s="74">
        <v>0</v>
      </c>
      <c r="O10" s="74">
        <f t="shared" si="0"/>
        <v>60202962</v>
      </c>
      <c r="P10" s="75">
        <f t="shared" si="1"/>
        <v>-60202962</v>
      </c>
    </row>
    <row r="11" spans="1:16" s="76" customFormat="1" ht="21.75" customHeight="1">
      <c r="A11" s="194">
        <v>2</v>
      </c>
      <c r="B11" s="194"/>
      <c r="C11" s="194"/>
      <c r="D11" s="194"/>
      <c r="E11" s="136" t="s">
        <v>115</v>
      </c>
      <c r="F11" s="68">
        <v>0</v>
      </c>
      <c r="G11" s="68">
        <v>0</v>
      </c>
      <c r="H11" s="68">
        <v>0</v>
      </c>
      <c r="I11" s="68">
        <v>0</v>
      </c>
      <c r="J11" s="68">
        <v>4860</v>
      </c>
      <c r="K11" s="68"/>
      <c r="L11" s="68">
        <v>735940</v>
      </c>
      <c r="M11" s="68">
        <f>M12</f>
        <v>1072324</v>
      </c>
      <c r="N11" s="69">
        <v>0</v>
      </c>
      <c r="O11" s="69">
        <f t="shared" si="0"/>
        <v>1072324</v>
      </c>
      <c r="P11" s="79">
        <f t="shared" si="1"/>
        <v>-1072324</v>
      </c>
    </row>
    <row r="12" spans="1:16" s="76" customFormat="1" ht="21.75" customHeight="1">
      <c r="A12" s="194"/>
      <c r="B12" s="194">
        <v>1</v>
      </c>
      <c r="C12" s="194"/>
      <c r="D12" s="194"/>
      <c r="E12" s="137" t="s">
        <v>70</v>
      </c>
      <c r="F12" s="73">
        <v>0</v>
      </c>
      <c r="G12" s="73">
        <v>0</v>
      </c>
      <c r="H12" s="73">
        <v>0</v>
      </c>
      <c r="I12" s="73">
        <v>0</v>
      </c>
      <c r="J12" s="73">
        <v>4860</v>
      </c>
      <c r="K12" s="73"/>
      <c r="L12" s="73">
        <v>735940</v>
      </c>
      <c r="M12" s="68">
        <f>M13+M15</f>
        <v>1072324</v>
      </c>
      <c r="N12" s="69">
        <v>0</v>
      </c>
      <c r="O12" s="69">
        <f t="shared" si="0"/>
        <v>1072324</v>
      </c>
      <c r="P12" s="79">
        <f t="shared" si="1"/>
        <v>-1072324</v>
      </c>
    </row>
    <row r="13" spans="1:16" s="76" customFormat="1" ht="21.75" customHeight="1">
      <c r="A13" s="194"/>
      <c r="B13" s="194"/>
      <c r="C13" s="194">
        <v>1</v>
      </c>
      <c r="D13" s="194"/>
      <c r="E13" s="138" t="s">
        <v>116</v>
      </c>
      <c r="F13" s="73">
        <v>0</v>
      </c>
      <c r="G13" s="73">
        <v>0</v>
      </c>
      <c r="H13" s="73">
        <v>0</v>
      </c>
      <c r="I13" s="73">
        <v>0</v>
      </c>
      <c r="J13" s="73">
        <v>4860</v>
      </c>
      <c r="K13" s="73">
        <v>731080</v>
      </c>
      <c r="L13" s="73">
        <v>735940</v>
      </c>
      <c r="M13" s="73">
        <f>M14</f>
        <v>1068081</v>
      </c>
      <c r="N13" s="74">
        <v>0</v>
      </c>
      <c r="O13" s="74">
        <f t="shared" si="0"/>
        <v>1068081</v>
      </c>
      <c r="P13" s="75">
        <f t="shared" si="1"/>
        <v>-1068081</v>
      </c>
    </row>
    <row r="14" spans="1:16" s="76" customFormat="1" ht="21.75" customHeight="1">
      <c r="A14" s="194"/>
      <c r="B14" s="194"/>
      <c r="C14" s="194"/>
      <c r="D14" s="194">
        <v>1</v>
      </c>
      <c r="E14" s="139" t="s">
        <v>114</v>
      </c>
      <c r="F14" s="73">
        <v>0</v>
      </c>
      <c r="G14" s="73">
        <v>0</v>
      </c>
      <c r="H14" s="73">
        <v>0</v>
      </c>
      <c r="I14" s="73">
        <v>0</v>
      </c>
      <c r="J14" s="73"/>
      <c r="K14" s="73"/>
      <c r="L14" s="73"/>
      <c r="M14" s="73">
        <v>1068081</v>
      </c>
      <c r="N14" s="74">
        <v>0</v>
      </c>
      <c r="O14" s="74">
        <f t="shared" si="0"/>
        <v>1068081</v>
      </c>
      <c r="P14" s="75">
        <f t="shared" si="1"/>
        <v>-1068081</v>
      </c>
    </row>
    <row r="15" spans="1:16" s="76" customFormat="1" ht="21.75" customHeight="1">
      <c r="A15" s="194"/>
      <c r="B15" s="194"/>
      <c r="C15" s="194">
        <v>2</v>
      </c>
      <c r="D15" s="194"/>
      <c r="E15" s="138" t="s">
        <v>121</v>
      </c>
      <c r="F15" s="73">
        <v>0</v>
      </c>
      <c r="G15" s="73">
        <v>0</v>
      </c>
      <c r="H15" s="73">
        <v>0</v>
      </c>
      <c r="I15" s="73">
        <v>0</v>
      </c>
      <c r="J15" s="73"/>
      <c r="K15" s="73"/>
      <c r="L15" s="73"/>
      <c r="M15" s="73">
        <f>M16+M17</f>
        <v>4243</v>
      </c>
      <c r="N15" s="74">
        <v>0</v>
      </c>
      <c r="O15" s="74">
        <f t="shared" si="0"/>
        <v>4243</v>
      </c>
      <c r="P15" s="75">
        <f t="shared" si="1"/>
        <v>-4243</v>
      </c>
    </row>
    <row r="16" spans="1:16" s="76" customFormat="1" ht="21.75" customHeight="1">
      <c r="A16" s="194"/>
      <c r="B16" s="194"/>
      <c r="C16" s="194"/>
      <c r="D16" s="194"/>
      <c r="E16" s="139" t="s">
        <v>122</v>
      </c>
      <c r="F16" s="73">
        <v>0</v>
      </c>
      <c r="G16" s="73">
        <v>0</v>
      </c>
      <c r="H16" s="73">
        <v>0</v>
      </c>
      <c r="I16" s="73">
        <v>0</v>
      </c>
      <c r="J16" s="73"/>
      <c r="K16" s="73"/>
      <c r="L16" s="73"/>
      <c r="M16" s="73">
        <v>1043</v>
      </c>
      <c r="N16" s="74">
        <v>0</v>
      </c>
      <c r="O16" s="74">
        <f t="shared" si="0"/>
        <v>1043</v>
      </c>
      <c r="P16" s="75">
        <f t="shared" si="1"/>
        <v>-1043</v>
      </c>
    </row>
    <row r="17" spans="1:16" s="76" customFormat="1" ht="21.75" customHeight="1">
      <c r="A17" s="194"/>
      <c r="B17" s="194"/>
      <c r="C17" s="194"/>
      <c r="D17" s="194">
        <v>1</v>
      </c>
      <c r="E17" s="139" t="s">
        <v>123</v>
      </c>
      <c r="F17" s="73">
        <v>0</v>
      </c>
      <c r="G17" s="73">
        <v>0</v>
      </c>
      <c r="H17" s="73">
        <v>0</v>
      </c>
      <c r="I17" s="73">
        <v>0</v>
      </c>
      <c r="J17" s="73"/>
      <c r="K17" s="73"/>
      <c r="L17" s="73"/>
      <c r="M17" s="73">
        <v>3200</v>
      </c>
      <c r="N17" s="74">
        <v>0</v>
      </c>
      <c r="O17" s="74">
        <f t="shared" si="0"/>
        <v>3200</v>
      </c>
      <c r="P17" s="75">
        <f t="shared" si="1"/>
        <v>-3200</v>
      </c>
    </row>
    <row r="18" spans="1:16" s="76" customFormat="1" ht="21.75" customHeight="1">
      <c r="A18" s="194">
        <v>3</v>
      </c>
      <c r="B18" s="194"/>
      <c r="C18" s="194"/>
      <c r="D18" s="194"/>
      <c r="E18" s="136" t="s">
        <v>101</v>
      </c>
      <c r="F18" s="68">
        <v>0</v>
      </c>
      <c r="G18" s="68">
        <v>0</v>
      </c>
      <c r="H18" s="68">
        <v>0</v>
      </c>
      <c r="I18" s="68">
        <v>0</v>
      </c>
      <c r="J18" s="68">
        <v>15661082</v>
      </c>
      <c r="K18" s="68"/>
      <c r="L18" s="68">
        <v>72187208</v>
      </c>
      <c r="M18" s="68">
        <f>M19</f>
        <v>227938947</v>
      </c>
      <c r="N18" s="69">
        <v>0</v>
      </c>
      <c r="O18" s="69">
        <f t="shared" si="0"/>
        <v>227938947</v>
      </c>
      <c r="P18" s="79">
        <f t="shared" si="1"/>
        <v>-227938947</v>
      </c>
    </row>
    <row r="19" spans="1:16" s="76" customFormat="1" ht="21.75" customHeight="1">
      <c r="A19" s="194"/>
      <c r="B19" s="194">
        <v>1</v>
      </c>
      <c r="C19" s="194"/>
      <c r="D19" s="194"/>
      <c r="E19" s="137" t="s">
        <v>68</v>
      </c>
      <c r="F19" s="68">
        <v>0</v>
      </c>
      <c r="G19" s="68">
        <v>0</v>
      </c>
      <c r="H19" s="68">
        <v>0</v>
      </c>
      <c r="I19" s="68">
        <v>0</v>
      </c>
      <c r="J19" s="68">
        <v>15661082</v>
      </c>
      <c r="K19" s="68"/>
      <c r="L19" s="68">
        <v>72187208</v>
      </c>
      <c r="M19" s="68">
        <f>M20+M22</f>
        <v>227938947</v>
      </c>
      <c r="N19" s="69">
        <v>0</v>
      </c>
      <c r="O19" s="69">
        <f t="shared" si="0"/>
        <v>227938947</v>
      </c>
      <c r="P19" s="79">
        <f t="shared" si="1"/>
        <v>-227938947</v>
      </c>
    </row>
    <row r="20" spans="1:16" s="76" customFormat="1" ht="21.75" customHeight="1">
      <c r="A20" s="194"/>
      <c r="B20" s="194"/>
      <c r="C20" s="194">
        <v>1</v>
      </c>
      <c r="D20" s="194"/>
      <c r="E20" s="138" t="s">
        <v>71</v>
      </c>
      <c r="F20" s="73">
        <v>0</v>
      </c>
      <c r="G20" s="73">
        <v>0</v>
      </c>
      <c r="H20" s="73">
        <v>0</v>
      </c>
      <c r="I20" s="73">
        <v>0</v>
      </c>
      <c r="J20" s="73">
        <v>15661082</v>
      </c>
      <c r="K20" s="73"/>
      <c r="L20" s="73">
        <v>72187208</v>
      </c>
      <c r="M20" s="73">
        <f>M21</f>
        <v>227673147</v>
      </c>
      <c r="N20" s="74">
        <v>0</v>
      </c>
      <c r="O20" s="74">
        <f t="shared" si="0"/>
        <v>227673147</v>
      </c>
      <c r="P20" s="75">
        <f t="shared" si="1"/>
        <v>-227673147</v>
      </c>
    </row>
    <row r="21" spans="1:16" s="76" customFormat="1" ht="21.75" customHeight="1">
      <c r="A21" s="194"/>
      <c r="B21" s="194"/>
      <c r="C21" s="194"/>
      <c r="D21" s="194">
        <v>1</v>
      </c>
      <c r="E21" s="139" t="s">
        <v>72</v>
      </c>
      <c r="F21" s="73">
        <v>0</v>
      </c>
      <c r="G21" s="73">
        <v>0</v>
      </c>
      <c r="H21" s="73">
        <v>0</v>
      </c>
      <c r="I21" s="73">
        <v>0</v>
      </c>
      <c r="J21" s="73">
        <v>15661082</v>
      </c>
      <c r="K21" s="73">
        <v>56526126</v>
      </c>
      <c r="L21" s="73">
        <v>72187208</v>
      </c>
      <c r="M21" s="73">
        <v>227673147</v>
      </c>
      <c r="N21" s="74">
        <v>0</v>
      </c>
      <c r="O21" s="74">
        <f t="shared" si="0"/>
        <v>227673147</v>
      </c>
      <c r="P21" s="75">
        <f t="shared" si="1"/>
        <v>-227673147</v>
      </c>
    </row>
    <row r="22" spans="1:16" s="76" customFormat="1" ht="21.75" customHeight="1">
      <c r="A22" s="194"/>
      <c r="B22" s="194"/>
      <c r="C22" s="194">
        <v>2</v>
      </c>
      <c r="D22" s="194"/>
      <c r="E22" s="138" t="s">
        <v>124</v>
      </c>
      <c r="F22" s="73">
        <v>0</v>
      </c>
      <c r="G22" s="73">
        <v>0</v>
      </c>
      <c r="H22" s="73">
        <v>0</v>
      </c>
      <c r="I22" s="73">
        <v>0</v>
      </c>
      <c r="J22" s="73"/>
      <c r="K22" s="73"/>
      <c r="L22" s="73"/>
      <c r="M22" s="73">
        <f>265800</f>
        <v>265800</v>
      </c>
      <c r="N22" s="74">
        <v>0</v>
      </c>
      <c r="O22" s="74">
        <f t="shared" si="0"/>
        <v>265800</v>
      </c>
      <c r="P22" s="75">
        <f t="shared" si="1"/>
        <v>-265800</v>
      </c>
    </row>
    <row r="23" spans="1:16" s="76" customFormat="1" ht="21.75" customHeight="1">
      <c r="A23" s="194"/>
      <c r="B23" s="194"/>
      <c r="C23" s="194"/>
      <c r="D23" s="194"/>
      <c r="E23" s="137"/>
      <c r="F23" s="68"/>
      <c r="G23" s="68"/>
      <c r="H23" s="68"/>
      <c r="I23" s="68"/>
      <c r="J23" s="68"/>
      <c r="K23" s="68"/>
      <c r="L23" s="68"/>
      <c r="M23" s="68"/>
      <c r="N23" s="69"/>
      <c r="O23" s="69"/>
      <c r="P23" s="79"/>
    </row>
    <row r="24" spans="1:16" s="76" customFormat="1" ht="21.75" customHeight="1">
      <c r="A24" s="194"/>
      <c r="B24" s="194"/>
      <c r="C24" s="194"/>
      <c r="D24" s="194"/>
      <c r="E24" s="138"/>
      <c r="F24" s="73"/>
      <c r="G24" s="73"/>
      <c r="H24" s="73"/>
      <c r="I24" s="73"/>
      <c r="J24" s="73"/>
      <c r="K24" s="73"/>
      <c r="L24" s="73"/>
      <c r="M24" s="73"/>
      <c r="N24" s="74"/>
      <c r="O24" s="74"/>
      <c r="P24" s="75"/>
    </row>
    <row r="25" spans="1:16" s="76" customFormat="1" ht="21.75" customHeight="1">
      <c r="A25" s="194"/>
      <c r="B25" s="194"/>
      <c r="C25" s="194"/>
      <c r="D25" s="194"/>
      <c r="E25" s="139"/>
      <c r="F25" s="73"/>
      <c r="G25" s="73"/>
      <c r="H25" s="73"/>
      <c r="I25" s="73"/>
      <c r="J25" s="73"/>
      <c r="K25" s="73"/>
      <c r="L25" s="73"/>
      <c r="M25" s="73"/>
      <c r="N25" s="74"/>
      <c r="O25" s="74"/>
      <c r="P25" s="75"/>
    </row>
    <row r="26" spans="1:16" s="76" customFormat="1" ht="21.75" customHeight="1">
      <c r="A26" s="194"/>
      <c r="B26" s="194"/>
      <c r="C26" s="194"/>
      <c r="D26" s="194"/>
      <c r="E26" s="77"/>
      <c r="F26" s="73"/>
      <c r="G26" s="73"/>
      <c r="H26" s="73"/>
      <c r="I26" s="73"/>
      <c r="J26" s="73"/>
      <c r="K26" s="73"/>
      <c r="L26" s="73"/>
      <c r="M26" s="73"/>
      <c r="N26" s="74"/>
      <c r="O26" s="74"/>
      <c r="P26" s="75"/>
    </row>
    <row r="27" spans="1:16" s="76" customFormat="1" ht="21.75" customHeight="1">
      <c r="A27" s="194"/>
      <c r="B27" s="194"/>
      <c r="C27" s="194"/>
      <c r="D27" s="194"/>
      <c r="E27" s="77"/>
      <c r="F27" s="73"/>
      <c r="G27" s="73"/>
      <c r="H27" s="73"/>
      <c r="I27" s="73"/>
      <c r="J27" s="73"/>
      <c r="K27" s="73"/>
      <c r="L27" s="73"/>
      <c r="M27" s="73"/>
      <c r="N27" s="74"/>
      <c r="O27" s="74"/>
      <c r="P27" s="75"/>
    </row>
    <row r="28" spans="1:16" s="76" customFormat="1" ht="21.75" customHeight="1">
      <c r="A28" s="194"/>
      <c r="B28" s="194"/>
      <c r="C28" s="194"/>
      <c r="D28" s="194"/>
      <c r="E28" s="77"/>
      <c r="F28" s="73"/>
      <c r="G28" s="73"/>
      <c r="H28" s="73"/>
      <c r="I28" s="73"/>
      <c r="J28" s="73"/>
      <c r="K28" s="73"/>
      <c r="L28" s="73"/>
      <c r="M28" s="73"/>
      <c r="N28" s="74"/>
      <c r="O28" s="74"/>
      <c r="P28" s="75"/>
    </row>
    <row r="29" spans="1:16" s="76" customFormat="1" ht="21.75" customHeight="1">
      <c r="A29" s="194"/>
      <c r="B29" s="194"/>
      <c r="C29" s="194"/>
      <c r="D29" s="194"/>
      <c r="E29" s="77"/>
      <c r="F29" s="73"/>
      <c r="G29" s="73"/>
      <c r="H29" s="73"/>
      <c r="I29" s="73"/>
      <c r="J29" s="73"/>
      <c r="K29" s="73"/>
      <c r="L29" s="73"/>
      <c r="M29" s="73"/>
      <c r="N29" s="74"/>
      <c r="O29" s="74"/>
      <c r="P29" s="75"/>
    </row>
    <row r="30" spans="1:16" s="76" customFormat="1" ht="21.75" customHeight="1">
      <c r="A30" s="194"/>
      <c r="B30" s="194"/>
      <c r="C30" s="194"/>
      <c r="D30" s="194"/>
      <c r="E30" s="78"/>
      <c r="F30" s="73"/>
      <c r="G30" s="73"/>
      <c r="H30" s="73"/>
      <c r="I30" s="73"/>
      <c r="J30" s="73"/>
      <c r="K30" s="73"/>
      <c r="L30" s="73"/>
      <c r="M30" s="73"/>
      <c r="N30" s="74"/>
      <c r="O30" s="74"/>
      <c r="P30" s="75"/>
    </row>
    <row r="31" spans="1:16" s="76" customFormat="1" ht="21.75" customHeight="1" hidden="1">
      <c r="A31" s="194"/>
      <c r="B31" s="194"/>
      <c r="C31" s="194"/>
      <c r="D31" s="194"/>
      <c r="E31" s="78"/>
      <c r="F31" s="73"/>
      <c r="G31" s="73"/>
      <c r="H31" s="73"/>
      <c r="I31" s="73"/>
      <c r="J31" s="73"/>
      <c r="K31" s="73"/>
      <c r="L31" s="73"/>
      <c r="M31" s="73"/>
      <c r="N31" s="74"/>
      <c r="O31" s="74"/>
      <c r="P31" s="75"/>
    </row>
    <row r="32" spans="1:16" s="76" customFormat="1" ht="21.75" customHeight="1" hidden="1">
      <c r="A32" s="194"/>
      <c r="B32" s="194"/>
      <c r="C32" s="194"/>
      <c r="D32" s="194"/>
      <c r="E32" s="78"/>
      <c r="F32" s="73"/>
      <c r="G32" s="73"/>
      <c r="H32" s="73"/>
      <c r="I32" s="73"/>
      <c r="J32" s="73"/>
      <c r="K32" s="73"/>
      <c r="L32" s="73"/>
      <c r="M32" s="73"/>
      <c r="N32" s="74"/>
      <c r="O32" s="74"/>
      <c r="P32" s="75"/>
    </row>
    <row r="33" spans="1:16" s="76" customFormat="1" ht="21.75" customHeight="1" hidden="1">
      <c r="A33" s="194"/>
      <c r="B33" s="194"/>
      <c r="C33" s="194"/>
      <c r="D33" s="194"/>
      <c r="E33" s="78"/>
      <c r="F33" s="73"/>
      <c r="G33" s="73"/>
      <c r="H33" s="73"/>
      <c r="I33" s="73"/>
      <c r="J33" s="73"/>
      <c r="K33" s="73"/>
      <c r="L33" s="73"/>
      <c r="M33" s="73"/>
      <c r="N33" s="74"/>
      <c r="O33" s="74"/>
      <c r="P33" s="75"/>
    </row>
    <row r="34" spans="1:16" s="76" customFormat="1" ht="21.75" customHeight="1">
      <c r="A34" s="194"/>
      <c r="B34" s="194"/>
      <c r="C34" s="194"/>
      <c r="D34" s="194"/>
      <c r="E34" s="78"/>
      <c r="F34" s="73"/>
      <c r="G34" s="73"/>
      <c r="H34" s="73"/>
      <c r="I34" s="73"/>
      <c r="J34" s="73"/>
      <c r="K34" s="73"/>
      <c r="L34" s="73"/>
      <c r="M34" s="73"/>
      <c r="N34" s="74"/>
      <c r="O34" s="74"/>
      <c r="P34" s="75"/>
    </row>
    <row r="35" spans="1:16" s="76" customFormat="1" ht="21.75" customHeight="1">
      <c r="A35" s="194"/>
      <c r="B35" s="194"/>
      <c r="C35" s="194"/>
      <c r="D35" s="194"/>
      <c r="E35" s="78"/>
      <c r="F35" s="73"/>
      <c r="G35" s="73"/>
      <c r="H35" s="73"/>
      <c r="I35" s="73"/>
      <c r="J35" s="73"/>
      <c r="K35" s="73"/>
      <c r="L35" s="73"/>
      <c r="M35" s="73"/>
      <c r="N35" s="74"/>
      <c r="O35" s="74"/>
      <c r="P35" s="75"/>
    </row>
    <row r="36" spans="1:16" s="24" customFormat="1" ht="21.75" customHeight="1" thickBot="1">
      <c r="A36" s="197"/>
      <c r="B36" s="197"/>
      <c r="C36" s="197"/>
      <c r="D36" s="197"/>
      <c r="E36" s="41"/>
      <c r="F36" s="44"/>
      <c r="G36" s="44"/>
      <c r="H36" s="44"/>
      <c r="I36" s="44"/>
      <c r="J36" s="44"/>
      <c r="K36" s="44"/>
      <c r="L36" s="44"/>
      <c r="M36" s="44"/>
      <c r="N36" s="141"/>
      <c r="O36" s="141"/>
      <c r="P36" s="45"/>
    </row>
    <row r="37" spans="1:16" s="24" customFormat="1" ht="21.75" customHeight="1" hidden="1">
      <c r="A37" s="36"/>
      <c r="B37" s="36"/>
      <c r="C37" s="36"/>
      <c r="D37" s="36"/>
      <c r="E37" s="37"/>
      <c r="F37" s="42"/>
      <c r="G37" s="42"/>
      <c r="H37" s="42"/>
      <c r="I37" s="42"/>
      <c r="J37" s="42"/>
      <c r="K37" s="42"/>
      <c r="L37" s="42"/>
      <c r="M37" s="42"/>
      <c r="N37" s="140"/>
      <c r="O37" s="140"/>
      <c r="P37" s="43"/>
    </row>
    <row r="38" spans="1:16" s="24" customFormat="1" ht="21.75" customHeight="1" hidden="1">
      <c r="A38" s="36"/>
      <c r="B38" s="36"/>
      <c r="C38" s="36"/>
      <c r="D38" s="36"/>
      <c r="E38" s="37"/>
      <c r="F38" s="42"/>
      <c r="G38" s="42"/>
      <c r="H38" s="42"/>
      <c r="I38" s="42"/>
      <c r="J38" s="42"/>
      <c r="K38" s="42"/>
      <c r="L38" s="42"/>
      <c r="M38" s="42"/>
      <c r="N38" s="140"/>
      <c r="O38" s="140"/>
      <c r="P38" s="43"/>
    </row>
    <row r="39" spans="1:16" s="24" customFormat="1" ht="21.75" customHeight="1" hidden="1">
      <c r="A39" s="36"/>
      <c r="B39" s="36"/>
      <c r="C39" s="36"/>
      <c r="D39" s="36"/>
      <c r="E39" s="37"/>
      <c r="F39" s="42"/>
      <c r="G39" s="42"/>
      <c r="H39" s="42"/>
      <c r="I39" s="42"/>
      <c r="J39" s="42"/>
      <c r="K39" s="42"/>
      <c r="L39" s="42"/>
      <c r="M39" s="42"/>
      <c r="N39" s="140"/>
      <c r="O39" s="140"/>
      <c r="P39" s="43"/>
    </row>
    <row r="40" spans="1:16" s="24" customFormat="1" ht="33" customHeight="1" hidden="1" thickBot="1">
      <c r="A40" s="40"/>
      <c r="B40" s="40"/>
      <c r="C40" s="40"/>
      <c r="D40" s="40"/>
      <c r="E40" s="41"/>
      <c r="F40" s="44"/>
      <c r="G40" s="44"/>
      <c r="H40" s="44"/>
      <c r="I40" s="44"/>
      <c r="J40" s="44"/>
      <c r="K40" s="44"/>
      <c r="L40" s="44"/>
      <c r="M40" s="44"/>
      <c r="N40" s="141"/>
      <c r="O40" s="141"/>
      <c r="P40" s="45"/>
    </row>
    <row r="41" spans="1:16" ht="18.75" customHeight="1">
      <c r="A41" s="12"/>
      <c r="B41" s="12"/>
      <c r="C41" s="12"/>
      <c r="D41" s="12"/>
      <c r="E41" s="1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6:16" ht="24.75" customHeight="1"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</row>
    <row r="43" spans="6:16" ht="24.75" customHeight="1"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</row>
    <row r="44" spans="6:16" ht="16.5"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</row>
    <row r="45" spans="6:16" ht="16.5"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</row>
    <row r="46" spans="6:16" ht="16.5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</row>
    <row r="47" spans="6:16" ht="16.5"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</row>
    <row r="48" spans="6:16" ht="16.5"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</row>
    <row r="49" spans="6:16" ht="16.5"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</row>
    <row r="50" spans="6:16" ht="16.5"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</row>
    <row r="51" spans="6:16" ht="16.5"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</row>
    <row r="52" spans="6:16" ht="16.5"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</row>
    <row r="53" spans="6:16" ht="16.5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</row>
    <row r="54" spans="6:16" ht="16.5"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6:16" ht="16.5"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6:16" ht="16.5"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</row>
    <row r="57" spans="6:16" ht="16.5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</row>
    <row r="58" spans="6:16" ht="16.5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</row>
    <row r="59" spans="6:16" ht="16.5"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</row>
    <row r="60" spans="6:16" ht="16.5"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</row>
    <row r="61" spans="6:16" ht="16.5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</row>
    <row r="62" spans="6:16" ht="16.5"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</row>
    <row r="63" spans="6:16" ht="16.5"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</row>
  </sheetData>
  <mergeCells count="3">
    <mergeCell ref="P4:P5"/>
    <mergeCell ref="I4:I5"/>
    <mergeCell ref="M4:O4"/>
  </mergeCells>
  <printOptions horizontalCentered="1"/>
  <pageMargins left="0.3937007874015748" right="0.3937007874015748" top="0.9448818897637796" bottom="0.7874015748031497" header="0.5118110236220472" footer="0.31496062992125984"/>
  <pageSetup firstPageNumber="4" useFirstPageNumber="1" horizontalDpi="600" verticalDpi="600" orientation="portrait" paperSize="9" r:id="rId1"/>
  <headerFooter alignWithMargins="0">
    <oddFooter>&amp;C&amp;"新細明體,標準"&amp;13丙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showGridLines="0" view="pageBreakPreview" zoomScaleNormal="75" zoomScaleSheetLayoutView="100" workbookViewId="0" topLeftCell="A1">
      <pane xSplit="5" ySplit="5" topLeftCell="F2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34" sqref="G34"/>
    </sheetView>
  </sheetViews>
  <sheetFormatPr defaultColWidth="9.00390625" defaultRowHeight="15.75"/>
  <cols>
    <col min="1" max="4" width="1.875" style="89" customWidth="1"/>
    <col min="5" max="5" width="21.25390625" style="115" customWidth="1"/>
    <col min="6" max="6" width="16.00390625" style="89" customWidth="1"/>
    <col min="7" max="7" width="14.50390625" style="89" customWidth="1"/>
    <col min="8" max="8" width="16.00390625" style="89" customWidth="1"/>
    <col min="9" max="9" width="14.875" style="89" customWidth="1"/>
    <col min="10" max="10" width="15.875" style="89" customWidth="1"/>
    <col min="11" max="11" width="16.00390625" style="89" customWidth="1"/>
    <col min="12" max="12" width="15.125" style="89" customWidth="1"/>
    <col min="13" max="13" width="14.75390625" style="89" customWidth="1"/>
    <col min="14" max="14" width="14.875" style="89" customWidth="1"/>
    <col min="15" max="15" width="15.75390625" style="116" customWidth="1"/>
    <col min="16" max="16384" width="9.00390625" style="89" customWidth="1"/>
  </cols>
  <sheetData>
    <row r="1" spans="1:15" ht="24.75" customHeight="1">
      <c r="A1" s="80"/>
      <c r="B1" s="81"/>
      <c r="C1" s="82"/>
      <c r="D1" s="83"/>
      <c r="E1" s="84"/>
      <c r="F1" s="85"/>
      <c r="G1" s="85"/>
      <c r="H1" s="82"/>
      <c r="I1" s="86" t="s">
        <v>104</v>
      </c>
      <c r="J1" s="131" t="s">
        <v>109</v>
      </c>
      <c r="K1" s="87"/>
      <c r="L1" s="87"/>
      <c r="M1" s="87"/>
      <c r="N1" s="87"/>
      <c r="O1" s="88"/>
    </row>
    <row r="2" spans="1:15" ht="24.75" customHeight="1">
      <c r="A2" s="80"/>
      <c r="B2" s="90"/>
      <c r="C2" s="90"/>
      <c r="D2" s="91"/>
      <c r="E2" s="92"/>
      <c r="F2" s="85"/>
      <c r="G2" s="85"/>
      <c r="H2" s="85"/>
      <c r="I2" s="93" t="s">
        <v>33</v>
      </c>
      <c r="J2" s="87" t="s">
        <v>32</v>
      </c>
      <c r="K2" s="85"/>
      <c r="L2" s="85"/>
      <c r="M2" s="85"/>
      <c r="N2" s="85"/>
      <c r="O2" s="88"/>
    </row>
    <row r="3" spans="1:15" s="99" customFormat="1" ht="24.75" customHeight="1" thickBot="1">
      <c r="A3" s="94"/>
      <c r="B3" s="94"/>
      <c r="C3" s="94"/>
      <c r="D3" s="94"/>
      <c r="E3" s="95"/>
      <c r="F3" s="94"/>
      <c r="G3" s="94"/>
      <c r="H3" s="94"/>
      <c r="I3" s="96" t="s">
        <v>119</v>
      </c>
      <c r="J3" s="97" t="s">
        <v>120</v>
      </c>
      <c r="K3" s="94"/>
      <c r="L3" s="94"/>
      <c r="M3" s="94"/>
      <c r="N3" s="94"/>
      <c r="O3" s="98" t="s">
        <v>23</v>
      </c>
    </row>
    <row r="4" spans="1:15" s="103" customFormat="1" ht="24.75" customHeight="1">
      <c r="A4" s="100" t="s">
        <v>6</v>
      </c>
      <c r="B4" s="101"/>
      <c r="C4" s="101"/>
      <c r="D4" s="101"/>
      <c r="E4" s="102"/>
      <c r="F4" s="208" t="s">
        <v>125</v>
      </c>
      <c r="G4" s="101"/>
      <c r="H4" s="142"/>
      <c r="I4" s="160" t="s">
        <v>126</v>
      </c>
      <c r="J4" s="101"/>
      <c r="K4" s="101"/>
      <c r="L4" s="161" t="s">
        <v>63</v>
      </c>
      <c r="M4" s="101"/>
      <c r="N4" s="101"/>
      <c r="O4" s="216" t="s">
        <v>60</v>
      </c>
    </row>
    <row r="5" spans="1:15" s="103" customFormat="1" ht="35.25" customHeight="1">
      <c r="A5" s="104" t="s">
        <v>0</v>
      </c>
      <c r="B5" s="104" t="s">
        <v>1</v>
      </c>
      <c r="C5" s="104" t="s">
        <v>2</v>
      </c>
      <c r="D5" s="104" t="s">
        <v>3</v>
      </c>
      <c r="E5" s="105" t="s">
        <v>36</v>
      </c>
      <c r="F5" s="143" t="s">
        <v>8</v>
      </c>
      <c r="G5" s="144" t="s">
        <v>18</v>
      </c>
      <c r="H5" s="145" t="s">
        <v>9</v>
      </c>
      <c r="I5" s="201" t="s">
        <v>59</v>
      </c>
      <c r="J5" s="146" t="s">
        <v>61</v>
      </c>
      <c r="K5" s="145" t="s">
        <v>105</v>
      </c>
      <c r="L5" s="145" t="s">
        <v>10</v>
      </c>
      <c r="M5" s="145" t="s">
        <v>17</v>
      </c>
      <c r="N5" s="145" t="s">
        <v>106</v>
      </c>
      <c r="O5" s="226"/>
    </row>
    <row r="6" spans="1:15" s="108" customFormat="1" ht="21" customHeight="1">
      <c r="A6" s="192"/>
      <c r="B6" s="192"/>
      <c r="C6" s="192"/>
      <c r="D6" s="193" t="s">
        <v>4</v>
      </c>
      <c r="E6" s="106" t="s">
        <v>5</v>
      </c>
      <c r="F6" s="107">
        <v>40455000000</v>
      </c>
      <c r="G6" s="107">
        <v>0</v>
      </c>
      <c r="H6" s="107">
        <v>40455000000</v>
      </c>
      <c r="I6" s="163">
        <f>I7+I12+I22</f>
        <v>1582937000</v>
      </c>
      <c r="J6" s="107">
        <f>J7+J12+J22</f>
        <v>14586595053</v>
      </c>
      <c r="K6" s="107">
        <f>I6+J6</f>
        <v>16169532053</v>
      </c>
      <c r="L6" s="107">
        <f>L7+L12+L22</f>
        <v>5312307508</v>
      </c>
      <c r="M6" s="107">
        <f>M7+M12+M22</f>
        <v>1709396484</v>
      </c>
      <c r="N6" s="107">
        <f>L6+M6</f>
        <v>7021703992</v>
      </c>
      <c r="O6" s="163">
        <f>K6-N6</f>
        <v>9147828061</v>
      </c>
    </row>
    <row r="7" spans="1:15" s="76" customFormat="1" ht="21" customHeight="1">
      <c r="A7" s="194">
        <v>1</v>
      </c>
      <c r="B7" s="194"/>
      <c r="C7" s="194"/>
      <c r="D7" s="194"/>
      <c r="E7" s="67" t="s">
        <v>41</v>
      </c>
      <c r="F7" s="68">
        <v>1360000000</v>
      </c>
      <c r="G7" s="68">
        <v>0</v>
      </c>
      <c r="H7" s="68">
        <v>1360000000</v>
      </c>
      <c r="I7" s="164">
        <f aca="true" t="shared" si="0" ref="I7:J10">I8</f>
        <v>33000000</v>
      </c>
      <c r="J7" s="68">
        <f t="shared" si="0"/>
        <v>316887873</v>
      </c>
      <c r="K7" s="68">
        <f>I7+J7</f>
        <v>349887873</v>
      </c>
      <c r="L7" s="68">
        <f aca="true" t="shared" si="1" ref="L7:M10">L8</f>
        <v>128218689</v>
      </c>
      <c r="M7" s="68">
        <f t="shared" si="1"/>
        <v>26050000</v>
      </c>
      <c r="N7" s="68">
        <f>L7+M7</f>
        <v>154268689</v>
      </c>
      <c r="O7" s="79">
        <f>K7-N7</f>
        <v>195619184</v>
      </c>
    </row>
    <row r="8" spans="1:15" s="76" customFormat="1" ht="21" customHeight="1">
      <c r="A8" s="194"/>
      <c r="B8" s="194">
        <v>1</v>
      </c>
      <c r="C8" s="194"/>
      <c r="D8" s="194"/>
      <c r="E8" s="109" t="s">
        <v>73</v>
      </c>
      <c r="F8" s="68">
        <v>1360000000</v>
      </c>
      <c r="G8" s="68">
        <v>0</v>
      </c>
      <c r="H8" s="68">
        <v>1360000000</v>
      </c>
      <c r="I8" s="164">
        <f t="shared" si="0"/>
        <v>33000000</v>
      </c>
      <c r="J8" s="68">
        <f t="shared" si="0"/>
        <v>316887873</v>
      </c>
      <c r="K8" s="68">
        <f aca="true" t="shared" si="2" ref="K8:K31">I8+J8</f>
        <v>349887873</v>
      </c>
      <c r="L8" s="68">
        <f t="shared" si="1"/>
        <v>128218689</v>
      </c>
      <c r="M8" s="68">
        <f t="shared" si="1"/>
        <v>26050000</v>
      </c>
      <c r="N8" s="68">
        <f aca="true" t="shared" si="3" ref="N8:N31">L8+M8</f>
        <v>154268689</v>
      </c>
      <c r="O8" s="79">
        <f aca="true" t="shared" si="4" ref="O8:O31">K8-N8</f>
        <v>195619184</v>
      </c>
    </row>
    <row r="9" spans="1:15" s="76" customFormat="1" ht="21" customHeight="1">
      <c r="A9" s="194"/>
      <c r="B9" s="194"/>
      <c r="C9" s="194"/>
      <c r="D9" s="194"/>
      <c r="E9" s="71" t="s">
        <v>77</v>
      </c>
      <c r="F9" s="68">
        <v>1360000000</v>
      </c>
      <c r="G9" s="68">
        <v>0</v>
      </c>
      <c r="H9" s="68">
        <v>1360000000</v>
      </c>
      <c r="I9" s="164">
        <f t="shared" si="0"/>
        <v>33000000</v>
      </c>
      <c r="J9" s="68">
        <f t="shared" si="0"/>
        <v>316887873</v>
      </c>
      <c r="K9" s="68">
        <f t="shared" si="2"/>
        <v>349887873</v>
      </c>
      <c r="L9" s="68">
        <f t="shared" si="1"/>
        <v>128218689</v>
      </c>
      <c r="M9" s="68">
        <f t="shared" si="1"/>
        <v>26050000</v>
      </c>
      <c r="N9" s="68">
        <f t="shared" si="3"/>
        <v>154268689</v>
      </c>
      <c r="O9" s="79">
        <f t="shared" si="4"/>
        <v>195619184</v>
      </c>
    </row>
    <row r="10" spans="1:15" s="76" customFormat="1" ht="21" customHeight="1">
      <c r="A10" s="194"/>
      <c r="B10" s="194"/>
      <c r="C10" s="194">
        <v>1</v>
      </c>
      <c r="D10" s="194"/>
      <c r="E10" s="72" t="s">
        <v>42</v>
      </c>
      <c r="F10" s="73">
        <v>1360000000</v>
      </c>
      <c r="G10" s="73">
        <v>0</v>
      </c>
      <c r="H10" s="73">
        <v>1360000000</v>
      </c>
      <c r="I10" s="202">
        <f t="shared" si="0"/>
        <v>33000000</v>
      </c>
      <c r="J10" s="73">
        <f t="shared" si="0"/>
        <v>316887873</v>
      </c>
      <c r="K10" s="73">
        <f t="shared" si="2"/>
        <v>349887873</v>
      </c>
      <c r="L10" s="73">
        <f t="shared" si="1"/>
        <v>128218689</v>
      </c>
      <c r="M10" s="73">
        <f t="shared" si="1"/>
        <v>26050000</v>
      </c>
      <c r="N10" s="73">
        <f t="shared" si="3"/>
        <v>154268689</v>
      </c>
      <c r="O10" s="75">
        <f t="shared" si="4"/>
        <v>195619184</v>
      </c>
    </row>
    <row r="11" spans="1:15" s="76" customFormat="1" ht="21" customHeight="1">
      <c r="A11" s="194"/>
      <c r="B11" s="194"/>
      <c r="C11" s="194"/>
      <c r="D11" s="194">
        <v>1</v>
      </c>
      <c r="E11" s="78" t="s">
        <v>43</v>
      </c>
      <c r="F11" s="73">
        <v>1360000000</v>
      </c>
      <c r="G11" s="73">
        <v>0</v>
      </c>
      <c r="H11" s="73">
        <v>1360000000</v>
      </c>
      <c r="I11" s="202">
        <v>33000000</v>
      </c>
      <c r="J11" s="73">
        <v>316887873</v>
      </c>
      <c r="K11" s="73">
        <f t="shared" si="2"/>
        <v>349887873</v>
      </c>
      <c r="L11" s="73">
        <v>128218689</v>
      </c>
      <c r="M11" s="73">
        <v>26050000</v>
      </c>
      <c r="N11" s="73">
        <f t="shared" si="3"/>
        <v>154268689</v>
      </c>
      <c r="O11" s="75">
        <f t="shared" si="4"/>
        <v>195619184</v>
      </c>
    </row>
    <row r="12" spans="1:15" s="70" customFormat="1" ht="21" customHeight="1">
      <c r="A12" s="194">
        <v>2</v>
      </c>
      <c r="B12" s="199"/>
      <c r="C12" s="199"/>
      <c r="D12" s="199"/>
      <c r="E12" s="67" t="s">
        <v>11</v>
      </c>
      <c r="F12" s="68">
        <v>29970000000</v>
      </c>
      <c r="G12" s="68">
        <v>0</v>
      </c>
      <c r="H12" s="68">
        <v>29970000000</v>
      </c>
      <c r="I12" s="164">
        <f>I13+I19</f>
        <v>1134237000</v>
      </c>
      <c r="J12" s="68">
        <f>J13+J19</f>
        <v>11997230220</v>
      </c>
      <c r="K12" s="68">
        <f t="shared" si="2"/>
        <v>13131467220</v>
      </c>
      <c r="L12" s="68">
        <f>L13+L19</f>
        <v>3698012649</v>
      </c>
      <c r="M12" s="68">
        <f>M13+M19</f>
        <v>1373735453</v>
      </c>
      <c r="N12" s="68">
        <f t="shared" si="3"/>
        <v>5071748102</v>
      </c>
      <c r="O12" s="79">
        <f t="shared" si="4"/>
        <v>8059719118</v>
      </c>
    </row>
    <row r="13" spans="1:15" s="70" customFormat="1" ht="21" customHeight="1">
      <c r="A13" s="199"/>
      <c r="B13" s="194">
        <v>1</v>
      </c>
      <c r="C13" s="199"/>
      <c r="D13" s="199"/>
      <c r="E13" s="109" t="s">
        <v>68</v>
      </c>
      <c r="F13" s="68">
        <v>29657700000</v>
      </c>
      <c r="G13" s="68">
        <v>0</v>
      </c>
      <c r="H13" s="68">
        <v>29657700000</v>
      </c>
      <c r="I13" s="164">
        <f>I14</f>
        <v>1110950000</v>
      </c>
      <c r="J13" s="68">
        <f>J14</f>
        <v>11988418783</v>
      </c>
      <c r="K13" s="68">
        <f t="shared" si="2"/>
        <v>13099368783</v>
      </c>
      <c r="L13" s="68">
        <f>L14</f>
        <v>3667648416</v>
      </c>
      <c r="M13" s="68">
        <f>M14</f>
        <v>1373709533</v>
      </c>
      <c r="N13" s="68">
        <f t="shared" si="3"/>
        <v>5041357949</v>
      </c>
      <c r="O13" s="79">
        <f t="shared" si="4"/>
        <v>8058010834</v>
      </c>
    </row>
    <row r="14" spans="1:15" s="70" customFormat="1" ht="21" customHeight="1">
      <c r="A14" s="199"/>
      <c r="B14" s="194"/>
      <c r="C14" s="199"/>
      <c r="D14" s="199"/>
      <c r="E14" s="71" t="s">
        <v>15</v>
      </c>
      <c r="F14" s="68">
        <v>29657700000</v>
      </c>
      <c r="G14" s="68">
        <v>0</v>
      </c>
      <c r="H14" s="68">
        <v>29657700000</v>
      </c>
      <c r="I14" s="164">
        <f>I15</f>
        <v>1110950000</v>
      </c>
      <c r="J14" s="68">
        <f>J15</f>
        <v>11988418783</v>
      </c>
      <c r="K14" s="68">
        <f t="shared" si="2"/>
        <v>13099368783</v>
      </c>
      <c r="L14" s="68">
        <f>L15</f>
        <v>3667648416</v>
      </c>
      <c r="M14" s="68">
        <f>M15</f>
        <v>1373709533</v>
      </c>
      <c r="N14" s="68">
        <f t="shared" si="3"/>
        <v>5041357949</v>
      </c>
      <c r="O14" s="79">
        <f t="shared" si="4"/>
        <v>8058010834</v>
      </c>
    </row>
    <row r="15" spans="1:15" s="76" customFormat="1" ht="37.5" customHeight="1">
      <c r="A15" s="194"/>
      <c r="B15" s="194"/>
      <c r="C15" s="194">
        <v>1</v>
      </c>
      <c r="D15" s="194"/>
      <c r="E15" s="72" t="s">
        <v>44</v>
      </c>
      <c r="F15" s="73">
        <v>29657700000</v>
      </c>
      <c r="G15" s="73">
        <v>0</v>
      </c>
      <c r="H15" s="73">
        <f>H16+H17+H18</f>
        <v>29657700000</v>
      </c>
      <c r="I15" s="202">
        <f>I16+I17+I18</f>
        <v>1110950000</v>
      </c>
      <c r="J15" s="73">
        <f>J16+J17+J18</f>
        <v>11988418783</v>
      </c>
      <c r="K15" s="73">
        <f t="shared" si="2"/>
        <v>13099368783</v>
      </c>
      <c r="L15" s="73">
        <f>L16+L17+L18</f>
        <v>3667648416</v>
      </c>
      <c r="M15" s="73">
        <f>M16+M17+M18</f>
        <v>1373709533</v>
      </c>
      <c r="N15" s="73">
        <f t="shared" si="3"/>
        <v>5041357949</v>
      </c>
      <c r="O15" s="75">
        <f t="shared" si="4"/>
        <v>8058010834</v>
      </c>
    </row>
    <row r="16" spans="1:15" s="76" customFormat="1" ht="21" customHeight="1">
      <c r="A16" s="194"/>
      <c r="B16" s="194"/>
      <c r="C16" s="194"/>
      <c r="D16" s="194">
        <v>1</v>
      </c>
      <c r="E16" s="132" t="s">
        <v>45</v>
      </c>
      <c r="F16" s="73">
        <v>2314600000</v>
      </c>
      <c r="G16" s="73">
        <v>119000000</v>
      </c>
      <c r="H16" s="73">
        <f>F16+G16</f>
        <v>2433600000</v>
      </c>
      <c r="I16" s="202">
        <v>80150000</v>
      </c>
      <c r="J16" s="73">
        <v>741601809</v>
      </c>
      <c r="K16" s="73">
        <f t="shared" si="2"/>
        <v>821751809</v>
      </c>
      <c r="L16" s="73">
        <v>160177256</v>
      </c>
      <c r="M16" s="73">
        <v>41030755</v>
      </c>
      <c r="N16" s="73">
        <f t="shared" si="3"/>
        <v>201208011</v>
      </c>
      <c r="O16" s="75">
        <f t="shared" si="4"/>
        <v>620543798</v>
      </c>
    </row>
    <row r="17" spans="1:15" s="76" customFormat="1" ht="37.5" customHeight="1">
      <c r="A17" s="194"/>
      <c r="B17" s="194"/>
      <c r="C17" s="194"/>
      <c r="D17" s="194">
        <v>2</v>
      </c>
      <c r="E17" s="132" t="s">
        <v>46</v>
      </c>
      <c r="F17" s="73">
        <v>27248100000</v>
      </c>
      <c r="G17" s="73">
        <v>-107000000</v>
      </c>
      <c r="H17" s="73">
        <f>F17+G17</f>
        <v>27141100000</v>
      </c>
      <c r="I17" s="202">
        <v>1030800000</v>
      </c>
      <c r="J17" s="73">
        <v>11174632415</v>
      </c>
      <c r="K17" s="73">
        <f t="shared" si="2"/>
        <v>12205432415</v>
      </c>
      <c r="L17" s="73">
        <v>3468490433</v>
      </c>
      <c r="M17" s="73">
        <v>1332678778</v>
      </c>
      <c r="N17" s="73">
        <f t="shared" si="3"/>
        <v>4801169211</v>
      </c>
      <c r="O17" s="75">
        <f t="shared" si="4"/>
        <v>7404263204</v>
      </c>
    </row>
    <row r="18" spans="1:15" s="76" customFormat="1" ht="37.5" customHeight="1">
      <c r="A18" s="194"/>
      <c r="B18" s="194"/>
      <c r="C18" s="194"/>
      <c r="D18" s="194">
        <v>3</v>
      </c>
      <c r="E18" s="132" t="s">
        <v>47</v>
      </c>
      <c r="F18" s="73">
        <v>95000000</v>
      </c>
      <c r="G18" s="73">
        <v>-12000000</v>
      </c>
      <c r="H18" s="73">
        <f>F18+G18</f>
        <v>83000000</v>
      </c>
      <c r="I18" s="202">
        <v>0</v>
      </c>
      <c r="J18" s="73">
        <v>72184559</v>
      </c>
      <c r="K18" s="73">
        <f t="shared" si="2"/>
        <v>72184559</v>
      </c>
      <c r="L18" s="73">
        <v>38980727</v>
      </c>
      <c r="M18" s="73">
        <v>0</v>
      </c>
      <c r="N18" s="73">
        <f t="shared" si="3"/>
        <v>38980727</v>
      </c>
      <c r="O18" s="75">
        <f t="shared" si="4"/>
        <v>33203832</v>
      </c>
    </row>
    <row r="19" spans="1:15" s="70" customFormat="1" ht="21" customHeight="1">
      <c r="A19" s="199"/>
      <c r="B19" s="194">
        <v>2</v>
      </c>
      <c r="C19" s="199"/>
      <c r="D19" s="199"/>
      <c r="E19" s="109" t="s">
        <v>74</v>
      </c>
      <c r="F19" s="68">
        <v>312300000</v>
      </c>
      <c r="G19" s="68">
        <v>0</v>
      </c>
      <c r="H19" s="68">
        <v>312300000</v>
      </c>
      <c r="I19" s="164">
        <f>I20</f>
        <v>23287000</v>
      </c>
      <c r="J19" s="68">
        <f>J20</f>
        <v>8811437</v>
      </c>
      <c r="K19" s="68">
        <f t="shared" si="2"/>
        <v>32098437</v>
      </c>
      <c r="L19" s="68">
        <f>L20</f>
        <v>30364233</v>
      </c>
      <c r="M19" s="68">
        <f>M20</f>
        <v>25920</v>
      </c>
      <c r="N19" s="68">
        <f t="shared" si="3"/>
        <v>30390153</v>
      </c>
      <c r="O19" s="79">
        <f t="shared" si="4"/>
        <v>1708284</v>
      </c>
    </row>
    <row r="20" spans="1:15" s="70" customFormat="1" ht="21" customHeight="1">
      <c r="A20" s="199"/>
      <c r="B20" s="194"/>
      <c r="C20" s="199"/>
      <c r="D20" s="199"/>
      <c r="E20" s="71" t="s">
        <v>15</v>
      </c>
      <c r="F20" s="68">
        <v>312300000</v>
      </c>
      <c r="G20" s="68">
        <v>0</v>
      </c>
      <c r="H20" s="68">
        <v>312300000</v>
      </c>
      <c r="I20" s="164">
        <f>I21</f>
        <v>23287000</v>
      </c>
      <c r="J20" s="68">
        <f>J21</f>
        <v>8811437</v>
      </c>
      <c r="K20" s="68">
        <f t="shared" si="2"/>
        <v>32098437</v>
      </c>
      <c r="L20" s="68">
        <f>L21</f>
        <v>30364233</v>
      </c>
      <c r="M20" s="68">
        <f>M21</f>
        <v>25920</v>
      </c>
      <c r="N20" s="68">
        <f t="shared" si="3"/>
        <v>30390153</v>
      </c>
      <c r="O20" s="79">
        <f t="shared" si="4"/>
        <v>1708284</v>
      </c>
    </row>
    <row r="21" spans="1:15" s="76" customFormat="1" ht="37.5" customHeight="1">
      <c r="A21" s="194"/>
      <c r="B21" s="194"/>
      <c r="C21" s="194">
        <v>1</v>
      </c>
      <c r="D21" s="194"/>
      <c r="E21" s="72" t="s">
        <v>65</v>
      </c>
      <c r="F21" s="73">
        <v>312300000</v>
      </c>
      <c r="G21" s="73">
        <v>0</v>
      </c>
      <c r="H21" s="73">
        <v>312300000</v>
      </c>
      <c r="I21" s="202">
        <v>23287000</v>
      </c>
      <c r="J21" s="73">
        <v>8811437</v>
      </c>
      <c r="K21" s="73">
        <f t="shared" si="2"/>
        <v>32098437</v>
      </c>
      <c r="L21" s="73">
        <v>30364233</v>
      </c>
      <c r="M21" s="73">
        <v>25920</v>
      </c>
      <c r="N21" s="73">
        <f t="shared" si="3"/>
        <v>30390153</v>
      </c>
      <c r="O21" s="75">
        <f t="shared" si="4"/>
        <v>1708284</v>
      </c>
    </row>
    <row r="22" spans="1:15" s="70" customFormat="1" ht="21" customHeight="1">
      <c r="A22" s="194">
        <v>3</v>
      </c>
      <c r="B22" s="199"/>
      <c r="C22" s="199"/>
      <c r="D22" s="199"/>
      <c r="E22" s="67" t="s">
        <v>48</v>
      </c>
      <c r="F22" s="68">
        <v>9125000000</v>
      </c>
      <c r="G22" s="68">
        <v>0</v>
      </c>
      <c r="H22" s="68">
        <v>9125000000</v>
      </c>
      <c r="I22" s="164">
        <f>I23+I27</f>
        <v>415700000</v>
      </c>
      <c r="J22" s="68">
        <f>J23+J27</f>
        <v>2272476960</v>
      </c>
      <c r="K22" s="68">
        <f t="shared" si="2"/>
        <v>2688176960</v>
      </c>
      <c r="L22" s="68">
        <f>L23+L27</f>
        <v>1486076170</v>
      </c>
      <c r="M22" s="68">
        <f>M23+M27</f>
        <v>309611031</v>
      </c>
      <c r="N22" s="68">
        <f t="shared" si="3"/>
        <v>1795687201</v>
      </c>
      <c r="O22" s="79">
        <f t="shared" si="4"/>
        <v>892489759</v>
      </c>
    </row>
    <row r="23" spans="1:15" s="70" customFormat="1" ht="21" customHeight="1">
      <c r="A23" s="199"/>
      <c r="B23" s="194">
        <v>1</v>
      </c>
      <c r="C23" s="199"/>
      <c r="D23" s="199"/>
      <c r="E23" s="109" t="s">
        <v>75</v>
      </c>
      <c r="F23" s="68">
        <v>2240000000</v>
      </c>
      <c r="G23" s="68">
        <v>0</v>
      </c>
      <c r="H23" s="68">
        <v>2240000000</v>
      </c>
      <c r="I23" s="164">
        <f aca="true" t="shared" si="5" ref="I23:J25">I24</f>
        <v>226700000</v>
      </c>
      <c r="J23" s="68">
        <f t="shared" si="5"/>
        <v>302840660</v>
      </c>
      <c r="K23" s="68">
        <f t="shared" si="2"/>
        <v>529540660</v>
      </c>
      <c r="L23" s="68">
        <f aca="true" t="shared" si="6" ref="L23:M25">L24</f>
        <v>260745190</v>
      </c>
      <c r="M23" s="68">
        <f t="shared" si="6"/>
        <v>0</v>
      </c>
      <c r="N23" s="68">
        <f t="shared" si="3"/>
        <v>260745190</v>
      </c>
      <c r="O23" s="79">
        <f t="shared" si="4"/>
        <v>268795470</v>
      </c>
    </row>
    <row r="24" spans="1:15" s="70" customFormat="1" ht="21" customHeight="1">
      <c r="A24" s="199"/>
      <c r="B24" s="194"/>
      <c r="C24" s="199"/>
      <c r="D24" s="199"/>
      <c r="E24" s="71" t="s">
        <v>15</v>
      </c>
      <c r="F24" s="68">
        <v>2240000000</v>
      </c>
      <c r="G24" s="68">
        <v>0</v>
      </c>
      <c r="H24" s="68">
        <v>2240000000</v>
      </c>
      <c r="I24" s="164">
        <f t="shared" si="5"/>
        <v>226700000</v>
      </c>
      <c r="J24" s="68">
        <f t="shared" si="5"/>
        <v>302840660</v>
      </c>
      <c r="K24" s="68">
        <f t="shared" si="2"/>
        <v>529540660</v>
      </c>
      <c r="L24" s="68">
        <f t="shared" si="6"/>
        <v>260745190</v>
      </c>
      <c r="M24" s="68">
        <f t="shared" si="6"/>
        <v>0</v>
      </c>
      <c r="N24" s="68">
        <f t="shared" si="3"/>
        <v>260745190</v>
      </c>
      <c r="O24" s="79">
        <f t="shared" si="4"/>
        <v>268795470</v>
      </c>
    </row>
    <row r="25" spans="1:15" s="76" customFormat="1" ht="21" customHeight="1">
      <c r="A25" s="194"/>
      <c r="B25" s="194"/>
      <c r="C25" s="194">
        <v>1</v>
      </c>
      <c r="D25" s="194"/>
      <c r="E25" s="72" t="s">
        <v>49</v>
      </c>
      <c r="F25" s="73">
        <v>2240000000</v>
      </c>
      <c r="G25" s="73">
        <v>0</v>
      </c>
      <c r="H25" s="73">
        <v>2240000000</v>
      </c>
      <c r="I25" s="202">
        <f t="shared" si="5"/>
        <v>226700000</v>
      </c>
      <c r="J25" s="73">
        <f t="shared" si="5"/>
        <v>302840660</v>
      </c>
      <c r="K25" s="73">
        <f t="shared" si="2"/>
        <v>529540660</v>
      </c>
      <c r="L25" s="73">
        <f t="shared" si="6"/>
        <v>260745190</v>
      </c>
      <c r="M25" s="73">
        <f t="shared" si="6"/>
        <v>0</v>
      </c>
      <c r="N25" s="73">
        <f t="shared" si="3"/>
        <v>260745190</v>
      </c>
      <c r="O25" s="79">
        <f t="shared" si="4"/>
        <v>268795470</v>
      </c>
    </row>
    <row r="26" spans="1:15" s="76" customFormat="1" ht="21" customHeight="1">
      <c r="A26" s="194"/>
      <c r="B26" s="194"/>
      <c r="C26" s="194"/>
      <c r="D26" s="194">
        <v>1</v>
      </c>
      <c r="E26" s="132" t="s">
        <v>50</v>
      </c>
      <c r="F26" s="73">
        <v>2240000000</v>
      </c>
      <c r="G26" s="73">
        <v>0</v>
      </c>
      <c r="H26" s="73">
        <v>2240000000</v>
      </c>
      <c r="I26" s="202">
        <v>226700000</v>
      </c>
      <c r="J26" s="73">
        <v>302840660</v>
      </c>
      <c r="K26" s="73">
        <f t="shared" si="2"/>
        <v>529540660</v>
      </c>
      <c r="L26" s="73">
        <v>260745190</v>
      </c>
      <c r="M26" s="73">
        <v>0</v>
      </c>
      <c r="N26" s="73">
        <f t="shared" si="3"/>
        <v>260745190</v>
      </c>
      <c r="O26" s="75">
        <f t="shared" si="4"/>
        <v>268795470</v>
      </c>
    </row>
    <row r="27" spans="1:15" s="70" customFormat="1" ht="21" customHeight="1">
      <c r="A27" s="199"/>
      <c r="B27" s="194">
        <v>2</v>
      </c>
      <c r="C27" s="199"/>
      <c r="D27" s="199"/>
      <c r="E27" s="109" t="s">
        <v>76</v>
      </c>
      <c r="F27" s="68">
        <v>6885000000</v>
      </c>
      <c r="G27" s="68">
        <v>0</v>
      </c>
      <c r="H27" s="68">
        <v>6885000000</v>
      </c>
      <c r="I27" s="164">
        <f>I28</f>
        <v>189000000</v>
      </c>
      <c r="J27" s="68">
        <f>J28</f>
        <v>1969636300</v>
      </c>
      <c r="K27" s="68">
        <f t="shared" si="2"/>
        <v>2158636300</v>
      </c>
      <c r="L27" s="68">
        <f>L28</f>
        <v>1225330980</v>
      </c>
      <c r="M27" s="68">
        <f>M28</f>
        <v>309611031</v>
      </c>
      <c r="N27" s="68">
        <f t="shared" si="3"/>
        <v>1534942011</v>
      </c>
      <c r="O27" s="79">
        <f t="shared" si="4"/>
        <v>623694289</v>
      </c>
    </row>
    <row r="28" spans="1:15" s="70" customFormat="1" ht="21" customHeight="1">
      <c r="A28" s="199"/>
      <c r="B28" s="194"/>
      <c r="C28" s="199"/>
      <c r="D28" s="199"/>
      <c r="E28" s="71" t="s">
        <v>15</v>
      </c>
      <c r="F28" s="68">
        <v>6885000000</v>
      </c>
      <c r="G28" s="68">
        <v>0</v>
      </c>
      <c r="H28" s="68">
        <v>6885000000</v>
      </c>
      <c r="I28" s="164">
        <f>I29</f>
        <v>189000000</v>
      </c>
      <c r="J28" s="68">
        <f>J29</f>
        <v>1969636300</v>
      </c>
      <c r="K28" s="68">
        <f t="shared" si="2"/>
        <v>2158636300</v>
      </c>
      <c r="L28" s="68">
        <f>L29</f>
        <v>1225330980</v>
      </c>
      <c r="M28" s="68">
        <f>M29</f>
        <v>309611031</v>
      </c>
      <c r="N28" s="68">
        <f t="shared" si="3"/>
        <v>1534942011</v>
      </c>
      <c r="O28" s="79">
        <f t="shared" si="4"/>
        <v>623694289</v>
      </c>
    </row>
    <row r="29" spans="1:15" s="76" customFormat="1" ht="21" customHeight="1">
      <c r="A29" s="194"/>
      <c r="B29" s="194"/>
      <c r="C29" s="194">
        <v>1</v>
      </c>
      <c r="D29" s="194"/>
      <c r="E29" s="72" t="s">
        <v>66</v>
      </c>
      <c r="F29" s="73">
        <v>6885000000</v>
      </c>
      <c r="G29" s="73">
        <v>0</v>
      </c>
      <c r="H29" s="73">
        <v>6885000000</v>
      </c>
      <c r="I29" s="202">
        <f>I30+I31</f>
        <v>189000000</v>
      </c>
      <c r="J29" s="73">
        <f>J30+J31</f>
        <v>1969636300</v>
      </c>
      <c r="K29" s="73">
        <f t="shared" si="2"/>
        <v>2158636300</v>
      </c>
      <c r="L29" s="73">
        <f>L30+L31</f>
        <v>1225330980</v>
      </c>
      <c r="M29" s="73">
        <f>M30+M31</f>
        <v>309611031</v>
      </c>
      <c r="N29" s="73">
        <f t="shared" si="3"/>
        <v>1534942011</v>
      </c>
      <c r="O29" s="75">
        <f t="shared" si="4"/>
        <v>623694289</v>
      </c>
    </row>
    <row r="30" spans="1:15" s="76" customFormat="1" ht="21" customHeight="1">
      <c r="A30" s="194"/>
      <c r="B30" s="194"/>
      <c r="C30" s="194"/>
      <c r="D30" s="194">
        <v>1</v>
      </c>
      <c r="E30" s="132" t="s">
        <v>51</v>
      </c>
      <c r="F30" s="73">
        <v>2390000000</v>
      </c>
      <c r="G30" s="73">
        <v>0</v>
      </c>
      <c r="H30" s="73">
        <v>2390000000</v>
      </c>
      <c r="I30" s="202">
        <v>94200000</v>
      </c>
      <c r="J30" s="73">
        <v>671554087</v>
      </c>
      <c r="K30" s="73">
        <f t="shared" si="2"/>
        <v>765754087</v>
      </c>
      <c r="L30" s="73">
        <v>399991609</v>
      </c>
      <c r="M30" s="73">
        <v>96131955</v>
      </c>
      <c r="N30" s="73">
        <f t="shared" si="3"/>
        <v>496123564</v>
      </c>
      <c r="O30" s="75">
        <f t="shared" si="4"/>
        <v>269630523</v>
      </c>
    </row>
    <row r="31" spans="1:16" s="76" customFormat="1" ht="21.75" customHeight="1">
      <c r="A31" s="194"/>
      <c r="B31" s="205"/>
      <c r="C31" s="207"/>
      <c r="D31" s="205">
        <v>2</v>
      </c>
      <c r="E31" s="78" t="s">
        <v>52</v>
      </c>
      <c r="F31" s="73">
        <v>4495000000</v>
      </c>
      <c r="G31" s="75">
        <v>0</v>
      </c>
      <c r="H31" s="74">
        <v>4495000000</v>
      </c>
      <c r="I31" s="75">
        <v>94800000</v>
      </c>
      <c r="J31" s="73">
        <v>1298082213</v>
      </c>
      <c r="K31" s="74">
        <f t="shared" si="2"/>
        <v>1392882213</v>
      </c>
      <c r="L31" s="74">
        <v>825339371</v>
      </c>
      <c r="M31" s="74">
        <v>213479076</v>
      </c>
      <c r="N31" s="74">
        <f t="shared" si="3"/>
        <v>1038818447</v>
      </c>
      <c r="O31" s="75">
        <f t="shared" si="4"/>
        <v>354063766</v>
      </c>
      <c r="P31" s="203"/>
    </row>
    <row r="32" spans="1:15" ht="15" customHeight="1">
      <c r="A32" s="204"/>
      <c r="B32" s="206"/>
      <c r="C32" s="110"/>
      <c r="D32" s="206"/>
      <c r="E32" s="111"/>
      <c r="F32" s="210"/>
      <c r="G32" s="112"/>
      <c r="H32" s="210"/>
      <c r="I32" s="112"/>
      <c r="J32" s="209"/>
      <c r="K32" s="211"/>
      <c r="L32" s="211"/>
      <c r="M32" s="211"/>
      <c r="N32" s="211"/>
      <c r="O32" s="113"/>
    </row>
    <row r="33" spans="1:15" ht="17.25" thickBot="1">
      <c r="A33" s="212"/>
      <c r="B33" s="213"/>
      <c r="C33" s="214"/>
      <c r="D33" s="213"/>
      <c r="E33" s="215"/>
      <c r="F33" s="213"/>
      <c r="G33" s="214"/>
      <c r="H33" s="213"/>
      <c r="I33" s="214"/>
      <c r="J33" s="212"/>
      <c r="K33" s="213"/>
      <c r="L33" s="213"/>
      <c r="M33" s="213"/>
      <c r="N33" s="213"/>
      <c r="O33" s="214"/>
    </row>
  </sheetData>
  <mergeCells count="1">
    <mergeCell ref="O4:O5"/>
  </mergeCells>
  <printOptions horizontalCentered="1"/>
  <pageMargins left="0.3937007874015748" right="0.3937007874015748" top="0.7874015748031497" bottom="0.9448818897637796" header="0.5118110236220472" footer="0.31496062992125984"/>
  <pageSetup firstPageNumber="6" useFirstPageNumber="1" horizontalDpi="600" verticalDpi="600" orientation="portrait" pageOrder="overThenDown" paperSize="9" scale="95" r:id="rId1"/>
  <headerFooter alignWithMargins="0">
    <oddFooter>&amp;C&amp;"新細明體,標準"&amp;13丙  &amp;P</oddFooter>
  </headerFooter>
  <colBreaks count="1" manualBreakCount="1">
    <brk id="9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showGridLines="0" view="pageBreakPreview" zoomScaleNormal="75" zoomScaleSheetLayoutView="100" workbookViewId="0" topLeftCell="C1">
      <pane ySplit="5" topLeftCell="BM24" activePane="bottomLeft" state="frozen"/>
      <selection pane="topLeft" activeCell="A1" sqref="A1"/>
      <selection pane="bottomLeft" activeCell="M2" sqref="M2"/>
    </sheetView>
  </sheetViews>
  <sheetFormatPr defaultColWidth="9.00390625" defaultRowHeight="15.75"/>
  <cols>
    <col min="1" max="4" width="2.25390625" style="115" customWidth="1"/>
    <col min="5" max="5" width="22.625" style="115" customWidth="1"/>
    <col min="6" max="6" width="17.625" style="115" customWidth="1"/>
    <col min="7" max="7" width="16.125" style="115" customWidth="1"/>
    <col min="8" max="8" width="17.625" style="115" customWidth="1"/>
    <col min="9" max="11" width="17.375" style="115" hidden="1" customWidth="1"/>
    <col min="12" max="15" width="16.625" style="115" customWidth="1"/>
    <col min="16" max="18" width="16.375" style="115" hidden="1" customWidth="1"/>
    <col min="19" max="19" width="16.25390625" style="129" customWidth="1"/>
    <col min="20" max="20" width="14.375" style="115" customWidth="1"/>
    <col min="21" max="16384" width="9.00390625" style="115" customWidth="1"/>
  </cols>
  <sheetData>
    <row r="1" spans="1:19" ht="27" customHeight="1">
      <c r="A1" s="117"/>
      <c r="B1" s="118"/>
      <c r="C1" s="119"/>
      <c r="D1" s="84"/>
      <c r="E1" s="84"/>
      <c r="F1" s="120"/>
      <c r="H1" s="86" t="s">
        <v>104</v>
      </c>
      <c r="I1" s="131" t="s">
        <v>103</v>
      </c>
      <c r="J1" s="86"/>
      <c r="K1" s="86"/>
      <c r="L1" s="131" t="s">
        <v>109</v>
      </c>
      <c r="M1" s="121"/>
      <c r="N1" s="122"/>
      <c r="O1" s="120"/>
      <c r="P1" s="120"/>
      <c r="Q1" s="120"/>
      <c r="R1" s="120"/>
      <c r="S1" s="120"/>
    </row>
    <row r="2" spans="1:19" ht="24.75" customHeight="1">
      <c r="A2" s="117"/>
      <c r="B2" s="123"/>
      <c r="C2" s="123"/>
      <c r="D2" s="92"/>
      <c r="E2" s="92"/>
      <c r="F2" s="120"/>
      <c r="G2" s="120"/>
      <c r="H2" s="93" t="s">
        <v>34</v>
      </c>
      <c r="I2" s="93"/>
      <c r="J2" s="93"/>
      <c r="K2" s="93"/>
      <c r="L2" s="87" t="s">
        <v>35</v>
      </c>
      <c r="M2" s="87"/>
      <c r="N2" s="120"/>
      <c r="O2" s="120"/>
      <c r="P2" s="120"/>
      <c r="Q2" s="120"/>
      <c r="R2" s="120"/>
      <c r="S2" s="120"/>
    </row>
    <row r="3" spans="1:19" s="97" customFormat="1" ht="24.75" customHeight="1" thickBot="1">
      <c r="A3" s="124"/>
      <c r="B3" s="124"/>
      <c r="C3" s="124"/>
      <c r="D3" s="124"/>
      <c r="E3" s="125"/>
      <c r="F3" s="124"/>
      <c r="H3" s="96" t="s">
        <v>117</v>
      </c>
      <c r="I3" s="97" t="s">
        <v>108</v>
      </c>
      <c r="J3" s="96"/>
      <c r="K3" s="96"/>
      <c r="L3" s="97" t="s">
        <v>120</v>
      </c>
      <c r="N3" s="124"/>
      <c r="O3" s="124"/>
      <c r="P3" s="124"/>
      <c r="Q3" s="124"/>
      <c r="R3" s="124"/>
      <c r="S3" s="124" t="s">
        <v>24</v>
      </c>
    </row>
    <row r="4" spans="1:19" s="97" customFormat="1" ht="23.25" customHeight="1">
      <c r="A4" s="100" t="s">
        <v>27</v>
      </c>
      <c r="B4" s="100"/>
      <c r="C4" s="100"/>
      <c r="D4" s="100"/>
      <c r="E4" s="102"/>
      <c r="F4" s="100" t="s">
        <v>28</v>
      </c>
      <c r="G4" s="100"/>
      <c r="H4" s="102"/>
      <c r="I4" s="102" t="s">
        <v>87</v>
      </c>
      <c r="J4" s="102" t="s">
        <v>88</v>
      </c>
      <c r="K4" s="102" t="s">
        <v>89</v>
      </c>
      <c r="L4" s="221" t="s">
        <v>14</v>
      </c>
      <c r="M4" s="227" t="s">
        <v>53</v>
      </c>
      <c r="N4" s="228"/>
      <c r="O4" s="228"/>
      <c r="P4" s="167" t="s">
        <v>90</v>
      </c>
      <c r="Q4" s="167" t="s">
        <v>91</v>
      </c>
      <c r="R4" s="167" t="s">
        <v>92</v>
      </c>
      <c r="S4" s="216" t="s">
        <v>60</v>
      </c>
    </row>
    <row r="5" spans="1:19" s="97" customFormat="1" ht="23.25" customHeight="1">
      <c r="A5" s="104" t="s">
        <v>0</v>
      </c>
      <c r="B5" s="104" t="s">
        <v>1</v>
      </c>
      <c r="C5" s="104" t="s">
        <v>2</v>
      </c>
      <c r="D5" s="104" t="s">
        <v>3</v>
      </c>
      <c r="E5" s="105" t="s">
        <v>36</v>
      </c>
      <c r="F5" s="143" t="s">
        <v>29</v>
      </c>
      <c r="G5" s="146" t="s">
        <v>58</v>
      </c>
      <c r="H5" s="145" t="s">
        <v>9</v>
      </c>
      <c r="I5" s="135"/>
      <c r="J5" s="135"/>
      <c r="K5" s="135"/>
      <c r="L5" s="222"/>
      <c r="M5" s="168" t="s">
        <v>30</v>
      </c>
      <c r="N5" s="168" t="s">
        <v>31</v>
      </c>
      <c r="O5" s="145" t="s">
        <v>9</v>
      </c>
      <c r="P5" s="169"/>
      <c r="Q5" s="169"/>
      <c r="R5" s="169"/>
      <c r="S5" s="226"/>
    </row>
    <row r="6" spans="1:21" s="108" customFormat="1" ht="21" customHeight="1">
      <c r="A6" s="192"/>
      <c r="B6" s="192"/>
      <c r="C6" s="192"/>
      <c r="D6" s="193" t="s">
        <v>4</v>
      </c>
      <c r="E6" s="106" t="s">
        <v>5</v>
      </c>
      <c r="F6" s="107">
        <v>40455000000</v>
      </c>
      <c r="G6" s="107">
        <v>0</v>
      </c>
      <c r="H6" s="107">
        <v>40455000000</v>
      </c>
      <c r="I6" s="107">
        <v>9687642000</v>
      </c>
      <c r="J6" s="107">
        <v>3727923000</v>
      </c>
      <c r="K6" s="107">
        <v>13415565000</v>
      </c>
      <c r="L6" s="107">
        <f>L7+L12+L22</f>
        <v>33497137000</v>
      </c>
      <c r="M6" s="107">
        <f>M7+M12+M22</f>
        <v>22639912455</v>
      </c>
      <c r="N6" s="107">
        <f>N7+N12+N22</f>
        <v>1709396484</v>
      </c>
      <c r="O6" s="107">
        <f>M6+N6</f>
        <v>24349308939</v>
      </c>
      <c r="P6" s="148"/>
      <c r="Q6" s="148"/>
      <c r="R6" s="148"/>
      <c r="S6" s="163">
        <f>L6-O6</f>
        <v>9147828061</v>
      </c>
      <c r="U6" s="191"/>
    </row>
    <row r="7" spans="1:21" s="76" customFormat="1" ht="21" customHeight="1">
      <c r="A7" s="194">
        <v>1</v>
      </c>
      <c r="B7" s="194"/>
      <c r="C7" s="194"/>
      <c r="D7" s="194"/>
      <c r="E7" s="67" t="s">
        <v>41</v>
      </c>
      <c r="F7" s="68">
        <v>1360000000</v>
      </c>
      <c r="G7" s="68">
        <v>0</v>
      </c>
      <c r="H7" s="68">
        <v>1360000000</v>
      </c>
      <c r="I7" s="68">
        <v>1023300000</v>
      </c>
      <c r="J7" s="68">
        <v>212000000</v>
      </c>
      <c r="K7" s="68">
        <v>1235300000</v>
      </c>
      <c r="L7" s="68">
        <f aca="true" t="shared" si="0" ref="L7:N10">L8</f>
        <v>1243000000</v>
      </c>
      <c r="M7" s="68">
        <f t="shared" si="0"/>
        <v>1021330816</v>
      </c>
      <c r="N7" s="68">
        <f t="shared" si="0"/>
        <v>26050000</v>
      </c>
      <c r="O7" s="68">
        <f>M7+N7</f>
        <v>1047380816</v>
      </c>
      <c r="P7" s="79"/>
      <c r="Q7" s="79"/>
      <c r="R7" s="79"/>
      <c r="S7" s="79">
        <f>L7-O7</f>
        <v>195619184</v>
      </c>
      <c r="U7" s="191"/>
    </row>
    <row r="8" spans="1:21" s="76" customFormat="1" ht="21" customHeight="1">
      <c r="A8" s="194"/>
      <c r="B8" s="194">
        <v>1</v>
      </c>
      <c r="C8" s="194"/>
      <c r="D8" s="194"/>
      <c r="E8" s="109" t="s">
        <v>73</v>
      </c>
      <c r="F8" s="68">
        <v>1360000000</v>
      </c>
      <c r="G8" s="68">
        <v>0</v>
      </c>
      <c r="H8" s="68">
        <v>1360000000</v>
      </c>
      <c r="I8" s="68">
        <v>1023300000</v>
      </c>
      <c r="J8" s="68">
        <v>212000000</v>
      </c>
      <c r="K8" s="68">
        <v>1235300000</v>
      </c>
      <c r="L8" s="68">
        <f t="shared" si="0"/>
        <v>1243000000</v>
      </c>
      <c r="M8" s="68">
        <f t="shared" si="0"/>
        <v>1021330816</v>
      </c>
      <c r="N8" s="68">
        <f t="shared" si="0"/>
        <v>26050000</v>
      </c>
      <c r="O8" s="68">
        <f aca="true" t="shared" si="1" ref="O8:O31">M8+N8</f>
        <v>1047380816</v>
      </c>
      <c r="P8" s="79"/>
      <c r="Q8" s="79"/>
      <c r="R8" s="79"/>
      <c r="S8" s="79">
        <f aca="true" t="shared" si="2" ref="S8:S31">L8-O8</f>
        <v>195619184</v>
      </c>
      <c r="U8" s="191"/>
    </row>
    <row r="9" spans="1:21" s="76" customFormat="1" ht="21" customHeight="1">
      <c r="A9" s="194"/>
      <c r="B9" s="194"/>
      <c r="C9" s="194"/>
      <c r="D9" s="194"/>
      <c r="E9" s="71" t="s">
        <v>77</v>
      </c>
      <c r="F9" s="68">
        <v>1360000000</v>
      </c>
      <c r="G9" s="68">
        <v>0</v>
      </c>
      <c r="H9" s="68">
        <v>1360000000</v>
      </c>
      <c r="I9" s="68">
        <v>1023300000</v>
      </c>
      <c r="J9" s="68">
        <v>212000000</v>
      </c>
      <c r="K9" s="68">
        <v>1235300000</v>
      </c>
      <c r="L9" s="68">
        <f t="shared" si="0"/>
        <v>1243000000</v>
      </c>
      <c r="M9" s="68">
        <f t="shared" si="0"/>
        <v>1021330816</v>
      </c>
      <c r="N9" s="68">
        <f t="shared" si="0"/>
        <v>26050000</v>
      </c>
      <c r="O9" s="68">
        <f t="shared" si="1"/>
        <v>1047380816</v>
      </c>
      <c r="P9" s="79"/>
      <c r="Q9" s="79"/>
      <c r="R9" s="79"/>
      <c r="S9" s="79">
        <f t="shared" si="2"/>
        <v>195619184</v>
      </c>
      <c r="U9" s="191"/>
    </row>
    <row r="10" spans="1:21" s="76" customFormat="1" ht="21" customHeight="1">
      <c r="A10" s="194"/>
      <c r="B10" s="194"/>
      <c r="C10" s="194">
        <v>1</v>
      </c>
      <c r="D10" s="194"/>
      <c r="E10" s="72" t="s">
        <v>42</v>
      </c>
      <c r="F10" s="73">
        <v>1360000000</v>
      </c>
      <c r="G10" s="73">
        <v>0</v>
      </c>
      <c r="H10" s="73">
        <v>1360000000</v>
      </c>
      <c r="I10" s="73">
        <v>1023300000</v>
      </c>
      <c r="J10" s="73">
        <v>212000000</v>
      </c>
      <c r="K10" s="73">
        <v>1235300000</v>
      </c>
      <c r="L10" s="73">
        <f t="shared" si="0"/>
        <v>1243000000</v>
      </c>
      <c r="M10" s="73">
        <f t="shared" si="0"/>
        <v>1021330816</v>
      </c>
      <c r="N10" s="73">
        <f t="shared" si="0"/>
        <v>26050000</v>
      </c>
      <c r="O10" s="73">
        <f t="shared" si="1"/>
        <v>1047380816</v>
      </c>
      <c r="P10" s="75"/>
      <c r="Q10" s="75"/>
      <c r="R10" s="75"/>
      <c r="S10" s="75">
        <f t="shared" si="2"/>
        <v>195619184</v>
      </c>
      <c r="U10" s="191"/>
    </row>
    <row r="11" spans="1:21" s="76" customFormat="1" ht="21" customHeight="1">
      <c r="A11" s="194"/>
      <c r="B11" s="194"/>
      <c r="C11" s="194"/>
      <c r="D11" s="194">
        <v>1</v>
      </c>
      <c r="E11" s="78" t="s">
        <v>43</v>
      </c>
      <c r="F11" s="73">
        <v>1360000000</v>
      </c>
      <c r="G11" s="73">
        <v>0</v>
      </c>
      <c r="H11" s="73">
        <v>1360000000</v>
      </c>
      <c r="I11" s="73">
        <v>1023300000</v>
      </c>
      <c r="J11" s="73">
        <v>212000000</v>
      </c>
      <c r="K11" s="73">
        <v>1235300000</v>
      </c>
      <c r="L11" s="73">
        <v>1243000000</v>
      </c>
      <c r="M11" s="73">
        <v>1021330816</v>
      </c>
      <c r="N11" s="73">
        <v>26050000</v>
      </c>
      <c r="O11" s="73">
        <f t="shared" si="1"/>
        <v>1047380816</v>
      </c>
      <c r="P11" s="75"/>
      <c r="Q11" s="75"/>
      <c r="R11" s="75"/>
      <c r="S11" s="75">
        <f t="shared" si="2"/>
        <v>195619184</v>
      </c>
      <c r="U11" s="191"/>
    </row>
    <row r="12" spans="1:21" s="76" customFormat="1" ht="21" customHeight="1">
      <c r="A12" s="194">
        <v>2</v>
      </c>
      <c r="B12" s="199"/>
      <c r="C12" s="199"/>
      <c r="D12" s="199"/>
      <c r="E12" s="67" t="s">
        <v>11</v>
      </c>
      <c r="F12" s="68">
        <v>29970000000</v>
      </c>
      <c r="G12" s="68">
        <v>0</v>
      </c>
      <c r="H12" s="68">
        <v>29970000000</v>
      </c>
      <c r="I12" s="68">
        <v>4294342000</v>
      </c>
      <c r="J12" s="68">
        <v>2646463000</v>
      </c>
      <c r="K12" s="68">
        <v>6940805000</v>
      </c>
      <c r="L12" s="68">
        <f>L13+L19</f>
        <v>24839637000</v>
      </c>
      <c r="M12" s="68">
        <f>M13+M19</f>
        <v>15406182429</v>
      </c>
      <c r="N12" s="68">
        <f>N13+N19</f>
        <v>1373735453</v>
      </c>
      <c r="O12" s="68">
        <f t="shared" si="1"/>
        <v>16779917882</v>
      </c>
      <c r="P12" s="79"/>
      <c r="Q12" s="79"/>
      <c r="R12" s="79"/>
      <c r="S12" s="79">
        <f t="shared" si="2"/>
        <v>8059719118</v>
      </c>
      <c r="U12" s="191"/>
    </row>
    <row r="13" spans="1:21" s="76" customFormat="1" ht="21" customHeight="1">
      <c r="A13" s="199"/>
      <c r="B13" s="194">
        <v>1</v>
      </c>
      <c r="C13" s="199"/>
      <c r="D13" s="199"/>
      <c r="E13" s="109" t="s">
        <v>68</v>
      </c>
      <c r="F13" s="68">
        <v>29657700000</v>
      </c>
      <c r="G13" s="68">
        <v>0</v>
      </c>
      <c r="H13" s="68">
        <v>29657700000</v>
      </c>
      <c r="I13" s="68">
        <v>4190242000</v>
      </c>
      <c r="J13" s="68">
        <v>2620730000</v>
      </c>
      <c r="K13" s="68">
        <v>6810972000</v>
      </c>
      <c r="L13" s="68">
        <f aca="true" t="shared" si="3" ref="L13:N14">L14</f>
        <v>24608150000</v>
      </c>
      <c r="M13" s="68">
        <f t="shared" si="3"/>
        <v>15176429633</v>
      </c>
      <c r="N13" s="68">
        <f t="shared" si="3"/>
        <v>1373709533</v>
      </c>
      <c r="O13" s="68">
        <f t="shared" si="1"/>
        <v>16550139166</v>
      </c>
      <c r="P13" s="79"/>
      <c r="Q13" s="79"/>
      <c r="R13" s="79"/>
      <c r="S13" s="79">
        <f t="shared" si="2"/>
        <v>8058010834</v>
      </c>
      <c r="U13" s="191"/>
    </row>
    <row r="14" spans="1:21" s="76" customFormat="1" ht="21" customHeight="1">
      <c r="A14" s="199"/>
      <c r="B14" s="194"/>
      <c r="C14" s="199"/>
      <c r="D14" s="199"/>
      <c r="E14" s="71" t="s">
        <v>15</v>
      </c>
      <c r="F14" s="68">
        <v>29657700000</v>
      </c>
      <c r="G14" s="68">
        <v>0</v>
      </c>
      <c r="H14" s="68">
        <v>29657700000</v>
      </c>
      <c r="I14" s="68">
        <v>4190242000</v>
      </c>
      <c r="J14" s="68">
        <v>2620730000</v>
      </c>
      <c r="K14" s="68">
        <v>6810972000</v>
      </c>
      <c r="L14" s="68">
        <f t="shared" si="3"/>
        <v>24608150000</v>
      </c>
      <c r="M14" s="68">
        <f t="shared" si="3"/>
        <v>15176429633</v>
      </c>
      <c r="N14" s="68">
        <f t="shared" si="3"/>
        <v>1373709533</v>
      </c>
      <c r="O14" s="68">
        <f t="shared" si="1"/>
        <v>16550139166</v>
      </c>
      <c r="P14" s="79"/>
      <c r="Q14" s="79"/>
      <c r="R14" s="79"/>
      <c r="S14" s="79">
        <f t="shared" si="2"/>
        <v>8058010834</v>
      </c>
      <c r="U14" s="191"/>
    </row>
    <row r="15" spans="1:21" s="76" customFormat="1" ht="37.5" customHeight="1">
      <c r="A15" s="194"/>
      <c r="B15" s="194"/>
      <c r="C15" s="194">
        <v>1</v>
      </c>
      <c r="D15" s="194"/>
      <c r="E15" s="72" t="s">
        <v>44</v>
      </c>
      <c r="F15" s="73">
        <v>29657700000</v>
      </c>
      <c r="G15" s="73">
        <v>0</v>
      </c>
      <c r="H15" s="73">
        <v>29657700000</v>
      </c>
      <c r="I15" s="73">
        <v>4190242000</v>
      </c>
      <c r="J15" s="73">
        <v>2620730000</v>
      </c>
      <c r="K15" s="73">
        <v>6810972000</v>
      </c>
      <c r="L15" s="73">
        <f>L16+L17+L18</f>
        <v>24608150000</v>
      </c>
      <c r="M15" s="73">
        <f>M16+M17+M18</f>
        <v>15176429633</v>
      </c>
      <c r="N15" s="73">
        <f>N16+N17+N18</f>
        <v>1373709533</v>
      </c>
      <c r="O15" s="73">
        <f t="shared" si="1"/>
        <v>16550139166</v>
      </c>
      <c r="P15" s="75"/>
      <c r="Q15" s="75"/>
      <c r="R15" s="75"/>
      <c r="S15" s="75">
        <f t="shared" si="2"/>
        <v>8058010834</v>
      </c>
      <c r="U15" s="191"/>
    </row>
    <row r="16" spans="1:21" s="76" customFormat="1" ht="21" customHeight="1">
      <c r="A16" s="194"/>
      <c r="B16" s="194"/>
      <c r="C16" s="194"/>
      <c r="D16" s="194">
        <v>1</v>
      </c>
      <c r="E16" s="132" t="s">
        <v>45</v>
      </c>
      <c r="F16" s="73">
        <v>2314600000</v>
      </c>
      <c r="G16" s="73">
        <v>119000000</v>
      </c>
      <c r="H16" s="73">
        <f>F16+G16</f>
        <v>2433600000</v>
      </c>
      <c r="I16" s="73">
        <v>589950000</v>
      </c>
      <c r="J16" s="73">
        <v>224310000</v>
      </c>
      <c r="K16" s="73">
        <v>814260000</v>
      </c>
      <c r="L16" s="73">
        <v>2103050000</v>
      </c>
      <c r="M16" s="73">
        <v>1441475447</v>
      </c>
      <c r="N16" s="73">
        <v>41030755</v>
      </c>
      <c r="O16" s="73">
        <f t="shared" si="1"/>
        <v>1482506202</v>
      </c>
      <c r="P16" s="75"/>
      <c r="Q16" s="75"/>
      <c r="R16" s="75"/>
      <c r="S16" s="75">
        <f t="shared" si="2"/>
        <v>620543798</v>
      </c>
      <c r="U16" s="191"/>
    </row>
    <row r="17" spans="1:21" s="76" customFormat="1" ht="37.5" customHeight="1">
      <c r="A17" s="194"/>
      <c r="B17" s="194"/>
      <c r="C17" s="194"/>
      <c r="D17" s="194">
        <v>2</v>
      </c>
      <c r="E17" s="132" t="s">
        <v>46</v>
      </c>
      <c r="F17" s="73">
        <v>27248100000</v>
      </c>
      <c r="G17" s="73">
        <v>-107000000</v>
      </c>
      <c r="H17" s="73">
        <f>F17+G17</f>
        <v>27141100000</v>
      </c>
      <c r="I17" s="73">
        <v>3594492000</v>
      </c>
      <c r="J17" s="73">
        <v>2380420000</v>
      </c>
      <c r="K17" s="73">
        <v>5974912000</v>
      </c>
      <c r="L17" s="73">
        <v>22422100000</v>
      </c>
      <c r="M17" s="73">
        <v>13685158018</v>
      </c>
      <c r="N17" s="73">
        <v>1332678778</v>
      </c>
      <c r="O17" s="73">
        <f t="shared" si="1"/>
        <v>15017836796</v>
      </c>
      <c r="P17" s="75"/>
      <c r="Q17" s="75"/>
      <c r="R17" s="75"/>
      <c r="S17" s="75">
        <f t="shared" si="2"/>
        <v>7404263204</v>
      </c>
      <c r="U17" s="191"/>
    </row>
    <row r="18" spans="1:21" s="76" customFormat="1" ht="37.5" customHeight="1">
      <c r="A18" s="194"/>
      <c r="B18" s="194"/>
      <c r="C18" s="194"/>
      <c r="D18" s="194">
        <v>3</v>
      </c>
      <c r="E18" s="132" t="s">
        <v>47</v>
      </c>
      <c r="F18" s="73">
        <v>95000000</v>
      </c>
      <c r="G18" s="73">
        <v>-12000000</v>
      </c>
      <c r="H18" s="73">
        <f>F18+G18</f>
        <v>83000000</v>
      </c>
      <c r="I18" s="73">
        <v>5800000</v>
      </c>
      <c r="J18" s="73">
        <v>16000000</v>
      </c>
      <c r="K18" s="73">
        <v>21800000</v>
      </c>
      <c r="L18" s="73">
        <v>83000000</v>
      </c>
      <c r="M18" s="73">
        <v>49796168</v>
      </c>
      <c r="N18" s="73">
        <v>0</v>
      </c>
      <c r="O18" s="73">
        <f t="shared" si="1"/>
        <v>49796168</v>
      </c>
      <c r="P18" s="75"/>
      <c r="Q18" s="75"/>
      <c r="R18" s="75"/>
      <c r="S18" s="75">
        <f t="shared" si="2"/>
        <v>33203832</v>
      </c>
      <c r="U18" s="191"/>
    </row>
    <row r="19" spans="1:21" s="76" customFormat="1" ht="21" customHeight="1">
      <c r="A19" s="199"/>
      <c r="B19" s="194">
        <v>2</v>
      </c>
      <c r="C19" s="199"/>
      <c r="D19" s="199"/>
      <c r="E19" s="109" t="s">
        <v>74</v>
      </c>
      <c r="F19" s="68">
        <v>312300000</v>
      </c>
      <c r="G19" s="68">
        <v>0</v>
      </c>
      <c r="H19" s="68">
        <v>312300000</v>
      </c>
      <c r="I19" s="68">
        <v>104100000</v>
      </c>
      <c r="J19" s="68">
        <v>25733000</v>
      </c>
      <c r="K19" s="68">
        <v>129833000</v>
      </c>
      <c r="L19" s="68">
        <f aca="true" t="shared" si="4" ref="L19:N20">L20</f>
        <v>231487000</v>
      </c>
      <c r="M19" s="68">
        <f t="shared" si="4"/>
        <v>229752796</v>
      </c>
      <c r="N19" s="68">
        <f t="shared" si="4"/>
        <v>25920</v>
      </c>
      <c r="O19" s="68">
        <f t="shared" si="1"/>
        <v>229778716</v>
      </c>
      <c r="P19" s="79"/>
      <c r="Q19" s="79"/>
      <c r="R19" s="79"/>
      <c r="S19" s="79">
        <f t="shared" si="2"/>
        <v>1708284</v>
      </c>
      <c r="U19" s="191"/>
    </row>
    <row r="20" spans="1:21" s="76" customFormat="1" ht="21" customHeight="1">
      <c r="A20" s="199"/>
      <c r="B20" s="194"/>
      <c r="C20" s="199"/>
      <c r="D20" s="199"/>
      <c r="E20" s="71" t="s">
        <v>15</v>
      </c>
      <c r="F20" s="68">
        <v>312300000</v>
      </c>
      <c r="G20" s="68">
        <v>0</v>
      </c>
      <c r="H20" s="68">
        <v>312300000</v>
      </c>
      <c r="I20" s="68">
        <v>104100000</v>
      </c>
      <c r="J20" s="68">
        <v>25733000</v>
      </c>
      <c r="K20" s="68">
        <v>129833000</v>
      </c>
      <c r="L20" s="68">
        <f t="shared" si="4"/>
        <v>231487000</v>
      </c>
      <c r="M20" s="68">
        <f t="shared" si="4"/>
        <v>229752796</v>
      </c>
      <c r="N20" s="68">
        <f t="shared" si="4"/>
        <v>25920</v>
      </c>
      <c r="O20" s="68">
        <f t="shared" si="1"/>
        <v>229778716</v>
      </c>
      <c r="P20" s="79"/>
      <c r="Q20" s="79"/>
      <c r="R20" s="79"/>
      <c r="S20" s="79">
        <f t="shared" si="2"/>
        <v>1708284</v>
      </c>
      <c r="U20" s="191"/>
    </row>
    <row r="21" spans="1:21" s="76" customFormat="1" ht="37.5" customHeight="1">
      <c r="A21" s="194"/>
      <c r="B21" s="194"/>
      <c r="C21" s="194">
        <v>1</v>
      </c>
      <c r="D21" s="194"/>
      <c r="E21" s="72" t="s">
        <v>65</v>
      </c>
      <c r="F21" s="73">
        <v>312300000</v>
      </c>
      <c r="G21" s="73">
        <v>0</v>
      </c>
      <c r="H21" s="73">
        <v>312300000</v>
      </c>
      <c r="I21" s="73">
        <v>104100000</v>
      </c>
      <c r="J21" s="73">
        <v>25733000</v>
      </c>
      <c r="K21" s="73">
        <v>129833000</v>
      </c>
      <c r="L21" s="73">
        <v>231487000</v>
      </c>
      <c r="M21" s="73">
        <v>229752796</v>
      </c>
      <c r="N21" s="73">
        <v>25920</v>
      </c>
      <c r="O21" s="73">
        <f t="shared" si="1"/>
        <v>229778716</v>
      </c>
      <c r="P21" s="75"/>
      <c r="Q21" s="75"/>
      <c r="R21" s="75"/>
      <c r="S21" s="75">
        <f t="shared" si="2"/>
        <v>1708284</v>
      </c>
      <c r="U21" s="191"/>
    </row>
    <row r="22" spans="1:21" s="76" customFormat="1" ht="21" customHeight="1">
      <c r="A22" s="194">
        <v>3</v>
      </c>
      <c r="B22" s="199"/>
      <c r="C22" s="199"/>
      <c r="D22" s="199"/>
      <c r="E22" s="67" t="s">
        <v>48</v>
      </c>
      <c r="F22" s="68">
        <v>9125000000</v>
      </c>
      <c r="G22" s="68">
        <v>0</v>
      </c>
      <c r="H22" s="68">
        <v>9125000000</v>
      </c>
      <c r="I22" s="68">
        <v>4370000000</v>
      </c>
      <c r="J22" s="68">
        <v>869460000</v>
      </c>
      <c r="K22" s="68">
        <v>5239460000</v>
      </c>
      <c r="L22" s="68">
        <f>L23+L27</f>
        <v>7414500000</v>
      </c>
      <c r="M22" s="68">
        <f>M23+M27</f>
        <v>6212399210</v>
      </c>
      <c r="N22" s="68">
        <f>N23+N27</f>
        <v>309611031</v>
      </c>
      <c r="O22" s="68">
        <f t="shared" si="1"/>
        <v>6522010241</v>
      </c>
      <c r="P22" s="79"/>
      <c r="Q22" s="79"/>
      <c r="R22" s="79"/>
      <c r="S22" s="79">
        <f t="shared" si="2"/>
        <v>892489759</v>
      </c>
      <c r="U22" s="191"/>
    </row>
    <row r="23" spans="1:21" s="76" customFormat="1" ht="21" customHeight="1">
      <c r="A23" s="199"/>
      <c r="B23" s="194">
        <v>1</v>
      </c>
      <c r="C23" s="199"/>
      <c r="D23" s="199"/>
      <c r="E23" s="109" t="s">
        <v>75</v>
      </c>
      <c r="F23" s="68">
        <v>2240000000</v>
      </c>
      <c r="G23" s="68">
        <v>0</v>
      </c>
      <c r="H23" s="68">
        <v>2240000000</v>
      </c>
      <c r="I23" s="68">
        <v>370000000</v>
      </c>
      <c r="J23" s="68">
        <v>102500000</v>
      </c>
      <c r="K23" s="68">
        <v>472500000</v>
      </c>
      <c r="L23" s="68">
        <f aca="true" t="shared" si="5" ref="L23:N25">L24</f>
        <v>1437500000</v>
      </c>
      <c r="M23" s="68">
        <f t="shared" si="5"/>
        <v>1168704530</v>
      </c>
      <c r="N23" s="68">
        <f t="shared" si="5"/>
        <v>0</v>
      </c>
      <c r="O23" s="68">
        <f t="shared" si="1"/>
        <v>1168704530</v>
      </c>
      <c r="P23" s="79"/>
      <c r="Q23" s="79"/>
      <c r="R23" s="79"/>
      <c r="S23" s="79">
        <f t="shared" si="2"/>
        <v>268795470</v>
      </c>
      <c r="U23" s="191"/>
    </row>
    <row r="24" spans="1:21" s="76" customFormat="1" ht="21" customHeight="1">
      <c r="A24" s="199"/>
      <c r="B24" s="194"/>
      <c r="C24" s="199"/>
      <c r="D24" s="199"/>
      <c r="E24" s="71" t="s">
        <v>15</v>
      </c>
      <c r="F24" s="68">
        <v>2240000000</v>
      </c>
      <c r="G24" s="68">
        <v>0</v>
      </c>
      <c r="H24" s="68">
        <v>2240000000</v>
      </c>
      <c r="I24" s="68">
        <v>370000000</v>
      </c>
      <c r="J24" s="68">
        <v>102500000</v>
      </c>
      <c r="K24" s="68">
        <v>472500000</v>
      </c>
      <c r="L24" s="68">
        <f t="shared" si="5"/>
        <v>1437500000</v>
      </c>
      <c r="M24" s="68">
        <f t="shared" si="5"/>
        <v>1168704530</v>
      </c>
      <c r="N24" s="68">
        <f t="shared" si="5"/>
        <v>0</v>
      </c>
      <c r="O24" s="68">
        <f t="shared" si="1"/>
        <v>1168704530</v>
      </c>
      <c r="P24" s="79"/>
      <c r="Q24" s="79"/>
      <c r="R24" s="79"/>
      <c r="S24" s="79">
        <f t="shared" si="2"/>
        <v>268795470</v>
      </c>
      <c r="U24" s="191"/>
    </row>
    <row r="25" spans="1:21" s="76" customFormat="1" ht="21" customHeight="1">
      <c r="A25" s="194"/>
      <c r="B25" s="194"/>
      <c r="C25" s="194">
        <v>1</v>
      </c>
      <c r="D25" s="194"/>
      <c r="E25" s="72" t="s">
        <v>49</v>
      </c>
      <c r="F25" s="73">
        <v>2240000000</v>
      </c>
      <c r="G25" s="73">
        <v>0</v>
      </c>
      <c r="H25" s="73">
        <v>2240000000</v>
      </c>
      <c r="I25" s="73">
        <v>370000000</v>
      </c>
      <c r="J25" s="73">
        <v>102500000</v>
      </c>
      <c r="K25" s="73">
        <v>472500000</v>
      </c>
      <c r="L25" s="73">
        <f t="shared" si="5"/>
        <v>1437500000</v>
      </c>
      <c r="M25" s="73">
        <f t="shared" si="5"/>
        <v>1168704530</v>
      </c>
      <c r="N25" s="73">
        <f t="shared" si="5"/>
        <v>0</v>
      </c>
      <c r="O25" s="73">
        <f t="shared" si="1"/>
        <v>1168704530</v>
      </c>
      <c r="P25" s="75"/>
      <c r="Q25" s="75"/>
      <c r="R25" s="75"/>
      <c r="S25" s="75">
        <f t="shared" si="2"/>
        <v>268795470</v>
      </c>
      <c r="U25" s="191"/>
    </row>
    <row r="26" spans="1:21" s="76" customFormat="1" ht="21" customHeight="1">
      <c r="A26" s="194"/>
      <c r="B26" s="194"/>
      <c r="C26" s="194"/>
      <c r="D26" s="194">
        <v>1</v>
      </c>
      <c r="E26" s="132" t="s">
        <v>50</v>
      </c>
      <c r="F26" s="73">
        <v>2240000000</v>
      </c>
      <c r="G26" s="73">
        <v>0</v>
      </c>
      <c r="H26" s="73">
        <v>2240000000</v>
      </c>
      <c r="I26" s="73">
        <v>370000000</v>
      </c>
      <c r="J26" s="73">
        <v>102500000</v>
      </c>
      <c r="K26" s="73">
        <v>472500000</v>
      </c>
      <c r="L26" s="73">
        <v>1437500000</v>
      </c>
      <c r="M26" s="73">
        <v>1168704530</v>
      </c>
      <c r="N26" s="73">
        <v>0</v>
      </c>
      <c r="O26" s="73">
        <f t="shared" si="1"/>
        <v>1168704530</v>
      </c>
      <c r="P26" s="75"/>
      <c r="Q26" s="75"/>
      <c r="R26" s="75"/>
      <c r="S26" s="75">
        <f t="shared" si="2"/>
        <v>268795470</v>
      </c>
      <c r="U26" s="191"/>
    </row>
    <row r="27" spans="1:21" s="76" customFormat="1" ht="21" customHeight="1">
      <c r="A27" s="199"/>
      <c r="B27" s="194">
        <v>2</v>
      </c>
      <c r="C27" s="199"/>
      <c r="D27" s="199"/>
      <c r="E27" s="109" t="s">
        <v>76</v>
      </c>
      <c r="F27" s="68">
        <v>6885000000</v>
      </c>
      <c r="G27" s="68">
        <v>0</v>
      </c>
      <c r="H27" s="68">
        <v>6885000000</v>
      </c>
      <c r="I27" s="68">
        <v>4000000000</v>
      </c>
      <c r="J27" s="68">
        <v>766960000</v>
      </c>
      <c r="K27" s="68">
        <v>4766960000</v>
      </c>
      <c r="L27" s="68">
        <f aca="true" t="shared" si="6" ref="L27:N28">L28</f>
        <v>5977000000</v>
      </c>
      <c r="M27" s="68">
        <f t="shared" si="6"/>
        <v>5043694680</v>
      </c>
      <c r="N27" s="68">
        <f t="shared" si="6"/>
        <v>309611031</v>
      </c>
      <c r="O27" s="68">
        <f t="shared" si="1"/>
        <v>5353305711</v>
      </c>
      <c r="P27" s="79"/>
      <c r="Q27" s="79"/>
      <c r="R27" s="79"/>
      <c r="S27" s="79">
        <f t="shared" si="2"/>
        <v>623694289</v>
      </c>
      <c r="U27" s="191"/>
    </row>
    <row r="28" spans="1:21" s="76" customFormat="1" ht="21" customHeight="1">
      <c r="A28" s="199"/>
      <c r="B28" s="194"/>
      <c r="C28" s="199"/>
      <c r="D28" s="199"/>
      <c r="E28" s="71" t="s">
        <v>15</v>
      </c>
      <c r="F28" s="68">
        <v>6885000000</v>
      </c>
      <c r="G28" s="68">
        <v>0</v>
      </c>
      <c r="H28" s="68">
        <v>6885000000</v>
      </c>
      <c r="I28" s="68">
        <v>4000000000</v>
      </c>
      <c r="J28" s="68">
        <v>766960000</v>
      </c>
      <c r="K28" s="68">
        <v>4766960000</v>
      </c>
      <c r="L28" s="68">
        <f t="shared" si="6"/>
        <v>5977000000</v>
      </c>
      <c r="M28" s="68">
        <f t="shared" si="6"/>
        <v>5043694680</v>
      </c>
      <c r="N28" s="68">
        <f t="shared" si="6"/>
        <v>309611031</v>
      </c>
      <c r="O28" s="68">
        <f t="shared" si="1"/>
        <v>5353305711</v>
      </c>
      <c r="P28" s="79"/>
      <c r="Q28" s="79"/>
      <c r="R28" s="79"/>
      <c r="S28" s="79">
        <f t="shared" si="2"/>
        <v>623694289</v>
      </c>
      <c r="U28" s="191"/>
    </row>
    <row r="29" spans="1:21" s="76" customFormat="1" ht="21" customHeight="1">
      <c r="A29" s="194"/>
      <c r="B29" s="194"/>
      <c r="C29" s="194">
        <v>1</v>
      </c>
      <c r="D29" s="194"/>
      <c r="E29" s="72" t="s">
        <v>66</v>
      </c>
      <c r="F29" s="73">
        <v>6885000000</v>
      </c>
      <c r="G29" s="73">
        <v>0</v>
      </c>
      <c r="H29" s="73">
        <v>6885000000</v>
      </c>
      <c r="I29" s="73">
        <v>4000000000</v>
      </c>
      <c r="J29" s="73">
        <v>766960000</v>
      </c>
      <c r="K29" s="73">
        <v>4766960000</v>
      </c>
      <c r="L29" s="73">
        <f>L30+L31</f>
        <v>5977000000</v>
      </c>
      <c r="M29" s="73">
        <f>M30+M31</f>
        <v>5043694680</v>
      </c>
      <c r="N29" s="73">
        <f>N30+N31</f>
        <v>309611031</v>
      </c>
      <c r="O29" s="73">
        <f t="shared" si="1"/>
        <v>5353305711</v>
      </c>
      <c r="P29" s="75"/>
      <c r="Q29" s="75"/>
      <c r="R29" s="75"/>
      <c r="S29" s="75">
        <f t="shared" si="2"/>
        <v>623694289</v>
      </c>
      <c r="U29" s="191"/>
    </row>
    <row r="30" spans="1:21" s="76" customFormat="1" ht="21" customHeight="1">
      <c r="A30" s="194"/>
      <c r="B30" s="194"/>
      <c r="C30" s="194"/>
      <c r="D30" s="194">
        <v>1</v>
      </c>
      <c r="E30" s="132" t="s">
        <v>51</v>
      </c>
      <c r="F30" s="73">
        <v>2390000000</v>
      </c>
      <c r="G30" s="73">
        <v>0</v>
      </c>
      <c r="H30" s="73">
        <v>2390000000</v>
      </c>
      <c r="I30" s="73">
        <v>1400000000</v>
      </c>
      <c r="J30" s="73">
        <v>299490000</v>
      </c>
      <c r="K30" s="73">
        <v>1699490000</v>
      </c>
      <c r="L30" s="73">
        <v>1986200000</v>
      </c>
      <c r="M30" s="73">
        <v>1620437522</v>
      </c>
      <c r="N30" s="73">
        <v>96131955</v>
      </c>
      <c r="O30" s="73">
        <f t="shared" si="1"/>
        <v>1716569477</v>
      </c>
      <c r="P30" s="75"/>
      <c r="Q30" s="75"/>
      <c r="R30" s="75"/>
      <c r="S30" s="75">
        <f t="shared" si="2"/>
        <v>269630523</v>
      </c>
      <c r="U30" s="191"/>
    </row>
    <row r="31" spans="1:21" s="76" customFormat="1" ht="23.25" customHeight="1" thickBot="1">
      <c r="A31" s="200"/>
      <c r="B31" s="200"/>
      <c r="C31" s="200"/>
      <c r="D31" s="200">
        <v>2</v>
      </c>
      <c r="E31" s="133" t="s">
        <v>52</v>
      </c>
      <c r="F31" s="134">
        <v>4495000000</v>
      </c>
      <c r="G31" s="134">
        <v>0</v>
      </c>
      <c r="H31" s="134">
        <v>4495000000</v>
      </c>
      <c r="I31" s="134">
        <v>2600000000</v>
      </c>
      <c r="J31" s="134">
        <v>467470000</v>
      </c>
      <c r="K31" s="134">
        <v>3067470000</v>
      </c>
      <c r="L31" s="134">
        <v>3990800000</v>
      </c>
      <c r="M31" s="134">
        <v>3423257158</v>
      </c>
      <c r="N31" s="134">
        <v>213479076</v>
      </c>
      <c r="O31" s="165">
        <f t="shared" si="1"/>
        <v>3636736234</v>
      </c>
      <c r="P31" s="166"/>
      <c r="Q31" s="166"/>
      <c r="R31" s="166"/>
      <c r="S31" s="166">
        <f t="shared" si="2"/>
        <v>354063766</v>
      </c>
      <c r="U31" s="191"/>
    </row>
    <row r="32" spans="1:19" ht="18.75" customHeight="1">
      <c r="A32" s="110"/>
      <c r="B32" s="110"/>
      <c r="C32" s="110"/>
      <c r="D32" s="110"/>
      <c r="E32" s="111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6:19" ht="24.75" customHeight="1"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</row>
    <row r="34" spans="6:19" ht="24.75" customHeight="1"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8"/>
    </row>
    <row r="35" spans="6:19" ht="16.5"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8"/>
    </row>
    <row r="36" spans="6:19" ht="16.5"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8"/>
    </row>
    <row r="37" spans="6:19" ht="16.5"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8"/>
    </row>
    <row r="38" spans="6:19" ht="16.5"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8"/>
    </row>
    <row r="39" spans="6:19" ht="16.5"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8"/>
    </row>
    <row r="40" spans="6:19" ht="16.5"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8"/>
    </row>
    <row r="41" spans="6:19" ht="16.5"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8"/>
    </row>
    <row r="42" spans="6:19" ht="16.5"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8"/>
    </row>
    <row r="43" spans="6:19" ht="16.5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8"/>
    </row>
    <row r="44" spans="6:19" ht="16.5"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8"/>
    </row>
    <row r="45" spans="6:19" ht="16.5"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8"/>
    </row>
    <row r="46" spans="6:19" ht="16.5"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8"/>
    </row>
    <row r="47" spans="6:19" ht="16.5"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8"/>
    </row>
    <row r="48" spans="6:19" ht="16.5"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8"/>
    </row>
    <row r="49" spans="6:19" ht="16.5"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8"/>
    </row>
    <row r="50" spans="6:19" ht="16.5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8"/>
    </row>
    <row r="51" spans="6:19" ht="16.5"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8"/>
    </row>
    <row r="52" spans="6:19" ht="16.5"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8"/>
    </row>
    <row r="53" spans="6:19" ht="16.5"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8"/>
    </row>
    <row r="54" spans="6:19" ht="16.5"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8"/>
    </row>
  </sheetData>
  <mergeCells count="3">
    <mergeCell ref="L4:L5"/>
    <mergeCell ref="S4:S5"/>
    <mergeCell ref="M4:O4"/>
  </mergeCells>
  <printOptions horizontalCentered="1"/>
  <pageMargins left="0.3937007874015748" right="0.3937007874015748" top="0.7874015748031497" bottom="0.9448818897637796" header="0.5118110236220472" footer="0.31496062992125984"/>
  <pageSetup firstPageNumber="8" useFirstPageNumber="1" horizontalDpi="600" verticalDpi="600" orientation="portrait" pageOrder="overThenDown" paperSize="9" r:id="rId2"/>
  <headerFooter alignWithMargins="0">
    <oddFooter>&amp;C&amp;"新細明體,標準"丙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75" zoomScaleNormal="75" zoomScaleSheetLayoutView="100" workbookViewId="0" topLeftCell="A19">
      <selection activeCell="A26" sqref="A26"/>
    </sheetView>
  </sheetViews>
  <sheetFormatPr defaultColWidth="9.00390625" defaultRowHeight="15.75"/>
  <cols>
    <col min="1" max="1" width="25.125" style="0" customWidth="1"/>
    <col min="2" max="2" width="20.375" style="0" customWidth="1"/>
    <col min="3" max="3" width="19.25390625" style="0" customWidth="1"/>
    <col min="4" max="4" width="20.50390625" style="0" customWidth="1"/>
    <col min="5" max="5" width="16.50390625" style="0" customWidth="1"/>
    <col min="6" max="6" width="17.375" style="0" customWidth="1"/>
    <col min="7" max="8" width="17.125" style="0" customWidth="1"/>
    <col min="9" max="9" width="18.25390625" style="11" customWidth="1"/>
  </cols>
  <sheetData>
    <row r="1" spans="1:9" ht="24.75" customHeight="1">
      <c r="A1" s="4"/>
      <c r="B1" s="1"/>
      <c r="C1" s="1"/>
      <c r="D1" s="16" t="s">
        <v>104</v>
      </c>
      <c r="E1" s="130" t="s">
        <v>109</v>
      </c>
      <c r="F1" s="17"/>
      <c r="G1" s="2"/>
      <c r="H1" s="1"/>
      <c r="I1" s="3"/>
    </row>
    <row r="2" spans="1:9" ht="24.75" customHeight="1">
      <c r="A2" s="5"/>
      <c r="B2" s="1"/>
      <c r="C2" s="1"/>
      <c r="D2" s="18" t="s">
        <v>81</v>
      </c>
      <c r="E2" s="19" t="s">
        <v>32</v>
      </c>
      <c r="F2" s="19"/>
      <c r="G2" s="1"/>
      <c r="H2" s="1"/>
      <c r="I2" s="3"/>
    </row>
    <row r="3" spans="1:9" s="9" customFormat="1" ht="24.75" customHeight="1" thickBot="1">
      <c r="A3" s="7"/>
      <c r="B3" s="6"/>
      <c r="C3" s="6"/>
      <c r="D3" s="8" t="s">
        <v>119</v>
      </c>
      <c r="E3" s="35" t="s">
        <v>120</v>
      </c>
      <c r="F3" s="20"/>
      <c r="G3" s="6"/>
      <c r="H3" s="6"/>
      <c r="I3" s="26" t="s">
        <v>22</v>
      </c>
    </row>
    <row r="4" spans="1:9" s="10" customFormat="1" ht="24.75" customHeight="1">
      <c r="A4" s="229" t="s">
        <v>19</v>
      </c>
      <c r="B4" s="160" t="s">
        <v>55</v>
      </c>
      <c r="C4" s="170"/>
      <c r="D4" s="170"/>
      <c r="E4" s="102" t="s">
        <v>54</v>
      </c>
      <c r="F4" s="170"/>
      <c r="G4" s="171"/>
      <c r="H4" s="231" t="s">
        <v>56</v>
      </c>
      <c r="I4" s="216" t="s">
        <v>60</v>
      </c>
    </row>
    <row r="5" spans="1:9" s="10" customFormat="1" ht="38.25" customHeight="1">
      <c r="A5" s="230"/>
      <c r="B5" s="172" t="s">
        <v>8</v>
      </c>
      <c r="C5" s="173" t="s">
        <v>25</v>
      </c>
      <c r="D5" s="174" t="s">
        <v>9</v>
      </c>
      <c r="E5" s="175" t="s">
        <v>26</v>
      </c>
      <c r="F5" s="162" t="s">
        <v>62</v>
      </c>
      <c r="G5" s="174" t="s">
        <v>16</v>
      </c>
      <c r="H5" s="232"/>
      <c r="I5" s="226"/>
    </row>
    <row r="6" spans="1:9" s="49" customFormat="1" ht="24" customHeight="1">
      <c r="A6" s="106" t="s">
        <v>5</v>
      </c>
      <c r="B6" s="147">
        <v>40455000000</v>
      </c>
      <c r="C6" s="147">
        <v>0</v>
      </c>
      <c r="D6" s="147">
        <v>40455000000</v>
      </c>
      <c r="E6" s="107">
        <f>E7</f>
        <v>8540800000</v>
      </c>
      <c r="F6" s="107">
        <f>F7</f>
        <v>20811612548</v>
      </c>
      <c r="G6" s="147">
        <f>E6+F6</f>
        <v>29352412548</v>
      </c>
      <c r="H6" s="147">
        <f>H7</f>
        <v>10234756392</v>
      </c>
      <c r="I6" s="163">
        <f>G6-H6</f>
        <v>19117656156</v>
      </c>
    </row>
    <row r="7" spans="1:9" s="50" customFormat="1" ht="22.5" customHeight="1">
      <c r="A7" s="176" t="s">
        <v>64</v>
      </c>
      <c r="B7" s="147">
        <v>40455000000</v>
      </c>
      <c r="C7" s="147">
        <v>0</v>
      </c>
      <c r="D7" s="147">
        <v>40455000000</v>
      </c>
      <c r="E7" s="107">
        <f>E8</f>
        <v>8540800000</v>
      </c>
      <c r="F7" s="107">
        <f>F8</f>
        <v>20811612548</v>
      </c>
      <c r="G7" s="147">
        <f>E7+F7</f>
        <v>29352412548</v>
      </c>
      <c r="H7" s="147">
        <f>H8</f>
        <v>10234756392</v>
      </c>
      <c r="I7" s="163">
        <f>G7-H7</f>
        <v>19117656156</v>
      </c>
    </row>
    <row r="8" spans="1:9" s="50" customFormat="1" ht="22.5" customHeight="1">
      <c r="A8" s="177" t="s">
        <v>40</v>
      </c>
      <c r="B8" s="147">
        <v>40455000000</v>
      </c>
      <c r="C8" s="147">
        <v>0</v>
      </c>
      <c r="D8" s="147">
        <v>40455000000</v>
      </c>
      <c r="E8" s="107">
        <f>E9+E10</f>
        <v>8540800000</v>
      </c>
      <c r="F8" s="107">
        <f>F9+F10</f>
        <v>20811612548</v>
      </c>
      <c r="G8" s="147">
        <f>E8+F8</f>
        <v>29352412548</v>
      </c>
      <c r="H8" s="147">
        <f>H9+H10</f>
        <v>10234756392</v>
      </c>
      <c r="I8" s="163">
        <f>G8-H8</f>
        <v>19117656156</v>
      </c>
    </row>
    <row r="9" spans="1:9" s="50" customFormat="1" ht="22.5" customHeight="1">
      <c r="A9" s="178" t="s">
        <v>38</v>
      </c>
      <c r="B9" s="179">
        <v>25000000000</v>
      </c>
      <c r="C9" s="179">
        <v>0</v>
      </c>
      <c r="D9" s="179">
        <v>25000000000</v>
      </c>
      <c r="E9" s="180">
        <v>5000000000</v>
      </c>
      <c r="F9" s="179">
        <v>11642412548</v>
      </c>
      <c r="G9" s="179">
        <f>E9+F9</f>
        <v>16642412548</v>
      </c>
      <c r="H9" s="179">
        <v>0</v>
      </c>
      <c r="I9" s="181">
        <f>G9-H9</f>
        <v>16642412548</v>
      </c>
    </row>
    <row r="10" spans="1:9" s="50" customFormat="1" ht="22.5" customHeight="1">
      <c r="A10" s="178" t="s">
        <v>39</v>
      </c>
      <c r="B10" s="179">
        <v>15455000000</v>
      </c>
      <c r="C10" s="179">
        <v>0</v>
      </c>
      <c r="D10" s="179">
        <v>15455000000</v>
      </c>
      <c r="E10" s="180">
        <v>3540800000</v>
      </c>
      <c r="F10" s="179">
        <v>9169200000</v>
      </c>
      <c r="G10" s="179">
        <f>E10+F10</f>
        <v>12710000000</v>
      </c>
      <c r="H10" s="179">
        <v>10234756392</v>
      </c>
      <c r="I10" s="181">
        <f>G10-H10</f>
        <v>2475243608</v>
      </c>
    </row>
    <row r="11" spans="1:9" s="50" customFormat="1" ht="21.75" customHeight="1">
      <c r="A11" s="51"/>
      <c r="B11" s="47"/>
      <c r="C11" s="61"/>
      <c r="D11" s="47"/>
      <c r="E11" s="46"/>
      <c r="F11" s="61"/>
      <c r="G11" s="47"/>
      <c r="H11" s="47"/>
      <c r="I11" s="48"/>
    </row>
    <row r="12" spans="1:9" s="50" customFormat="1" ht="21.75" customHeight="1">
      <c r="A12" s="62"/>
      <c r="B12" s="61"/>
      <c r="C12" s="61"/>
      <c r="D12" s="61"/>
      <c r="E12" s="52"/>
      <c r="F12" s="61"/>
      <c r="G12" s="61"/>
      <c r="H12" s="61"/>
      <c r="I12" s="53"/>
    </row>
    <row r="13" spans="1:9" s="50" customFormat="1" ht="21.75" customHeight="1">
      <c r="A13" s="62"/>
      <c r="B13" s="61"/>
      <c r="C13" s="61"/>
      <c r="D13" s="61"/>
      <c r="E13" s="52"/>
      <c r="F13" s="61"/>
      <c r="G13" s="61"/>
      <c r="H13" s="61"/>
      <c r="I13" s="53"/>
    </row>
    <row r="14" spans="1:9" s="50" customFormat="1" ht="21.75" customHeight="1">
      <c r="A14" s="63"/>
      <c r="B14" s="61"/>
      <c r="C14" s="61"/>
      <c r="D14" s="61"/>
      <c r="E14" s="52"/>
      <c r="F14" s="61"/>
      <c r="G14" s="61"/>
      <c r="H14" s="61"/>
      <c r="I14" s="53"/>
    </row>
    <row r="15" spans="1:9" s="50" customFormat="1" ht="21.75" customHeight="1">
      <c r="A15" s="62"/>
      <c r="B15" s="61"/>
      <c r="C15" s="61"/>
      <c r="D15" s="61"/>
      <c r="E15" s="52"/>
      <c r="F15" s="61"/>
      <c r="G15" s="61"/>
      <c r="H15" s="61"/>
      <c r="I15" s="53"/>
    </row>
    <row r="16" spans="1:9" s="50" customFormat="1" ht="21.75" customHeight="1">
      <c r="A16" s="57"/>
      <c r="B16" s="47"/>
      <c r="C16" s="47"/>
      <c r="D16" s="47"/>
      <c r="E16" s="46"/>
      <c r="F16" s="47"/>
      <c r="G16" s="47"/>
      <c r="H16" s="47"/>
      <c r="I16" s="48"/>
    </row>
    <row r="17" spans="1:9" s="50" customFormat="1" ht="21.75" customHeight="1">
      <c r="A17" s="51"/>
      <c r="B17" s="47"/>
      <c r="C17" s="47"/>
      <c r="D17" s="47"/>
      <c r="E17" s="46"/>
      <c r="F17" s="47"/>
      <c r="G17" s="47"/>
      <c r="H17" s="47"/>
      <c r="I17" s="48"/>
    </row>
    <row r="18" spans="1:9" s="50" customFormat="1" ht="21.75" customHeight="1">
      <c r="A18" s="62"/>
      <c r="B18" s="61"/>
      <c r="C18" s="61"/>
      <c r="D18" s="61"/>
      <c r="E18" s="52"/>
      <c r="F18" s="61"/>
      <c r="G18" s="61"/>
      <c r="H18" s="61"/>
      <c r="I18" s="53"/>
    </row>
    <row r="19" spans="1:9" s="50" customFormat="1" ht="21.75" customHeight="1">
      <c r="A19" s="62"/>
      <c r="B19" s="61"/>
      <c r="C19" s="61"/>
      <c r="D19" s="61"/>
      <c r="E19" s="52"/>
      <c r="F19" s="61"/>
      <c r="G19" s="61"/>
      <c r="H19" s="61"/>
      <c r="I19" s="53"/>
    </row>
    <row r="20" spans="1:9" s="50" customFormat="1" ht="21.75" customHeight="1">
      <c r="A20" s="62"/>
      <c r="B20" s="61"/>
      <c r="C20" s="61"/>
      <c r="D20" s="61"/>
      <c r="E20" s="52"/>
      <c r="F20" s="61"/>
      <c r="G20" s="61"/>
      <c r="H20" s="61"/>
      <c r="I20" s="53"/>
    </row>
    <row r="21" spans="1:9" s="50" customFormat="1" ht="21.75" customHeight="1">
      <c r="A21" s="57"/>
      <c r="B21" s="47"/>
      <c r="C21" s="47"/>
      <c r="D21" s="47"/>
      <c r="E21" s="46"/>
      <c r="F21" s="47"/>
      <c r="G21" s="47"/>
      <c r="H21" s="47"/>
      <c r="I21" s="48"/>
    </row>
    <row r="22" spans="1:9" s="50" customFormat="1" ht="21.75" customHeight="1">
      <c r="A22" s="51"/>
      <c r="B22" s="47"/>
      <c r="C22" s="47"/>
      <c r="D22" s="47"/>
      <c r="E22" s="46"/>
      <c r="F22" s="47"/>
      <c r="G22" s="47"/>
      <c r="H22" s="47"/>
      <c r="I22" s="48"/>
    </row>
    <row r="23" spans="1:9" s="50" customFormat="1" ht="21.75" customHeight="1">
      <c r="A23" s="62"/>
      <c r="B23" s="61"/>
      <c r="C23" s="61"/>
      <c r="D23" s="61"/>
      <c r="E23" s="52"/>
      <c r="F23" s="61"/>
      <c r="G23" s="61"/>
      <c r="H23" s="61"/>
      <c r="I23" s="53"/>
    </row>
    <row r="24" spans="1:9" s="50" customFormat="1" ht="21.75" customHeight="1">
      <c r="A24" s="62"/>
      <c r="B24" s="61"/>
      <c r="C24" s="61"/>
      <c r="D24" s="61"/>
      <c r="E24" s="52"/>
      <c r="F24" s="61"/>
      <c r="G24" s="61"/>
      <c r="H24" s="61"/>
      <c r="I24" s="53"/>
    </row>
    <row r="25" spans="1:9" s="50" customFormat="1" ht="21.75" customHeight="1">
      <c r="A25" s="57"/>
      <c r="B25" s="47"/>
      <c r="C25" s="47"/>
      <c r="D25" s="47"/>
      <c r="E25" s="46"/>
      <c r="F25" s="47"/>
      <c r="G25" s="47"/>
      <c r="H25" s="47"/>
      <c r="I25" s="48"/>
    </row>
    <row r="26" spans="1:9" s="50" customFormat="1" ht="21.75" customHeight="1">
      <c r="A26" s="57"/>
      <c r="B26" s="47"/>
      <c r="C26" s="47"/>
      <c r="D26" s="47"/>
      <c r="E26" s="46"/>
      <c r="F26" s="47"/>
      <c r="G26" s="47"/>
      <c r="H26" s="47"/>
      <c r="I26" s="48"/>
    </row>
    <row r="27" spans="1:9" s="50" customFormat="1" ht="21.75" customHeight="1">
      <c r="A27" s="57"/>
      <c r="B27" s="47"/>
      <c r="C27" s="47"/>
      <c r="D27" s="47"/>
      <c r="E27" s="46"/>
      <c r="F27" s="47"/>
      <c r="G27" s="47"/>
      <c r="H27" s="47"/>
      <c r="I27" s="48"/>
    </row>
    <row r="28" spans="1:9" s="50" customFormat="1" ht="21.75" customHeight="1">
      <c r="A28" s="57"/>
      <c r="B28" s="47"/>
      <c r="C28" s="47"/>
      <c r="D28" s="47"/>
      <c r="E28" s="46"/>
      <c r="F28" s="47"/>
      <c r="G28" s="47"/>
      <c r="H28" s="47"/>
      <c r="I28" s="48"/>
    </row>
    <row r="29" spans="1:9" s="50" customFormat="1" ht="21.75" customHeight="1">
      <c r="A29" s="57"/>
      <c r="B29" s="47"/>
      <c r="C29" s="47"/>
      <c r="D29" s="47"/>
      <c r="E29" s="46"/>
      <c r="F29" s="47"/>
      <c r="G29" s="47"/>
      <c r="H29" s="47"/>
      <c r="I29" s="48"/>
    </row>
    <row r="30" spans="1:9" s="50" customFormat="1" ht="21.75" customHeight="1">
      <c r="A30" s="57"/>
      <c r="B30" s="47"/>
      <c r="C30" s="47"/>
      <c r="D30" s="47"/>
      <c r="E30" s="46"/>
      <c r="F30" s="47"/>
      <c r="G30" s="47"/>
      <c r="H30" s="47"/>
      <c r="I30" s="48"/>
    </row>
    <row r="31" spans="1:9" s="50" customFormat="1" ht="21.75" customHeight="1">
      <c r="A31" s="57"/>
      <c r="B31" s="47"/>
      <c r="C31" s="47"/>
      <c r="D31" s="47"/>
      <c r="E31" s="46"/>
      <c r="F31" s="47"/>
      <c r="G31" s="47"/>
      <c r="H31" s="47"/>
      <c r="I31" s="48"/>
    </row>
    <row r="32" spans="1:9" s="50" customFormat="1" ht="21.75" customHeight="1" thickBot="1">
      <c r="A32" s="58"/>
      <c r="B32" s="64"/>
      <c r="C32" s="64"/>
      <c r="D32" s="64"/>
      <c r="E32" s="65"/>
      <c r="F32" s="64"/>
      <c r="G32" s="64"/>
      <c r="H32" s="64"/>
      <c r="I32" s="66"/>
    </row>
    <row r="33" spans="1:9" ht="18.75" customHeight="1">
      <c r="A33" s="21"/>
      <c r="B33" s="22"/>
      <c r="C33" s="22"/>
      <c r="D33" s="22"/>
      <c r="E33" s="22"/>
      <c r="F33" s="22"/>
      <c r="G33" s="22"/>
      <c r="H33" s="22"/>
      <c r="I33" s="22"/>
    </row>
    <row r="34" spans="1:9" ht="18.75" customHeight="1">
      <c r="A34" s="13"/>
      <c r="B34" s="14"/>
      <c r="C34" s="14"/>
      <c r="D34" s="14"/>
      <c r="E34" s="14"/>
      <c r="F34" s="14"/>
      <c r="G34" s="15"/>
      <c r="H34" s="15"/>
      <c r="I34" s="15"/>
    </row>
    <row r="35" ht="19.5" customHeight="1"/>
  </sheetData>
  <mergeCells count="3">
    <mergeCell ref="I4:I5"/>
    <mergeCell ref="A4:A5"/>
    <mergeCell ref="H4:H5"/>
  </mergeCells>
  <printOptions horizontalCentered="1"/>
  <pageMargins left="0.3937007874015748" right="0.3937007874015748" top="0.7874015748031497" bottom="0.9448818897637796" header="0.5118110236220472" footer="0.31496062992125984"/>
  <pageSetup firstPageNumber="10" useFirstPageNumber="1" horizontalDpi="600" verticalDpi="600" orientation="portrait" pageOrder="overThenDown" paperSize="9" r:id="rId1"/>
  <headerFooter alignWithMargins="0">
    <oddFooter>&amp;C&amp;"新細明體,標準"丙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showGridLines="0" view="pageBreakPreview" zoomScaleNormal="75" zoomScaleSheetLayoutView="100" workbookViewId="0" topLeftCell="C1">
      <selection activeCell="C8" sqref="C8"/>
    </sheetView>
  </sheetViews>
  <sheetFormatPr defaultColWidth="9.00390625" defaultRowHeight="15.75"/>
  <cols>
    <col min="1" max="1" width="25.125" style="0" customWidth="1"/>
    <col min="2" max="2" width="19.125" style="0" customWidth="1"/>
    <col min="3" max="3" width="18.625" style="0" customWidth="1"/>
    <col min="4" max="4" width="19.125" style="0" customWidth="1"/>
    <col min="5" max="7" width="19.125" style="0" hidden="1" customWidth="1"/>
    <col min="8" max="9" width="27.25390625" style="0" customWidth="1"/>
    <col min="10" max="10" width="27.25390625" style="11" customWidth="1"/>
  </cols>
  <sheetData>
    <row r="1" spans="1:10" ht="24.75" customHeight="1">
      <c r="A1" s="83"/>
      <c r="B1" s="85"/>
      <c r="C1" s="85"/>
      <c r="D1" s="86" t="s">
        <v>104</v>
      </c>
      <c r="E1" s="131" t="s">
        <v>103</v>
      </c>
      <c r="F1" s="86"/>
      <c r="G1" s="86"/>
      <c r="H1" s="131" t="s">
        <v>109</v>
      </c>
      <c r="I1" s="89"/>
      <c r="J1" s="88"/>
    </row>
    <row r="2" spans="1:10" ht="24.75" customHeight="1">
      <c r="A2" s="91"/>
      <c r="B2" s="85"/>
      <c r="C2" s="85"/>
      <c r="D2" s="93" t="s">
        <v>82</v>
      </c>
      <c r="E2" s="93"/>
      <c r="F2" s="93"/>
      <c r="G2" s="93"/>
      <c r="H2" s="87" t="s">
        <v>83</v>
      </c>
      <c r="I2" s="89"/>
      <c r="J2" s="88"/>
    </row>
    <row r="3" spans="1:10" s="10" customFormat="1" ht="24.75" customHeight="1" thickBot="1">
      <c r="A3" s="182"/>
      <c r="B3" s="183"/>
      <c r="C3" s="183"/>
      <c r="D3" s="96" t="s">
        <v>107</v>
      </c>
      <c r="E3" s="97" t="s">
        <v>108</v>
      </c>
      <c r="F3" s="96"/>
      <c r="G3" s="96"/>
      <c r="H3" s="97" t="s">
        <v>120</v>
      </c>
      <c r="I3" s="103"/>
      <c r="J3" s="184" t="s">
        <v>21</v>
      </c>
    </row>
    <row r="4" spans="1:10" s="10" customFormat="1" ht="24.75" customHeight="1">
      <c r="A4" s="229" t="s">
        <v>19</v>
      </c>
      <c r="B4" s="161" t="s">
        <v>7</v>
      </c>
      <c r="C4" s="185"/>
      <c r="D4" s="186"/>
      <c r="E4" s="187" t="s">
        <v>96</v>
      </c>
      <c r="F4" s="187" t="s">
        <v>97</v>
      </c>
      <c r="G4" s="187" t="s">
        <v>99</v>
      </c>
      <c r="H4" s="235" t="s">
        <v>98</v>
      </c>
      <c r="I4" s="237" t="s">
        <v>57</v>
      </c>
      <c r="J4" s="216" t="s">
        <v>20</v>
      </c>
    </row>
    <row r="5" spans="1:10" s="10" customFormat="1" ht="24.75" customHeight="1">
      <c r="A5" s="230"/>
      <c r="B5" s="143" t="s">
        <v>8</v>
      </c>
      <c r="C5" s="145" t="s">
        <v>12</v>
      </c>
      <c r="D5" s="105" t="s">
        <v>13</v>
      </c>
      <c r="E5" s="188"/>
      <c r="F5" s="188"/>
      <c r="G5" s="188"/>
      <c r="H5" s="236"/>
      <c r="I5" s="238"/>
      <c r="J5" s="234"/>
    </row>
    <row r="6" spans="1:10" s="49" customFormat="1" ht="24" customHeight="1">
      <c r="A6" s="106" t="s">
        <v>5</v>
      </c>
      <c r="B6" s="147">
        <v>40455000000</v>
      </c>
      <c r="C6" s="147">
        <v>0</v>
      </c>
      <c r="D6" s="147">
        <v>40455000000</v>
      </c>
      <c r="E6" s="107">
        <v>9687642000</v>
      </c>
      <c r="F6" s="107">
        <v>14612150000</v>
      </c>
      <c r="G6" s="107">
        <v>24299792000</v>
      </c>
      <c r="H6" s="107">
        <f>H7</f>
        <v>40455000000</v>
      </c>
      <c r="I6" s="107">
        <f>I7</f>
        <v>21337343844</v>
      </c>
      <c r="J6" s="163">
        <f>H6-I6</f>
        <v>19117656156</v>
      </c>
    </row>
    <row r="7" spans="1:10" s="50" customFormat="1" ht="22.5" customHeight="1">
      <c r="A7" s="176" t="s">
        <v>64</v>
      </c>
      <c r="B7" s="147">
        <v>40455000000</v>
      </c>
      <c r="C7" s="147">
        <v>0</v>
      </c>
      <c r="D7" s="147">
        <v>40455000000</v>
      </c>
      <c r="E7" s="107">
        <v>9687642000</v>
      </c>
      <c r="F7" s="107">
        <v>14612150000</v>
      </c>
      <c r="G7" s="107">
        <v>24299792000</v>
      </c>
      <c r="H7" s="107">
        <f>H8</f>
        <v>40455000000</v>
      </c>
      <c r="I7" s="107">
        <f>I8</f>
        <v>21337343844</v>
      </c>
      <c r="J7" s="163">
        <f>H7-I7</f>
        <v>19117656156</v>
      </c>
    </row>
    <row r="8" spans="1:10" s="50" customFormat="1" ht="22.5" customHeight="1">
      <c r="A8" s="189" t="s">
        <v>37</v>
      </c>
      <c r="B8" s="147">
        <v>40455000000</v>
      </c>
      <c r="C8" s="147">
        <v>0</v>
      </c>
      <c r="D8" s="147">
        <v>40455000000</v>
      </c>
      <c r="E8" s="107">
        <v>9687642000</v>
      </c>
      <c r="F8" s="107">
        <v>14612150000</v>
      </c>
      <c r="G8" s="107">
        <v>24299792000</v>
      </c>
      <c r="H8" s="107">
        <f>H9+H10</f>
        <v>40455000000</v>
      </c>
      <c r="I8" s="107">
        <f>I9+I10</f>
        <v>21337343844</v>
      </c>
      <c r="J8" s="163">
        <f>H8-I8</f>
        <v>19117656156</v>
      </c>
    </row>
    <row r="9" spans="1:10" s="50" customFormat="1" ht="22.5" customHeight="1">
      <c r="A9" s="190" t="s">
        <v>38</v>
      </c>
      <c r="B9" s="179">
        <v>25000000000</v>
      </c>
      <c r="C9" s="179">
        <v>0</v>
      </c>
      <c r="D9" s="179">
        <v>25000000000</v>
      </c>
      <c r="E9" s="180">
        <v>0</v>
      </c>
      <c r="F9" s="180">
        <v>10000000000</v>
      </c>
      <c r="G9" s="180">
        <v>10000000000</v>
      </c>
      <c r="H9" s="180">
        <v>25000000000</v>
      </c>
      <c r="I9" s="180">
        <v>8357587452</v>
      </c>
      <c r="J9" s="181">
        <f>H9-I9</f>
        <v>16642412548</v>
      </c>
    </row>
    <row r="10" spans="1:10" s="50" customFormat="1" ht="22.5" customHeight="1">
      <c r="A10" s="190" t="s">
        <v>39</v>
      </c>
      <c r="B10" s="179">
        <v>15455000000</v>
      </c>
      <c r="C10" s="179">
        <v>0</v>
      </c>
      <c r="D10" s="179">
        <v>15455000000</v>
      </c>
      <c r="E10" s="180">
        <v>9687642000</v>
      </c>
      <c r="F10" s="180">
        <v>4612150000</v>
      </c>
      <c r="G10" s="180">
        <v>14299792000</v>
      </c>
      <c r="H10" s="180">
        <v>15455000000</v>
      </c>
      <c r="I10" s="180">
        <v>12979756392</v>
      </c>
      <c r="J10" s="181">
        <f>H10-I10</f>
        <v>2475243608</v>
      </c>
    </row>
    <row r="11" spans="1:10" s="50" customFormat="1" ht="21" customHeight="1">
      <c r="A11" s="54"/>
      <c r="B11" s="52"/>
      <c r="C11" s="52"/>
      <c r="D11" s="46"/>
      <c r="E11" s="46"/>
      <c r="F11" s="46"/>
      <c r="G11" s="46"/>
      <c r="H11" s="52"/>
      <c r="I11" s="52"/>
      <c r="J11" s="55"/>
    </row>
    <row r="12" spans="1:10" s="50" customFormat="1" ht="21" customHeight="1">
      <c r="A12" s="54"/>
      <c r="B12" s="52"/>
      <c r="C12" s="52"/>
      <c r="D12" s="52"/>
      <c r="E12" s="52"/>
      <c r="F12" s="52"/>
      <c r="G12" s="52"/>
      <c r="H12" s="52"/>
      <c r="I12" s="52"/>
      <c r="J12" s="55"/>
    </row>
    <row r="13" spans="1:10" s="50" customFormat="1" ht="21" customHeight="1">
      <c r="A13" s="54"/>
      <c r="B13" s="52"/>
      <c r="C13" s="52"/>
      <c r="D13" s="52"/>
      <c r="E13" s="52"/>
      <c r="F13" s="52"/>
      <c r="G13" s="52"/>
      <c r="H13" s="52"/>
      <c r="I13" s="52"/>
      <c r="J13" s="55"/>
    </row>
    <row r="14" spans="1:10" s="50" customFormat="1" ht="21" customHeight="1">
      <c r="A14" s="54"/>
      <c r="B14" s="52"/>
      <c r="C14" s="52"/>
      <c r="D14" s="52"/>
      <c r="E14" s="52"/>
      <c r="F14" s="52"/>
      <c r="G14" s="52"/>
      <c r="H14" s="52"/>
      <c r="I14" s="52"/>
      <c r="J14" s="55"/>
    </row>
    <row r="15" spans="1:10" s="50" customFormat="1" ht="21" customHeight="1">
      <c r="A15" s="56"/>
      <c r="B15" s="52"/>
      <c r="C15" s="52"/>
      <c r="D15" s="52"/>
      <c r="E15" s="52"/>
      <c r="F15" s="52"/>
      <c r="G15" s="52"/>
      <c r="H15" s="52"/>
      <c r="I15" s="52"/>
      <c r="J15" s="55"/>
    </row>
    <row r="16" spans="1:10" s="50" customFormat="1" ht="21" customHeight="1">
      <c r="A16" s="57"/>
      <c r="B16" s="52"/>
      <c r="C16" s="52"/>
      <c r="D16" s="52"/>
      <c r="E16" s="52"/>
      <c r="F16" s="52"/>
      <c r="G16" s="52"/>
      <c r="H16" s="52"/>
      <c r="I16" s="52"/>
      <c r="J16" s="55"/>
    </row>
    <row r="17" spans="1:10" s="50" customFormat="1" ht="21" customHeight="1">
      <c r="A17" s="57"/>
      <c r="B17" s="52"/>
      <c r="C17" s="52"/>
      <c r="D17" s="52"/>
      <c r="E17" s="52"/>
      <c r="F17" s="52"/>
      <c r="G17" s="52"/>
      <c r="H17" s="52"/>
      <c r="I17" s="52"/>
      <c r="J17" s="55"/>
    </row>
    <row r="18" spans="1:10" s="50" customFormat="1" ht="21" customHeight="1">
      <c r="A18" s="57"/>
      <c r="B18" s="52"/>
      <c r="C18" s="52"/>
      <c r="D18" s="52"/>
      <c r="E18" s="52"/>
      <c r="F18" s="52"/>
      <c r="G18" s="52"/>
      <c r="H18" s="52"/>
      <c r="I18" s="52"/>
      <c r="J18" s="55"/>
    </row>
    <row r="19" spans="1:10" s="50" customFormat="1" ht="21" customHeight="1">
      <c r="A19" s="57"/>
      <c r="B19" s="52"/>
      <c r="C19" s="52"/>
      <c r="D19" s="52"/>
      <c r="E19" s="52"/>
      <c r="F19" s="52"/>
      <c r="G19" s="52"/>
      <c r="H19" s="52"/>
      <c r="I19" s="52"/>
      <c r="J19" s="55"/>
    </row>
    <row r="20" spans="1:10" s="50" customFormat="1" ht="21" customHeight="1">
      <c r="A20" s="54"/>
      <c r="B20" s="52"/>
      <c r="C20" s="52"/>
      <c r="D20" s="52"/>
      <c r="E20" s="52"/>
      <c r="F20" s="52"/>
      <c r="G20" s="52"/>
      <c r="H20" s="52"/>
      <c r="I20" s="52"/>
      <c r="J20" s="55"/>
    </row>
    <row r="21" spans="1:10" s="50" customFormat="1" ht="21" customHeight="1">
      <c r="A21" s="54"/>
      <c r="B21" s="52"/>
      <c r="C21" s="52"/>
      <c r="D21" s="52"/>
      <c r="E21" s="52"/>
      <c r="F21" s="52"/>
      <c r="G21" s="52"/>
      <c r="H21" s="52"/>
      <c r="I21" s="52"/>
      <c r="J21" s="55"/>
    </row>
    <row r="22" spans="1:10" s="50" customFormat="1" ht="21" customHeight="1">
      <c r="A22" s="56"/>
      <c r="B22" s="52"/>
      <c r="C22" s="52"/>
      <c r="D22" s="52"/>
      <c r="E22" s="52"/>
      <c r="F22" s="52"/>
      <c r="G22" s="52"/>
      <c r="H22" s="52"/>
      <c r="I22" s="52"/>
      <c r="J22" s="55"/>
    </row>
    <row r="23" spans="1:10" s="50" customFormat="1" ht="21" customHeight="1">
      <c r="A23" s="57"/>
      <c r="B23" s="52"/>
      <c r="C23" s="52"/>
      <c r="D23" s="52"/>
      <c r="E23" s="52"/>
      <c r="F23" s="52"/>
      <c r="G23" s="52"/>
      <c r="H23" s="52"/>
      <c r="I23" s="52"/>
      <c r="J23" s="55"/>
    </row>
    <row r="24" spans="1:10" s="50" customFormat="1" ht="21" customHeight="1">
      <c r="A24" s="54"/>
      <c r="B24" s="52"/>
      <c r="C24" s="52"/>
      <c r="D24" s="52"/>
      <c r="E24" s="52"/>
      <c r="F24" s="52"/>
      <c r="G24" s="52"/>
      <c r="H24" s="52"/>
      <c r="I24" s="52"/>
      <c r="J24" s="55"/>
    </row>
    <row r="25" spans="1:10" s="50" customFormat="1" ht="21" customHeight="1">
      <c r="A25" s="54"/>
      <c r="B25" s="52"/>
      <c r="C25" s="52"/>
      <c r="D25" s="52"/>
      <c r="E25" s="52"/>
      <c r="F25" s="52"/>
      <c r="G25" s="52"/>
      <c r="H25" s="52"/>
      <c r="I25" s="52"/>
      <c r="J25" s="55"/>
    </row>
    <row r="26" spans="1:10" s="50" customFormat="1" ht="21" customHeight="1">
      <c r="A26" s="56"/>
      <c r="B26" s="52"/>
      <c r="C26" s="52"/>
      <c r="D26" s="52"/>
      <c r="E26" s="52"/>
      <c r="F26" s="52"/>
      <c r="G26" s="52"/>
      <c r="H26" s="52"/>
      <c r="I26" s="52"/>
      <c r="J26" s="55"/>
    </row>
    <row r="27" spans="1:10" s="50" customFormat="1" ht="21" customHeight="1">
      <c r="A27" s="56"/>
      <c r="B27" s="52"/>
      <c r="C27" s="52"/>
      <c r="D27" s="52"/>
      <c r="E27" s="52"/>
      <c r="F27" s="52"/>
      <c r="G27" s="52"/>
      <c r="H27" s="52"/>
      <c r="I27" s="52"/>
      <c r="J27" s="55"/>
    </row>
    <row r="28" spans="1:10" s="50" customFormat="1" ht="21" customHeight="1">
      <c r="A28" s="56"/>
      <c r="B28" s="52"/>
      <c r="C28" s="52"/>
      <c r="D28" s="52"/>
      <c r="E28" s="52"/>
      <c r="F28" s="52"/>
      <c r="G28" s="52"/>
      <c r="H28" s="52"/>
      <c r="I28" s="52"/>
      <c r="J28" s="55"/>
    </row>
    <row r="29" spans="1:10" s="50" customFormat="1" ht="21" customHeight="1">
      <c r="A29" s="56"/>
      <c r="B29" s="52"/>
      <c r="C29" s="52"/>
      <c r="D29" s="52"/>
      <c r="E29" s="52"/>
      <c r="F29" s="52"/>
      <c r="G29" s="52"/>
      <c r="H29" s="52"/>
      <c r="I29" s="52"/>
      <c r="J29" s="55"/>
    </row>
    <row r="30" spans="1:10" s="50" customFormat="1" ht="21" customHeight="1">
      <c r="A30" s="56"/>
      <c r="B30" s="52"/>
      <c r="C30" s="52"/>
      <c r="D30" s="52"/>
      <c r="E30" s="52"/>
      <c r="F30" s="52"/>
      <c r="G30" s="52"/>
      <c r="H30" s="52"/>
      <c r="I30" s="52"/>
      <c r="J30" s="55"/>
    </row>
    <row r="31" spans="1:10" s="50" customFormat="1" ht="21" customHeight="1">
      <c r="A31" s="56"/>
      <c r="B31" s="52"/>
      <c r="C31" s="52"/>
      <c r="D31" s="52"/>
      <c r="E31" s="52"/>
      <c r="F31" s="52"/>
      <c r="G31" s="52"/>
      <c r="H31" s="52"/>
      <c r="I31" s="52"/>
      <c r="J31" s="55"/>
    </row>
    <row r="32" spans="1:10" s="50" customFormat="1" ht="21" customHeight="1">
      <c r="A32" s="56"/>
      <c r="B32" s="52"/>
      <c r="C32" s="52"/>
      <c r="D32" s="52"/>
      <c r="E32" s="52"/>
      <c r="F32" s="52"/>
      <c r="G32" s="52"/>
      <c r="H32" s="52"/>
      <c r="I32" s="52"/>
      <c r="J32" s="55"/>
    </row>
    <row r="33" spans="1:10" s="50" customFormat="1" ht="25.5" customHeight="1" thickBot="1">
      <c r="A33" s="58"/>
      <c r="B33" s="59"/>
      <c r="C33" s="59"/>
      <c r="D33" s="59"/>
      <c r="E33" s="59"/>
      <c r="F33" s="59"/>
      <c r="G33" s="59"/>
      <c r="H33" s="59"/>
      <c r="I33" s="59"/>
      <c r="J33" s="60"/>
    </row>
    <row r="34" spans="1:10" s="11" customFormat="1" ht="55.5" customHeight="1" hidden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</row>
    <row r="35" ht="24.75" customHeight="1"/>
    <row r="36" ht="24.75" customHeight="1"/>
  </sheetData>
  <mergeCells count="5">
    <mergeCell ref="A34:J34"/>
    <mergeCell ref="J4:J5"/>
    <mergeCell ref="H4:H5"/>
    <mergeCell ref="I4:I5"/>
    <mergeCell ref="A4:A5"/>
  </mergeCells>
  <printOptions horizontalCentered="1"/>
  <pageMargins left="0.3937007874015748" right="0.3937007874015748" top="0.7874015748031497" bottom="0.9448818897637796" header="0.5118110236220472" footer="0.31496062992125984"/>
  <pageSetup firstPageNumber="12" useFirstPageNumber="1" horizontalDpi="600" verticalDpi="600" orientation="portrait" pageOrder="overThenDown" paperSize="9" r:id="rId1"/>
  <headerFooter alignWithMargins="0">
    <oddFooter>&amp;C&amp;"新細明體,標準"丙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chin2593</cp:lastModifiedBy>
  <cp:lastPrinted>2013-08-22T07:59:24Z</cp:lastPrinted>
  <dcterms:created xsi:type="dcterms:W3CDTF">2005-04-22T05:17:29Z</dcterms:created>
  <dcterms:modified xsi:type="dcterms:W3CDTF">2013-08-22T08:00:45Z</dcterms:modified>
  <cp:category/>
  <cp:version/>
  <cp:contentType/>
  <cp:contentStatus/>
</cp:coreProperties>
</file>