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505" windowHeight="8340" activeTab="0"/>
  </bookViews>
  <sheets>
    <sheet name="清理收支表" sheetId="1" r:id="rId1"/>
    <sheet name="資產負債表" sheetId="2" r:id="rId2"/>
  </sheets>
  <externalReferences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<sst xmlns="http://schemas.openxmlformats.org/spreadsheetml/2006/main" count="156" uniqueCount="139">
  <si>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</si>
  <si>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</si>
  <si>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</si>
  <si>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</si>
  <si>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</si>
  <si>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</si>
  <si>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</si>
  <si>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</si>
  <si>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</si>
  <si>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</si>
  <si>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</si>
  <si>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</si>
  <si>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</si>
  <si>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</si>
  <si>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</si>
  <si>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</si>
  <si>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</si>
  <si>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</si>
  <si>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</si>
  <si>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銷貨收入</t>
  </si>
  <si>
    <t>其他營業收入</t>
  </si>
  <si>
    <t>銷貨成本</t>
  </si>
  <si>
    <t>其他營業成本</t>
  </si>
  <si>
    <t>管理費用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</si>
  <si>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</si>
  <si>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</si>
  <si>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　　　　　　　　　　　</t>
  </si>
  <si>
    <t>未認列為退休金成本之淨損失</t>
  </si>
  <si>
    <t>營建收入</t>
  </si>
  <si>
    <t xml:space="preserve">清理收入  </t>
  </si>
  <si>
    <t xml:space="preserve">清理費用  </t>
  </si>
  <si>
    <t>營建費用</t>
  </si>
  <si>
    <t>利息費用</t>
  </si>
  <si>
    <t>兌換損失</t>
  </si>
  <si>
    <t>財產交易損失</t>
  </si>
  <si>
    <t>什項費用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</si>
  <si>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</si>
  <si>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</si>
  <si>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</si>
  <si>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</si>
  <si>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</si>
  <si>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</si>
  <si>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</si>
  <si>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</si>
  <si>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</si>
  <si>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</si>
  <si>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</si>
  <si>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</si>
  <si>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</si>
  <si>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</si>
  <si>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</si>
  <si>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</si>
  <si>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</si>
  <si>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</si>
  <si>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</si>
  <si>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</si>
  <si>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</si>
  <si>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</si>
  <si>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</si>
  <si>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</si>
  <si>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</si>
  <si>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</si>
  <si>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</si>
  <si>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</si>
  <si>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</si>
  <si>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</si>
  <si>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</si>
  <si>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</si>
  <si>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</si>
  <si>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</si>
  <si>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</si>
  <si>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</si>
  <si>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</si>
  <si>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</si>
  <si>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</si>
  <si>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</si>
  <si>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</si>
  <si>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</si>
  <si>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</si>
  <si>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</si>
  <si>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</si>
  <si>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</si>
  <si>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</si>
  <si>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</si>
  <si>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</si>
  <si>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</si>
  <si>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</si>
  <si>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</si>
  <si>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</si>
  <si>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</si>
  <si>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</si>
  <si>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</si>
  <si>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</si>
  <si>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</si>
  <si>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</si>
  <si>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</si>
  <si>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</si>
  <si>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</si>
  <si>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</si>
  <si>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</si>
  <si>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</si>
  <si>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</si>
  <si>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</si>
  <si>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</si>
  <si>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</si>
  <si>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</si>
  <si>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</si>
  <si>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</si>
  <si>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</si>
  <si>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</si>
  <si>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</si>
  <si>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</si>
  <si>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</si>
  <si>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</si>
  <si>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</si>
  <si>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</si>
  <si>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</si>
  <si>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利息收入</t>
  </si>
  <si>
    <t>兌換利益</t>
  </si>
  <si>
    <t>租賃收入</t>
  </si>
  <si>
    <t>投資收益</t>
  </si>
  <si>
    <t>財產交易利益</t>
  </si>
  <si>
    <t>什項收入</t>
  </si>
  <si>
    <t>資產報廢損失</t>
  </si>
  <si>
    <t>匯費、手續費及證券發行費</t>
  </si>
  <si>
    <t>投資損失</t>
  </si>
  <si>
    <t>再保險準備資產</t>
  </si>
  <si>
    <t>庫藏股票</t>
  </si>
  <si>
    <t>賠償收入</t>
  </si>
  <si>
    <t>災害損失</t>
  </si>
  <si>
    <t>比 較 增 減</t>
  </si>
  <si>
    <t>清理利益(損失)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</si>
  <si>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</t>
    </r>
    <r>
      <rPr>
        <b/>
        <sz val="10"/>
        <rFont val="Times New Roman"/>
        <family val="1"/>
      </rPr>
      <t>)</t>
    </r>
  </si>
  <si>
    <t xml:space="preserve">    榮民工程股份有限公司清理收支表</t>
  </si>
  <si>
    <t>-</t>
  </si>
  <si>
    <t>榮民工程股份有限公司資產負債表</t>
  </si>
  <si>
    <t>--</t>
  </si>
  <si>
    <r>
      <t>中華民國</t>
    </r>
    <r>
      <rPr>
        <b/>
        <sz val="13"/>
        <rFont val="Times New Roman"/>
        <family val="1"/>
      </rPr>
      <t>112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112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</si>
  <si>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112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</si>
</sst>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* #,##0.00_);_(* #,##0.00_);_(* &quot;&quot;_);_(@_)"/>
    <numFmt numFmtId="181" formatCode="General_)"/>
    <numFmt numFmtId="182" formatCode="#,##0.00_ "/>
    <numFmt numFmtId="183" formatCode="0.00_)"/>
    <numFmt numFmtId="184" formatCode="_(* #,##0.0_);_(&quot;–&quot;* #,##0.0_);_(* &quot;&quot;_);_(@_)"/>
    <numFmt numFmtId="185" formatCode="#,##0.0_ "/>
    <numFmt numFmtId="186" formatCode="#,##0_ 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8" fontId="2" fillId="0" borderId="0" applyBorder="0" applyAlignment="0">
      <protection/>
    </xf>
    <xf numFmtId="181" fontId="34" fillId="19" borderId="1" applyNumberFormat="0" applyFont="0" applyFill="0" applyBorder="0">
      <alignment horizontal="center" vertical="center"/>
      <protection/>
    </xf>
    <xf numFmtId="183" fontId="3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2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2" fillId="0" borderId="4" applyNumberFormat="0" applyFill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0" fontId="69" fillId="22" borderId="9" applyNumberFormat="0" applyAlignment="0" applyProtection="0"/>
    <xf numFmtId="0" fontId="37" fillId="0" borderId="0" applyNumberFormat="0" applyFill="0" applyBorder="0" applyAlignment="0" applyProtection="0"/>
    <xf numFmtId="0" fontId="70" fillId="31" borderId="10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12" fillId="0" borderId="0" xfId="38" applyFont="1">
      <alignment/>
      <protection/>
    </xf>
    <xf numFmtId="0" fontId="28" fillId="0" borderId="0" xfId="38" applyFont="1">
      <alignment/>
      <protection/>
    </xf>
    <xf numFmtId="0" fontId="16" fillId="0" borderId="0" xfId="38" applyFont="1">
      <alignment/>
      <protection/>
    </xf>
    <xf numFmtId="0" fontId="12" fillId="0" borderId="0" xfId="38" applyFont="1" applyBorder="1">
      <alignment/>
      <protection/>
    </xf>
    <xf numFmtId="0" fontId="5" fillId="0" borderId="0" xfId="38" applyFont="1" applyAlignment="1">
      <alignment horizontal="centerContinuous" vertical="center"/>
      <protection/>
    </xf>
    <xf numFmtId="0" fontId="5" fillId="0" borderId="0" xfId="38" applyFont="1" applyBorder="1" applyAlignment="1">
      <alignment horizontal="centerContinuous" vertical="center"/>
      <protection/>
    </xf>
    <xf numFmtId="0" fontId="5" fillId="0" borderId="0" xfId="38" applyFont="1" applyAlignment="1">
      <alignment vertical="center"/>
      <protection/>
    </xf>
    <xf numFmtId="0" fontId="11" fillId="0" borderId="0" xfId="38" applyFont="1" applyBorder="1" applyAlignment="1">
      <alignment vertical="center"/>
      <protection/>
    </xf>
    <xf numFmtId="0" fontId="29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vertical="center"/>
      <protection/>
    </xf>
    <xf numFmtId="0" fontId="8" fillId="0" borderId="0" xfId="38" applyFont="1" applyAlignment="1">
      <alignment horizontal="centerContinuous" vertical="center"/>
      <protection/>
    </xf>
    <xf numFmtId="0" fontId="10" fillId="0" borderId="0" xfId="38" applyFont="1" applyAlignment="1">
      <alignment horizontal="centerContinuous" vertical="center"/>
      <protection/>
    </xf>
    <xf numFmtId="0" fontId="7" fillId="0" borderId="0" xfId="38" applyFont="1" applyAlignment="1">
      <alignment horizontal="left" vertical="center"/>
      <protection/>
    </xf>
    <xf numFmtId="0" fontId="10" fillId="0" borderId="0" xfId="38" applyFont="1" applyAlignment="1">
      <alignment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30" fillId="0" borderId="0" xfId="38" applyFont="1">
      <alignment/>
      <protection/>
    </xf>
    <xf numFmtId="49" fontId="7" fillId="0" borderId="12" xfId="38" applyNumberFormat="1" applyFont="1" applyBorder="1" applyAlignment="1" quotePrefix="1">
      <alignment horizontal="distributed"/>
      <protection/>
    </xf>
    <xf numFmtId="179" fontId="13" fillId="0" borderId="12" xfId="38" applyNumberFormat="1" applyFont="1" applyBorder="1" applyProtection="1">
      <alignment/>
      <protection/>
    </xf>
    <xf numFmtId="49" fontId="31" fillId="0" borderId="12" xfId="38" applyNumberFormat="1" applyFont="1" applyBorder="1" applyAlignment="1" quotePrefix="1">
      <alignment horizontal="distributed"/>
      <protection/>
    </xf>
    <xf numFmtId="179" fontId="16" fillId="0" borderId="12" xfId="38" applyNumberFormat="1" applyFont="1" applyBorder="1" applyProtection="1">
      <alignment/>
      <protection locked="0"/>
    </xf>
    <xf numFmtId="0" fontId="30" fillId="0" borderId="0" xfId="38" applyFont="1" applyAlignment="1">
      <alignment vertical="center"/>
      <protection/>
    </xf>
    <xf numFmtId="0" fontId="19" fillId="0" borderId="0" xfId="38" applyFont="1">
      <alignment/>
      <protection/>
    </xf>
    <xf numFmtId="0" fontId="24" fillId="0" borderId="0" xfId="38" applyFont="1">
      <alignment/>
      <protection/>
    </xf>
    <xf numFmtId="0" fontId="32" fillId="0" borderId="0" xfId="38" applyFont="1">
      <alignment/>
      <protection/>
    </xf>
    <xf numFmtId="0" fontId="2" fillId="0" borderId="0" xfId="39" applyFont="1" applyBorder="1" applyAlignment="1">
      <alignment horizontal="left"/>
      <protection/>
    </xf>
    <xf numFmtId="0" fontId="2" fillId="0" borderId="0" xfId="39" applyFont="1">
      <alignment/>
      <protection/>
    </xf>
    <xf numFmtId="0" fontId="4" fillId="0" borderId="0" xfId="39" applyFont="1">
      <alignment/>
      <protection/>
    </xf>
    <xf numFmtId="176" fontId="2" fillId="0" borderId="0" xfId="39" applyNumberFormat="1" applyFont="1">
      <alignment/>
      <protection/>
    </xf>
    <xf numFmtId="0" fontId="6" fillId="0" borderId="0" xfId="39" applyFont="1" applyAlignment="1">
      <alignment vertical="center"/>
      <protection/>
    </xf>
    <xf numFmtId="0" fontId="7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13" xfId="39" applyFont="1" applyBorder="1" applyAlignment="1">
      <alignment vertical="center"/>
      <protection/>
    </xf>
    <xf numFmtId="0" fontId="10" fillId="0" borderId="0" xfId="39" applyFont="1">
      <alignment/>
      <protection/>
    </xf>
    <xf numFmtId="0" fontId="7" fillId="0" borderId="14" xfId="39" applyFont="1" applyBorder="1">
      <alignment/>
      <protection/>
    </xf>
    <xf numFmtId="0" fontId="11" fillId="0" borderId="14" xfId="39" applyFont="1" applyBorder="1">
      <alignment/>
      <protection/>
    </xf>
    <xf numFmtId="0" fontId="11" fillId="0" borderId="0" xfId="39" applyFont="1">
      <alignment/>
      <protection/>
    </xf>
    <xf numFmtId="0" fontId="7" fillId="0" borderId="13" xfId="39" applyFont="1" applyBorder="1" applyAlignment="1">
      <alignment vertical="center"/>
      <protection/>
    </xf>
    <xf numFmtId="0" fontId="11" fillId="0" borderId="13" xfId="39" applyFont="1" applyBorder="1" applyAlignment="1" quotePrefix="1">
      <alignment horizontal="left" vertical="top"/>
      <protection/>
    </xf>
    <xf numFmtId="0" fontId="11" fillId="0" borderId="0" xfId="39" applyFont="1" applyAlignment="1">
      <alignment vertical="center"/>
      <protection/>
    </xf>
    <xf numFmtId="177" fontId="13" fillId="0" borderId="12" xfId="39" applyNumberFormat="1" applyFont="1" applyBorder="1" applyProtection="1">
      <alignment/>
      <protection/>
    </xf>
    <xf numFmtId="177" fontId="13" fillId="0" borderId="15" xfId="39" applyNumberFormat="1" applyFont="1" applyBorder="1" applyProtection="1">
      <alignment/>
      <protection/>
    </xf>
    <xf numFmtId="0" fontId="14" fillId="0" borderId="0" xfId="39" applyFont="1">
      <alignment/>
      <protection/>
    </xf>
    <xf numFmtId="0" fontId="14" fillId="0" borderId="0" xfId="39" applyFont="1" applyBorder="1">
      <alignment/>
      <protection/>
    </xf>
    <xf numFmtId="177" fontId="16" fillId="0" borderId="12" xfId="39" applyNumberFormat="1" applyFont="1" applyBorder="1" applyProtection="1">
      <alignment/>
      <protection locked="0"/>
    </xf>
    <xf numFmtId="177" fontId="16" fillId="0" borderId="12" xfId="39" applyNumberFormat="1" applyFont="1" applyBorder="1" applyProtection="1">
      <alignment/>
      <protection/>
    </xf>
    <xf numFmtId="0" fontId="15" fillId="0" borderId="0" xfId="39" applyFont="1" applyBorder="1" applyAlignment="1" quotePrefix="1">
      <alignment horizontal="distributed"/>
      <protection/>
    </xf>
    <xf numFmtId="177" fontId="16" fillId="0" borderId="15" xfId="39" applyNumberFormat="1" applyFont="1" applyBorder="1" applyProtection="1">
      <alignment/>
      <protection/>
    </xf>
    <xf numFmtId="0" fontId="17" fillId="0" borderId="0" xfId="39" applyFont="1" applyBorder="1">
      <alignment/>
      <protection/>
    </xf>
    <xf numFmtId="0" fontId="7" fillId="0" borderId="0" xfId="39" applyFont="1" applyBorder="1" applyAlignment="1" quotePrefix="1">
      <alignment horizontal="left"/>
      <protection/>
    </xf>
    <xf numFmtId="0" fontId="12" fillId="0" borderId="0" xfId="39" applyFont="1" applyAlignment="1">
      <alignment/>
      <protection/>
    </xf>
    <xf numFmtId="0" fontId="18" fillId="0" borderId="0" xfId="39" applyFont="1" applyBorder="1" applyAlignment="1" quotePrefix="1">
      <alignment horizontal="distributed"/>
      <protection/>
    </xf>
    <xf numFmtId="0" fontId="19" fillId="0" borderId="0" xfId="39" applyFont="1" applyBorder="1" applyAlignment="1">
      <alignment horizontal="left" vertical="center"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vertical="center"/>
      <protection/>
    </xf>
    <xf numFmtId="177" fontId="13" fillId="0" borderId="11" xfId="39" applyNumberFormat="1" applyFont="1" applyBorder="1" applyProtection="1">
      <alignment/>
      <protection/>
    </xf>
    <xf numFmtId="0" fontId="17" fillId="0" borderId="0" xfId="39" applyFont="1" applyAlignment="1">
      <alignment vertical="center"/>
      <protection/>
    </xf>
    <xf numFmtId="0" fontId="22" fillId="0" borderId="0" xfId="39" applyFont="1">
      <alignment/>
      <protection/>
    </xf>
    <xf numFmtId="0" fontId="19" fillId="0" borderId="0" xfId="39" applyFont="1" applyBorder="1">
      <alignment/>
      <protection/>
    </xf>
    <xf numFmtId="176" fontId="22" fillId="0" borderId="0" xfId="39" applyNumberFormat="1" applyFont="1">
      <alignment/>
      <protection/>
    </xf>
    <xf numFmtId="0" fontId="23" fillId="0" borderId="0" xfId="39" applyFont="1" applyBorder="1">
      <alignment/>
      <protection/>
    </xf>
    <xf numFmtId="0" fontId="24" fillId="0" borderId="0" xfId="39" applyFont="1">
      <alignment/>
      <protection/>
    </xf>
    <xf numFmtId="176" fontId="17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6" fillId="0" borderId="0" xfId="39" applyFont="1">
      <alignment/>
      <protection/>
    </xf>
    <xf numFmtId="0" fontId="25" fillId="0" borderId="0" xfId="39" applyFont="1">
      <alignment/>
      <protection/>
    </xf>
    <xf numFmtId="178" fontId="26" fillId="0" borderId="0" xfId="43" applyFont="1" applyAlignment="1">
      <alignment/>
    </xf>
    <xf numFmtId="178" fontId="27" fillId="0" borderId="0" xfId="43" applyFont="1" applyAlignment="1">
      <alignment/>
    </xf>
    <xf numFmtId="0" fontId="17" fillId="0" borderId="0" xfId="39" applyFont="1">
      <alignment/>
      <protection/>
    </xf>
    <xf numFmtId="0" fontId="10" fillId="0" borderId="0" xfId="38" applyFont="1" applyBorder="1" applyAlignment="1">
      <alignment horizontal="right" vertical="center"/>
      <protection/>
    </xf>
    <xf numFmtId="49" fontId="15" fillId="0" borderId="0" xfId="38" applyNumberFormat="1" applyFont="1" applyBorder="1" applyAlignment="1">
      <alignment horizontal="left"/>
      <protection/>
    </xf>
    <xf numFmtId="0" fontId="10" fillId="0" borderId="0" xfId="39" applyFont="1" applyAlignment="1">
      <alignment horizontal="right"/>
      <protection/>
    </xf>
    <xf numFmtId="0" fontId="7" fillId="0" borderId="14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3" xfId="39" applyFont="1" applyBorder="1" applyAlignment="1" quotePrefix="1">
      <alignment horizontal="left" vertical="center"/>
      <protection/>
    </xf>
    <xf numFmtId="0" fontId="7" fillId="0" borderId="16" xfId="39" applyFont="1" applyBorder="1" applyAlignment="1">
      <alignment horizontal="left"/>
      <protection/>
    </xf>
    <xf numFmtId="182" fontId="13" fillId="0" borderId="12" xfId="39" applyNumberFormat="1" applyFont="1" applyBorder="1" applyProtection="1">
      <alignment/>
      <protection/>
    </xf>
    <xf numFmtId="182" fontId="16" fillId="0" borderId="12" xfId="39" applyNumberFormat="1" applyFont="1" applyBorder="1" applyProtection="1">
      <alignment/>
      <protection locked="0"/>
    </xf>
    <xf numFmtId="182" fontId="16" fillId="0" borderId="15" xfId="39" applyNumberFormat="1" applyFont="1" applyBorder="1" applyProtection="1">
      <alignment/>
      <protection/>
    </xf>
    <xf numFmtId="49" fontId="7" fillId="0" borderId="12" xfId="38" applyNumberFormat="1" applyFont="1" applyBorder="1" applyAlignment="1" quotePrefix="1">
      <alignment horizontal="distributed" vertical="center"/>
      <protection/>
    </xf>
    <xf numFmtId="182" fontId="13" fillId="0" borderId="12" xfId="38" applyNumberFormat="1" applyFont="1" applyBorder="1" applyAlignment="1" applyProtection="1">
      <alignment vertical="center"/>
      <protection/>
    </xf>
    <xf numFmtId="176" fontId="11" fillId="0" borderId="14" xfId="39" applyNumberFormat="1" applyFont="1" applyBorder="1" applyAlignment="1">
      <alignment horizontal="center" vertical="center"/>
      <protection/>
    </xf>
    <xf numFmtId="0" fontId="12" fillId="0" borderId="13" xfId="39" applyFont="1" applyBorder="1" applyAlignment="1">
      <alignment vertical="center"/>
      <protection/>
    </xf>
    <xf numFmtId="177" fontId="13" fillId="0" borderId="0" xfId="39" applyNumberFormat="1" applyFont="1" applyBorder="1" applyProtection="1">
      <alignment/>
      <protection/>
    </xf>
    <xf numFmtId="0" fontId="24" fillId="0" borderId="13" xfId="38" applyFont="1" applyBorder="1">
      <alignment/>
      <protection/>
    </xf>
    <xf numFmtId="0" fontId="32" fillId="0" borderId="13" xfId="38" applyFont="1" applyBorder="1">
      <alignment/>
      <protection/>
    </xf>
    <xf numFmtId="0" fontId="12" fillId="0" borderId="17" xfId="38" applyFont="1" applyBorder="1">
      <alignment/>
      <protection/>
    </xf>
    <xf numFmtId="177" fontId="16" fillId="0" borderId="0" xfId="39" applyNumberFormat="1" applyFont="1" applyBorder="1" applyProtection="1">
      <alignment/>
      <protection/>
    </xf>
    <xf numFmtId="0" fontId="19" fillId="0" borderId="0" xfId="39" applyFont="1" applyBorder="1" applyAlignment="1">
      <alignment horizontal="left"/>
      <protection/>
    </xf>
    <xf numFmtId="176" fontId="16" fillId="0" borderId="0" xfId="39" applyNumberFormat="1" applyFont="1" applyBorder="1" applyAlignment="1" applyProtection="1">
      <alignment horizontal="left"/>
      <protection/>
    </xf>
    <xf numFmtId="0" fontId="7" fillId="0" borderId="0" xfId="39" applyFont="1" applyBorder="1" applyAlignment="1">
      <alignment horizontal="distributed"/>
      <protection/>
    </xf>
    <xf numFmtId="0" fontId="7" fillId="0" borderId="13" xfId="39" applyFont="1" applyBorder="1" applyAlignment="1" quotePrefix="1">
      <alignment horizontal="right" vertical="center"/>
      <protection/>
    </xf>
    <xf numFmtId="0" fontId="7" fillId="0" borderId="14" xfId="39" applyFont="1" applyBorder="1" applyAlignment="1" quotePrefix="1">
      <alignment horizontal="left"/>
      <protection/>
    </xf>
    <xf numFmtId="0" fontId="38" fillId="0" borderId="14" xfId="39" applyFont="1" applyBorder="1">
      <alignment/>
      <protection/>
    </xf>
    <xf numFmtId="0" fontId="7" fillId="0" borderId="18" xfId="39" applyFont="1" applyBorder="1" applyAlignment="1">
      <alignment horizontal="left"/>
      <protection/>
    </xf>
    <xf numFmtId="0" fontId="38" fillId="0" borderId="0" xfId="39" applyFont="1" applyBorder="1">
      <alignment/>
      <protection/>
    </xf>
    <xf numFmtId="0" fontId="39" fillId="0" borderId="0" xfId="39" applyFont="1" applyBorder="1">
      <alignment/>
      <protection/>
    </xf>
    <xf numFmtId="0" fontId="39" fillId="0" borderId="0" xfId="39" applyFont="1" applyBorder="1" applyAlignment="1">
      <alignment horizontal="left"/>
      <protection/>
    </xf>
    <xf numFmtId="0" fontId="38" fillId="0" borderId="0" xfId="39" applyFont="1" applyBorder="1" applyAlignment="1">
      <alignment horizontal="left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vertical="center"/>
      <protection/>
    </xf>
    <xf numFmtId="0" fontId="23" fillId="0" borderId="0" xfId="39" applyFont="1" applyBorder="1" applyAlignment="1">
      <alignment horizontal="left" vertical="center"/>
      <protection/>
    </xf>
    <xf numFmtId="0" fontId="23" fillId="0" borderId="12" xfId="39" applyFont="1" applyBorder="1" applyAlignment="1">
      <alignment horizontal="left" vertical="center"/>
      <protection/>
    </xf>
    <xf numFmtId="0" fontId="7" fillId="0" borderId="19" xfId="39" applyFont="1" applyBorder="1" applyAlignment="1">
      <alignment horizontal="left" vertical="center"/>
      <protection/>
    </xf>
    <xf numFmtId="0" fontId="39" fillId="0" borderId="13" xfId="39" applyFont="1" applyFill="1" applyBorder="1" applyAlignment="1">
      <alignment vertical="center"/>
      <protection/>
    </xf>
    <xf numFmtId="0" fontId="38" fillId="0" borderId="0" xfId="39" applyFont="1">
      <alignment/>
      <protection/>
    </xf>
    <xf numFmtId="0" fontId="7" fillId="0" borderId="15" xfId="39" applyFont="1" applyBorder="1" applyAlignment="1">
      <alignment/>
      <protection/>
    </xf>
    <xf numFmtId="0" fontId="7" fillId="0" borderId="0" xfId="39" applyFont="1" applyBorder="1" applyAlignment="1">
      <alignment/>
      <protection/>
    </xf>
    <xf numFmtId="0" fontId="39" fillId="0" borderId="12" xfId="39" applyFont="1" applyBorder="1">
      <alignment/>
      <protection/>
    </xf>
    <xf numFmtId="0" fontId="23" fillId="0" borderId="0" xfId="39" applyFont="1" applyBorder="1" applyAlignment="1">
      <alignment vertical="center"/>
      <protection/>
    </xf>
    <xf numFmtId="0" fontId="23" fillId="0" borderId="12" xfId="39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/>
      <protection/>
    </xf>
    <xf numFmtId="49" fontId="19" fillId="0" borderId="0" xfId="38" applyNumberFormat="1" applyFont="1" applyBorder="1" applyAlignment="1" quotePrefix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3" fillId="0" borderId="0" xfId="38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 vertical="center"/>
      <protection/>
    </xf>
    <xf numFmtId="0" fontId="10" fillId="0" borderId="13" xfId="39" applyFont="1" applyBorder="1">
      <alignment/>
      <protection/>
    </xf>
    <xf numFmtId="0" fontId="19" fillId="0" borderId="12" xfId="39" applyFont="1" applyBorder="1" applyAlignment="1">
      <alignment horizontal="left"/>
      <protection/>
    </xf>
    <xf numFmtId="0" fontId="20" fillId="0" borderId="12" xfId="39" applyFont="1" applyBorder="1" applyAlignment="1">
      <alignment horizontal="left"/>
      <protection/>
    </xf>
    <xf numFmtId="0" fontId="20" fillId="0" borderId="0" xfId="39" applyFont="1" applyBorder="1" applyAlignment="1">
      <alignment horizontal="left"/>
      <protection/>
    </xf>
    <xf numFmtId="184" fontId="13" fillId="0" borderId="17" xfId="39" applyNumberFormat="1" applyFont="1" applyBorder="1" applyProtection="1">
      <alignment/>
      <protection/>
    </xf>
    <xf numFmtId="184" fontId="13" fillId="0" borderId="12" xfId="39" applyNumberFormat="1" applyFont="1" applyBorder="1" applyProtection="1">
      <alignment/>
      <protection/>
    </xf>
    <xf numFmtId="184" fontId="16" fillId="0" borderId="12" xfId="39" applyNumberFormat="1" applyFont="1" applyBorder="1" applyProtection="1">
      <alignment/>
      <protection/>
    </xf>
    <xf numFmtId="184" fontId="13" fillId="0" borderId="15" xfId="39" applyNumberFormat="1" applyFont="1" applyBorder="1" applyProtection="1">
      <alignment/>
      <protection/>
    </xf>
    <xf numFmtId="184" fontId="16" fillId="0" borderId="15" xfId="39" applyNumberFormat="1" applyFont="1" applyBorder="1" applyProtection="1">
      <alignment/>
      <protection/>
    </xf>
    <xf numFmtId="184" fontId="13" fillId="0" borderId="11" xfId="39" applyNumberFormat="1" applyFont="1" applyBorder="1" applyProtection="1">
      <alignment/>
      <protection/>
    </xf>
    <xf numFmtId="185" fontId="13" fillId="0" borderId="15" xfId="39" applyNumberFormat="1" applyFont="1" applyBorder="1" applyProtection="1">
      <alignment/>
      <protection/>
    </xf>
    <xf numFmtId="185" fontId="16" fillId="0" borderId="15" xfId="39" applyNumberFormat="1" applyFont="1" applyBorder="1" applyProtection="1">
      <alignment/>
      <protection/>
    </xf>
    <xf numFmtId="184" fontId="16" fillId="0" borderId="12" xfId="39" applyNumberFormat="1" applyFont="1" applyBorder="1" applyAlignment="1" applyProtection="1">
      <alignment horizontal="right"/>
      <protection/>
    </xf>
    <xf numFmtId="184" fontId="13" fillId="0" borderId="15" xfId="39" applyNumberFormat="1" applyFont="1" applyBorder="1" applyAlignment="1" applyProtection="1">
      <alignment horizontal="right"/>
      <protection/>
    </xf>
    <xf numFmtId="184" fontId="16" fillId="0" borderId="15" xfId="39" applyNumberFormat="1" applyFont="1" applyBorder="1" applyAlignment="1" applyProtection="1">
      <alignment horizontal="right"/>
      <protection/>
    </xf>
    <xf numFmtId="182" fontId="16" fillId="0" borderId="20" xfId="38" applyNumberFormat="1" applyFont="1" applyBorder="1" applyProtection="1">
      <alignment/>
      <protection/>
    </xf>
    <xf numFmtId="0" fontId="13" fillId="0" borderId="0" xfId="38" applyFont="1" applyBorder="1">
      <alignment/>
      <protection/>
    </xf>
    <xf numFmtId="0" fontId="16" fillId="0" borderId="0" xfId="38" applyFont="1" applyBorder="1" applyAlignment="1">
      <alignment horizontal="left"/>
      <protection/>
    </xf>
    <xf numFmtId="0" fontId="12" fillId="0" borderId="0" xfId="38" applyFont="1" applyBorder="1" applyAlignment="1">
      <alignment horizontal="left"/>
      <protection/>
    </xf>
    <xf numFmtId="0" fontId="19" fillId="0" borderId="19" xfId="38" applyFont="1" applyBorder="1">
      <alignment/>
      <protection/>
    </xf>
    <xf numFmtId="0" fontId="12" fillId="0" borderId="13" xfId="38" applyFont="1" applyBorder="1">
      <alignment/>
      <protection/>
    </xf>
    <xf numFmtId="0" fontId="2" fillId="0" borderId="0" xfId="38" applyFont="1" applyBorder="1" applyAlignment="1">
      <alignment horizontal="left"/>
      <protection/>
    </xf>
    <xf numFmtId="0" fontId="5" fillId="0" borderId="0" xfId="38" applyFont="1" applyBorder="1" applyAlignment="1" applyProtection="1">
      <alignment horizontal="centerContinuous" vertical="center"/>
      <protection locked="0"/>
    </xf>
    <xf numFmtId="49" fontId="7" fillId="0" borderId="0" xfId="38" applyNumberFormat="1" applyFont="1" applyBorder="1" applyAlignment="1" quotePrefix="1">
      <alignment horizontal="left"/>
      <protection/>
    </xf>
    <xf numFmtId="0" fontId="7" fillId="0" borderId="0" xfId="38" applyFont="1" applyBorder="1">
      <alignment/>
      <protection/>
    </xf>
    <xf numFmtId="49" fontId="7" fillId="0" borderId="0" xfId="38" applyNumberFormat="1" applyFont="1" applyBorder="1" applyAlignment="1" quotePrefix="1">
      <alignment horizontal="left" vertical="center"/>
      <protection/>
    </xf>
    <xf numFmtId="0" fontId="19" fillId="0" borderId="13" xfId="38" applyFont="1" applyBorder="1">
      <alignment/>
      <protection/>
    </xf>
    <xf numFmtId="0" fontId="19" fillId="0" borderId="0" xfId="38" applyFont="1" applyBorder="1">
      <alignment/>
      <protection/>
    </xf>
    <xf numFmtId="0" fontId="33" fillId="0" borderId="0" xfId="38" applyFont="1" applyBorder="1">
      <alignment/>
      <protection/>
    </xf>
    <xf numFmtId="186" fontId="13" fillId="0" borderId="12" xfId="39" applyNumberFormat="1" applyFont="1" applyBorder="1" applyProtection="1">
      <alignment/>
      <protection/>
    </xf>
    <xf numFmtId="186" fontId="16" fillId="0" borderId="12" xfId="39" applyNumberFormat="1" applyFont="1" applyBorder="1" applyProtection="1">
      <alignment/>
      <protection locked="0"/>
    </xf>
    <xf numFmtId="186" fontId="13" fillId="0" borderId="19" xfId="39" applyNumberFormat="1" applyFont="1" applyBorder="1" applyProtection="1">
      <alignment/>
      <protection/>
    </xf>
    <xf numFmtId="186" fontId="13" fillId="0" borderId="17" xfId="39" applyNumberFormat="1" applyFont="1" applyBorder="1" applyProtection="1">
      <alignment/>
      <protection/>
    </xf>
    <xf numFmtId="186" fontId="16" fillId="0" borderId="12" xfId="39" applyNumberFormat="1" applyFont="1" applyFill="1" applyBorder="1" applyProtection="1">
      <alignment/>
      <protection locked="0"/>
    </xf>
    <xf numFmtId="186" fontId="13" fillId="0" borderId="12" xfId="38" applyNumberFormat="1" applyFont="1" applyBorder="1" applyAlignment="1" applyProtection="1">
      <alignment/>
      <protection/>
    </xf>
    <xf numFmtId="186" fontId="16" fillId="0" borderId="12" xfId="38" applyNumberFormat="1" applyFont="1" applyBorder="1" applyProtection="1">
      <alignment/>
      <protection locked="0"/>
    </xf>
    <xf numFmtId="186" fontId="13" fillId="0" borderId="12" xfId="38" applyNumberFormat="1" applyFont="1" applyBorder="1" applyProtection="1">
      <alignment/>
      <protection/>
    </xf>
    <xf numFmtId="186" fontId="13" fillId="0" borderId="12" xfId="38" applyNumberFormat="1" applyFont="1" applyBorder="1" applyAlignment="1" applyProtection="1">
      <alignment vertical="center"/>
      <protection/>
    </xf>
    <xf numFmtId="186" fontId="13" fillId="0" borderId="20" xfId="38" applyNumberFormat="1" applyFont="1" applyBorder="1" applyAlignment="1" applyProtection="1">
      <alignment vertical="center"/>
      <protection/>
    </xf>
    <xf numFmtId="186" fontId="16" fillId="0" borderId="20" xfId="38" applyNumberFormat="1" applyFont="1" applyBorder="1" applyProtection="1">
      <alignment/>
      <protection/>
    </xf>
    <xf numFmtId="186" fontId="13" fillId="0" borderId="20" xfId="38" applyNumberFormat="1" applyFont="1" applyBorder="1" applyProtection="1">
      <alignment/>
      <protection/>
    </xf>
    <xf numFmtId="180" fontId="13" fillId="0" borderId="0" xfId="38" applyNumberFormat="1" applyFont="1" applyBorder="1" applyAlignment="1" applyProtection="1" quotePrefix="1">
      <alignment horizontal="right" vertical="center"/>
      <protection/>
    </xf>
    <xf numFmtId="180" fontId="16" fillId="0" borderId="0" xfId="38" applyNumberFormat="1" applyFont="1" applyBorder="1" applyAlignment="1">
      <alignment vertical="center"/>
      <protection/>
    </xf>
    <xf numFmtId="180" fontId="16" fillId="0" borderId="0" xfId="38" applyNumberFormat="1" applyFont="1" applyBorder="1" applyAlignment="1" quotePrefix="1">
      <alignment horizontal="right" vertical="center"/>
      <protection/>
    </xf>
    <xf numFmtId="41" fontId="16" fillId="0" borderId="15" xfId="39" applyNumberFormat="1" applyFont="1" applyBorder="1" applyProtection="1">
      <alignment/>
      <protection/>
    </xf>
    <xf numFmtId="41" fontId="13" fillId="0" borderId="15" xfId="39" applyNumberFormat="1" applyFont="1" applyBorder="1" applyProtection="1">
      <alignment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Border="1" applyAlignment="1">
      <alignment horizontal="left"/>
      <protection/>
    </xf>
    <xf numFmtId="0" fontId="10" fillId="0" borderId="23" xfId="38" applyFont="1" applyBorder="1" applyAlignment="1">
      <alignment horizontal="center" vertical="center"/>
      <protection/>
    </xf>
    <xf numFmtId="0" fontId="10" fillId="0" borderId="17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 wrapText="1"/>
      <protection/>
    </xf>
    <xf numFmtId="0" fontId="10" fillId="0" borderId="14" xfId="38" applyFont="1" applyBorder="1" applyAlignment="1" quotePrefix="1">
      <alignment horizontal="center" vertical="center"/>
      <protection/>
    </xf>
    <xf numFmtId="0" fontId="10" fillId="0" borderId="18" xfId="38" applyFont="1" applyBorder="1" applyAlignment="1" quotePrefix="1">
      <alignment horizontal="center" vertical="center"/>
      <protection/>
    </xf>
    <xf numFmtId="0" fontId="10" fillId="0" borderId="13" xfId="38" applyFont="1" applyBorder="1" applyAlignment="1" quotePrefix="1">
      <alignment horizontal="center" vertical="center"/>
      <protection/>
    </xf>
    <xf numFmtId="0" fontId="10" fillId="0" borderId="19" xfId="38" applyFont="1" applyBorder="1" applyAlignment="1" quotePrefix="1">
      <alignment horizontal="center" vertical="center"/>
      <protection/>
    </xf>
    <xf numFmtId="49" fontId="19" fillId="0" borderId="0" xfId="38" applyNumberFormat="1" applyFont="1" applyBorder="1" applyAlignment="1">
      <alignment horizontal="left"/>
      <protection/>
    </xf>
    <xf numFmtId="0" fontId="19" fillId="0" borderId="0" xfId="39" applyFont="1" applyBorder="1" applyAlignment="1">
      <alignment horizontal="left"/>
      <protection/>
    </xf>
    <xf numFmtId="0" fontId="16" fillId="0" borderId="12" xfId="39" applyFont="1" applyBorder="1" applyAlignment="1">
      <alignment horizontal="left"/>
      <protection/>
    </xf>
    <xf numFmtId="0" fontId="19" fillId="0" borderId="12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2" xfId="39" applyFont="1" applyBorder="1" applyAlignment="1">
      <alignment horizontal="left"/>
      <protection/>
    </xf>
    <xf numFmtId="0" fontId="16" fillId="0" borderId="0" xfId="39" applyFont="1" applyBorder="1" applyAlignment="1">
      <alignment horizontal="left"/>
      <protection/>
    </xf>
    <xf numFmtId="0" fontId="5" fillId="0" borderId="0" xfId="39" applyFont="1" applyBorder="1" applyAlignment="1" applyProtection="1">
      <alignment horizontal="center" vertical="center"/>
      <protection locked="0"/>
    </xf>
    <xf numFmtId="0" fontId="8" fillId="0" borderId="13" xfId="39" applyFont="1" applyBorder="1" applyAlignment="1">
      <alignment horizontal="center" vertical="center"/>
      <protection/>
    </xf>
    <xf numFmtId="176" fontId="11" fillId="0" borderId="23" xfId="39" applyNumberFormat="1" applyFont="1" applyBorder="1" applyAlignment="1">
      <alignment horizontal="center" vertical="center"/>
      <protection/>
    </xf>
    <xf numFmtId="0" fontId="12" fillId="0" borderId="17" xfId="39" applyFont="1" applyBorder="1" applyAlignment="1">
      <alignment vertical="center"/>
      <protection/>
    </xf>
    <xf numFmtId="176" fontId="11" fillId="0" borderId="16" xfId="39" applyNumberFormat="1" applyFont="1" applyBorder="1" applyAlignment="1" quotePrefix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176" fontId="11" fillId="0" borderId="16" xfId="39" applyNumberFormat="1" applyFont="1" applyBorder="1" applyAlignment="1">
      <alignment horizontal="center" vertical="center"/>
      <protection/>
    </xf>
    <xf numFmtId="0" fontId="12" fillId="0" borderId="11" xfId="39" applyFont="1" applyBorder="1" applyAlignment="1">
      <alignment vertical="center"/>
      <protection/>
    </xf>
    <xf numFmtId="0" fontId="23" fillId="0" borderId="0" xfId="39" applyFont="1" applyBorder="1" applyAlignment="1">
      <alignment horizontal="left"/>
      <protection/>
    </xf>
    <xf numFmtId="0" fontId="19" fillId="0" borderId="0" xfId="39" applyFont="1" applyBorder="1" applyAlignment="1" quotePrefix="1">
      <alignment horizontal="left"/>
      <protection/>
    </xf>
    <xf numFmtId="0" fontId="19" fillId="0" borderId="14" xfId="39" applyFont="1" applyBorder="1" applyAlignment="1">
      <alignment horizontal="left"/>
      <protection/>
    </xf>
    <xf numFmtId="0" fontId="0" fillId="0" borderId="14" xfId="0" applyBorder="1" applyAlignment="1">
      <alignment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7" xfId="37"/>
    <cellStyle name="一般_099營業半年報--損益表(榮工綜計)" xfId="38"/>
    <cellStyle name="一般_099營業半年報--資負表(榮工綜計)" xfId="39"/>
    <cellStyle name="Comma" xfId="40"/>
    <cellStyle name="Comma [0]" xfId="41"/>
    <cellStyle name="千分位[0] 3" xfId="42"/>
    <cellStyle name="千分位[0]_099營業半年報--資負表(榮工綜計)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  <sheetName val="預算分配總表 (test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3.5" customHeight="1"/>
  <cols>
    <col min="1" max="1" width="2.75390625" style="144" customWidth="1"/>
    <col min="2" max="2" width="2.625" style="23" customWidth="1"/>
    <col min="3" max="3" width="24.25390625" style="24" customWidth="1"/>
    <col min="4" max="4" width="2.00390625" style="22" customWidth="1"/>
    <col min="5" max="6" width="18.875" style="1" customWidth="1"/>
    <col min="7" max="7" width="17.50390625" style="1" customWidth="1"/>
    <col min="8" max="8" width="9.25390625" style="4" customWidth="1"/>
    <col min="9" max="16384" width="9.00390625" style="1" customWidth="1"/>
  </cols>
  <sheetData>
    <row r="1" spans="1:4" ht="9" customHeight="1">
      <c r="A1" s="137"/>
      <c r="B1" s="1"/>
      <c r="C1" s="2"/>
      <c r="D1" s="3"/>
    </row>
    <row r="2" spans="1:8" s="7" customFormat="1" ht="39" customHeight="1">
      <c r="A2" s="138" t="s">
        <v>133</v>
      </c>
      <c r="B2" s="5"/>
      <c r="C2" s="5"/>
      <c r="D2" s="5"/>
      <c r="E2" s="5"/>
      <c r="F2" s="5"/>
      <c r="G2" s="5"/>
      <c r="H2" s="6"/>
    </row>
    <row r="3" spans="1:8" s="14" customFormat="1" ht="24.75" customHeight="1">
      <c r="A3" s="8"/>
      <c r="B3" s="8"/>
      <c r="C3" s="9"/>
      <c r="D3" s="10"/>
      <c r="E3" s="11" t="s">
        <v>137</v>
      </c>
      <c r="F3" s="12"/>
      <c r="G3" s="13"/>
      <c r="H3" s="69" t="s">
        <v>17</v>
      </c>
    </row>
    <row r="4" spans="1:8" s="14" customFormat="1" ht="21" customHeight="1">
      <c r="A4" s="169" t="s">
        <v>18</v>
      </c>
      <c r="B4" s="169"/>
      <c r="C4" s="169"/>
      <c r="D4" s="170"/>
      <c r="E4" s="166" t="s">
        <v>24</v>
      </c>
      <c r="F4" s="168" t="s">
        <v>25</v>
      </c>
      <c r="G4" s="162" t="s">
        <v>130</v>
      </c>
      <c r="H4" s="163"/>
    </row>
    <row r="5" spans="1:8" s="14" customFormat="1" ht="20.25" customHeight="1">
      <c r="A5" s="171"/>
      <c r="B5" s="171"/>
      <c r="C5" s="171"/>
      <c r="D5" s="172"/>
      <c r="E5" s="167"/>
      <c r="F5" s="167"/>
      <c r="G5" s="15" t="s">
        <v>1</v>
      </c>
      <c r="H5" s="15" t="s">
        <v>2</v>
      </c>
    </row>
    <row r="6" spans="1:8" s="16" customFormat="1" ht="19.5" customHeight="1">
      <c r="A6" s="139" t="s">
        <v>29</v>
      </c>
      <c r="B6" s="132"/>
      <c r="C6" s="111"/>
      <c r="D6" s="17"/>
      <c r="E6" s="150">
        <f>SUM(E7:E16)</f>
        <v>19577372</v>
      </c>
      <c r="F6" s="18"/>
      <c r="G6" s="156">
        <f>SUM(G7:G16)</f>
        <v>19577372</v>
      </c>
      <c r="H6" s="157" t="s">
        <v>136</v>
      </c>
    </row>
    <row r="7" spans="1:8" ht="15" customHeight="1">
      <c r="A7" s="140"/>
      <c r="B7" s="164" t="s">
        <v>19</v>
      </c>
      <c r="C7" s="165"/>
      <c r="D7" s="19"/>
      <c r="E7" s="20">
        <v>0</v>
      </c>
      <c r="F7" s="20"/>
      <c r="G7" s="131"/>
      <c r="H7" s="158">
        <f aca="true" t="shared" si="0" ref="H7:H21">IF(F7=0,0,(G7/F7)*100)</f>
        <v>0</v>
      </c>
    </row>
    <row r="8" spans="1:8" ht="15" customHeight="1">
      <c r="A8" s="140"/>
      <c r="B8" s="164" t="s">
        <v>28</v>
      </c>
      <c r="C8" s="165"/>
      <c r="D8" s="19"/>
      <c r="E8" s="20">
        <v>0</v>
      </c>
      <c r="F8" s="20"/>
      <c r="G8" s="131"/>
      <c r="H8" s="158">
        <f t="shared" si="0"/>
        <v>0</v>
      </c>
    </row>
    <row r="9" spans="1:8" ht="15" customHeight="1">
      <c r="A9" s="140"/>
      <c r="B9" s="164" t="s">
        <v>20</v>
      </c>
      <c r="C9" s="165"/>
      <c r="D9" s="19"/>
      <c r="E9" s="20">
        <v>0</v>
      </c>
      <c r="F9" s="20"/>
      <c r="G9" s="131"/>
      <c r="H9" s="158">
        <f t="shared" si="0"/>
        <v>0</v>
      </c>
    </row>
    <row r="10" spans="1:8" ht="15" customHeight="1">
      <c r="A10" s="140"/>
      <c r="B10" s="164" t="s">
        <v>117</v>
      </c>
      <c r="C10" s="165"/>
      <c r="D10" s="19"/>
      <c r="E10" s="151">
        <v>1470569</v>
      </c>
      <c r="F10" s="20"/>
      <c r="G10" s="155">
        <f aca="true" t="shared" si="1" ref="G10:G16">E10-F10</f>
        <v>1470569</v>
      </c>
      <c r="H10" s="159" t="s">
        <v>136</v>
      </c>
    </row>
    <row r="11" spans="1:8" ht="15" customHeight="1">
      <c r="A11" s="140"/>
      <c r="B11" s="113" t="s">
        <v>118</v>
      </c>
      <c r="C11" s="133"/>
      <c r="D11" s="19"/>
      <c r="E11" s="151">
        <v>6868942</v>
      </c>
      <c r="F11" s="20"/>
      <c r="G11" s="155">
        <f t="shared" si="1"/>
        <v>6868942</v>
      </c>
      <c r="H11" s="159" t="s">
        <v>136</v>
      </c>
    </row>
    <row r="12" spans="1:8" ht="15" customHeight="1">
      <c r="A12" s="140"/>
      <c r="B12" s="113" t="s">
        <v>119</v>
      </c>
      <c r="C12" s="133"/>
      <c r="D12" s="19"/>
      <c r="E12" s="151"/>
      <c r="F12" s="20"/>
      <c r="G12" s="155">
        <f t="shared" si="1"/>
        <v>0</v>
      </c>
      <c r="H12" s="158">
        <f t="shared" si="0"/>
        <v>0</v>
      </c>
    </row>
    <row r="13" spans="1:8" ht="15" customHeight="1">
      <c r="A13" s="140"/>
      <c r="B13" s="113" t="s">
        <v>120</v>
      </c>
      <c r="C13" s="133"/>
      <c r="D13" s="19"/>
      <c r="E13" s="20">
        <v>0</v>
      </c>
      <c r="F13" s="20"/>
      <c r="G13" s="131">
        <f t="shared" si="1"/>
        <v>0</v>
      </c>
      <c r="H13" s="158">
        <f t="shared" si="0"/>
        <v>0</v>
      </c>
    </row>
    <row r="14" spans="1:8" ht="15" customHeight="1">
      <c r="A14" s="140"/>
      <c r="B14" s="113" t="s">
        <v>121</v>
      </c>
      <c r="C14" s="133"/>
      <c r="D14" s="19"/>
      <c r="E14" s="151">
        <v>0</v>
      </c>
      <c r="F14" s="20"/>
      <c r="G14" s="151"/>
      <c r="H14" s="159"/>
    </row>
    <row r="15" spans="1:8" ht="15" customHeight="1">
      <c r="A15" s="140"/>
      <c r="B15" s="113" t="s">
        <v>128</v>
      </c>
      <c r="C15" s="133"/>
      <c r="D15" s="19"/>
      <c r="E15" s="20"/>
      <c r="F15" s="20"/>
      <c r="G15" s="131"/>
      <c r="H15" s="158">
        <f>IF(F15=0,0,(G15/F15)*100)</f>
        <v>0</v>
      </c>
    </row>
    <row r="16" spans="1:8" ht="15" customHeight="1">
      <c r="A16" s="140"/>
      <c r="B16" s="113" t="s">
        <v>122</v>
      </c>
      <c r="C16" s="133"/>
      <c r="D16" s="19"/>
      <c r="E16" s="151">
        <v>11237861</v>
      </c>
      <c r="F16" s="20"/>
      <c r="G16" s="155">
        <f t="shared" si="1"/>
        <v>11237861</v>
      </c>
      <c r="H16" s="159" t="s">
        <v>136</v>
      </c>
    </row>
    <row r="17" spans="1:8" ht="21.75" customHeight="1">
      <c r="A17" s="140"/>
      <c r="B17" s="70"/>
      <c r="C17" s="134"/>
      <c r="D17" s="19"/>
      <c r="E17" s="20"/>
      <c r="F17" s="20"/>
      <c r="G17" s="131"/>
      <c r="H17" s="158"/>
    </row>
    <row r="18" spans="1:8" s="16" customFormat="1" ht="19.5" customHeight="1">
      <c r="A18" s="139" t="s">
        <v>30</v>
      </c>
      <c r="B18" s="132"/>
      <c r="C18" s="111"/>
      <c r="D18" s="17"/>
      <c r="E18" s="152">
        <f>SUM(E19:E30)</f>
        <v>7682927</v>
      </c>
      <c r="F18" s="18"/>
      <c r="G18" s="156">
        <f>SUM(G19:G30)</f>
        <v>7682927</v>
      </c>
      <c r="H18" s="157" t="s">
        <v>136</v>
      </c>
    </row>
    <row r="19" spans="1:8" ht="15" customHeight="1">
      <c r="A19" s="140"/>
      <c r="B19" s="164" t="s">
        <v>21</v>
      </c>
      <c r="C19" s="165"/>
      <c r="D19" s="19"/>
      <c r="E19" s="20">
        <v>0</v>
      </c>
      <c r="F19" s="20"/>
      <c r="G19" s="131"/>
      <c r="H19" s="158">
        <f t="shared" si="0"/>
        <v>0</v>
      </c>
    </row>
    <row r="20" spans="1:8" ht="15" customHeight="1">
      <c r="A20" s="140"/>
      <c r="B20" s="173" t="s">
        <v>31</v>
      </c>
      <c r="C20" s="165"/>
      <c r="D20" s="19"/>
      <c r="E20" s="20">
        <v>0</v>
      </c>
      <c r="F20" s="20"/>
      <c r="G20" s="131"/>
      <c r="H20" s="158">
        <f t="shared" si="0"/>
        <v>0</v>
      </c>
    </row>
    <row r="21" spans="1:8" ht="15" customHeight="1">
      <c r="A21" s="140"/>
      <c r="B21" s="164" t="s">
        <v>22</v>
      </c>
      <c r="C21" s="165"/>
      <c r="D21" s="19"/>
      <c r="E21" s="20">
        <v>0</v>
      </c>
      <c r="F21" s="20"/>
      <c r="G21" s="131"/>
      <c r="H21" s="158">
        <f t="shared" si="0"/>
        <v>0</v>
      </c>
    </row>
    <row r="22" spans="1:8" ht="15" customHeight="1">
      <c r="A22" s="140"/>
      <c r="B22" s="164" t="s">
        <v>23</v>
      </c>
      <c r="C22" s="165"/>
      <c r="D22" s="19"/>
      <c r="E22" s="151">
        <v>5847963</v>
      </c>
      <c r="F22" s="20"/>
      <c r="G22" s="155">
        <f>E22-F22</f>
        <v>5847963</v>
      </c>
      <c r="H22" s="159" t="s">
        <v>136</v>
      </c>
    </row>
    <row r="23" spans="1:8" ht="15" customHeight="1">
      <c r="A23" s="140"/>
      <c r="B23" s="164" t="s">
        <v>32</v>
      </c>
      <c r="C23" s="165"/>
      <c r="D23" s="19"/>
      <c r="E23" s="20">
        <v>0</v>
      </c>
      <c r="F23" s="20"/>
      <c r="G23" s="131">
        <f>E23-F23</f>
        <v>0</v>
      </c>
      <c r="H23" s="158">
        <f aca="true" t="shared" si="2" ref="H23:H29">IF(F23=0,0,(G23/F23)*100)</f>
        <v>0</v>
      </c>
    </row>
    <row r="24" spans="1:8" ht="15" customHeight="1">
      <c r="A24" s="140"/>
      <c r="B24" s="113" t="s">
        <v>33</v>
      </c>
      <c r="C24" s="133"/>
      <c r="D24" s="19"/>
      <c r="E24" s="151">
        <v>3308</v>
      </c>
      <c r="F24" s="20"/>
      <c r="G24" s="155">
        <f>E24-F24</f>
        <v>3308</v>
      </c>
      <c r="H24" s="159" t="s">
        <v>136</v>
      </c>
    </row>
    <row r="25" spans="1:8" ht="15" customHeight="1">
      <c r="A25" s="140"/>
      <c r="B25" s="173" t="s">
        <v>124</v>
      </c>
      <c r="C25" s="164"/>
      <c r="D25" s="19"/>
      <c r="E25" s="20">
        <v>0</v>
      </c>
      <c r="F25" s="20"/>
      <c r="G25" s="131"/>
      <c r="H25" s="158">
        <f t="shared" si="2"/>
        <v>0</v>
      </c>
    </row>
    <row r="26" spans="1:8" ht="15" customHeight="1">
      <c r="A26" s="140"/>
      <c r="B26" s="113" t="s">
        <v>125</v>
      </c>
      <c r="C26" s="112"/>
      <c r="D26" s="19"/>
      <c r="E26" s="20">
        <v>0</v>
      </c>
      <c r="F26" s="20"/>
      <c r="G26" s="131"/>
      <c r="H26" s="158">
        <f t="shared" si="2"/>
        <v>0</v>
      </c>
    </row>
    <row r="27" spans="1:8" ht="15" customHeight="1">
      <c r="A27" s="140"/>
      <c r="B27" s="113" t="s">
        <v>34</v>
      </c>
      <c r="C27" s="112"/>
      <c r="D27" s="19"/>
      <c r="E27" s="20">
        <v>0</v>
      </c>
      <c r="F27" s="20"/>
      <c r="G27" s="131">
        <f>E27-F27</f>
        <v>0</v>
      </c>
      <c r="H27" s="158">
        <f t="shared" si="2"/>
        <v>0</v>
      </c>
    </row>
    <row r="28" spans="1:8" ht="15" customHeight="1">
      <c r="A28" s="140"/>
      <c r="B28" s="113" t="s">
        <v>123</v>
      </c>
      <c r="C28" s="112"/>
      <c r="D28" s="19"/>
      <c r="E28" s="151"/>
      <c r="F28" s="20"/>
      <c r="G28" s="155">
        <f>E28-F28</f>
        <v>0</v>
      </c>
      <c r="H28" s="158">
        <f>IF(F28=0,0,(G28/F28)*100)</f>
        <v>0</v>
      </c>
    </row>
    <row r="29" spans="1:8" ht="15" customHeight="1">
      <c r="A29" s="140"/>
      <c r="B29" s="113" t="s">
        <v>129</v>
      </c>
      <c r="C29" s="112"/>
      <c r="D29" s="19"/>
      <c r="E29" s="20">
        <v>0</v>
      </c>
      <c r="F29" s="20"/>
      <c r="G29" s="131"/>
      <c r="H29" s="158">
        <f t="shared" si="2"/>
        <v>0</v>
      </c>
    </row>
    <row r="30" spans="1:8" ht="14.25" customHeight="1">
      <c r="A30" s="140"/>
      <c r="B30" s="173" t="s">
        <v>35</v>
      </c>
      <c r="C30" s="164"/>
      <c r="D30" s="19"/>
      <c r="E30" s="151">
        <v>1831656</v>
      </c>
      <c r="F30" s="20"/>
      <c r="G30" s="155">
        <f>E30-F30</f>
        <v>1831656</v>
      </c>
      <c r="H30" s="159" t="s">
        <v>136</v>
      </c>
    </row>
    <row r="31" spans="1:8" ht="16.5" customHeight="1">
      <c r="A31" s="140"/>
      <c r="B31" s="113"/>
      <c r="C31" s="112"/>
      <c r="D31" s="19"/>
      <c r="E31" s="20"/>
      <c r="F31" s="20"/>
      <c r="G31" s="131"/>
      <c r="H31" s="158"/>
    </row>
    <row r="32" spans="1:8" s="21" customFormat="1" ht="19.5" customHeight="1">
      <c r="A32" s="141" t="s">
        <v>131</v>
      </c>
      <c r="B32" s="114"/>
      <c r="C32" s="115"/>
      <c r="D32" s="79"/>
      <c r="E32" s="153">
        <f>E6-E18</f>
        <v>11894445</v>
      </c>
      <c r="F32" s="80"/>
      <c r="G32" s="154">
        <f>E32-F32</f>
        <v>11894445</v>
      </c>
      <c r="H32" s="157" t="s">
        <v>136</v>
      </c>
    </row>
    <row r="33" spans="1:8" ht="314.25" customHeight="1">
      <c r="A33" s="142"/>
      <c r="B33" s="84"/>
      <c r="C33" s="85"/>
      <c r="D33" s="135"/>
      <c r="E33" s="86"/>
      <c r="F33" s="86"/>
      <c r="G33" s="86"/>
      <c r="H33" s="136"/>
    </row>
    <row r="34" ht="13.5" customHeight="1">
      <c r="A34" s="143"/>
    </row>
  </sheetData>
  <sheetProtection/>
  <mergeCells count="15">
    <mergeCell ref="B9:C9"/>
    <mergeCell ref="B19:C19"/>
    <mergeCell ref="B20:C20"/>
    <mergeCell ref="B10:C10"/>
    <mergeCell ref="B25:C25"/>
    <mergeCell ref="B30:C30"/>
    <mergeCell ref="B23:C23"/>
    <mergeCell ref="B21:C21"/>
    <mergeCell ref="B22:C22"/>
    <mergeCell ref="G4:H4"/>
    <mergeCell ref="B7:C7"/>
    <mergeCell ref="B8:C8"/>
    <mergeCell ref="E4:E5"/>
    <mergeCell ref="F4:F5"/>
    <mergeCell ref="A4:D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view="pageBreakPreview" zoomScaleSheetLayoutView="100" workbookViewId="0" topLeftCell="A10">
      <selection activeCell="C48" sqref="C48:D49"/>
    </sheetView>
  </sheetViews>
  <sheetFormatPr defaultColWidth="9.00390625" defaultRowHeight="16.5"/>
  <cols>
    <col min="1" max="1" width="1.75390625" style="68" customWidth="1"/>
    <col min="2" max="2" width="1.625" style="60" customWidth="1"/>
    <col min="3" max="3" width="2.25390625" style="61" customWidth="1"/>
    <col min="4" max="4" width="17.625" style="57" customWidth="1"/>
    <col min="5" max="5" width="18.50390625" style="62" customWidth="1"/>
    <col min="6" max="6" width="7.00390625" style="62" customWidth="1"/>
    <col min="7" max="7" width="1.625" style="62" customWidth="1"/>
    <col min="8" max="8" width="1.37890625" style="68" customWidth="1"/>
    <col min="9" max="9" width="2.25390625" style="68" customWidth="1"/>
    <col min="10" max="10" width="19.00390625" style="68" customWidth="1"/>
    <col min="11" max="11" width="18.75390625" style="68" customWidth="1"/>
    <col min="12" max="12" width="8.50390625" style="68" customWidth="1"/>
    <col min="13" max="16384" width="9.00390625" style="68" customWidth="1"/>
  </cols>
  <sheetData>
    <row r="1" spans="2:7" s="26" customFormat="1" ht="9" customHeight="1">
      <c r="B1" s="25"/>
      <c r="D1" s="27"/>
      <c r="E1" s="28"/>
      <c r="F1" s="28"/>
      <c r="G1" s="28"/>
    </row>
    <row r="2" spans="2:12" s="29" customFormat="1" ht="39" customHeight="1">
      <c r="B2" s="180" t="s">
        <v>135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33" customFormat="1" ht="21.75" customHeight="1">
      <c r="A3" s="116"/>
      <c r="B3" s="30"/>
      <c r="C3" s="31"/>
      <c r="D3" s="32" t="s">
        <v>26</v>
      </c>
      <c r="E3" s="181" t="s">
        <v>138</v>
      </c>
      <c r="F3" s="181"/>
      <c r="G3" s="181"/>
      <c r="H3" s="181"/>
      <c r="I3" s="181"/>
      <c r="J3" s="181"/>
      <c r="K3" s="32"/>
      <c r="L3" s="71" t="s">
        <v>36</v>
      </c>
    </row>
    <row r="4" spans="2:12" s="36" customFormat="1" ht="21.75" customHeight="1">
      <c r="B4" s="34"/>
      <c r="C4" s="35"/>
      <c r="D4" s="35"/>
      <c r="E4" s="184" t="s">
        <v>1</v>
      </c>
      <c r="F4" s="182" t="s">
        <v>2</v>
      </c>
      <c r="G4" s="81"/>
      <c r="H4" s="34"/>
      <c r="I4" s="35"/>
      <c r="J4" s="35"/>
      <c r="K4" s="184" t="s">
        <v>1</v>
      </c>
      <c r="L4" s="186" t="s">
        <v>2</v>
      </c>
    </row>
    <row r="5" spans="2:12" s="39" customFormat="1" ht="33" customHeight="1">
      <c r="B5" s="37"/>
      <c r="C5" s="38" t="s">
        <v>0</v>
      </c>
      <c r="D5" s="38"/>
      <c r="E5" s="187"/>
      <c r="F5" s="183"/>
      <c r="G5" s="82"/>
      <c r="H5" s="37"/>
      <c r="I5" s="38" t="s">
        <v>0</v>
      </c>
      <c r="J5" s="38"/>
      <c r="K5" s="185"/>
      <c r="L5" s="185"/>
    </row>
    <row r="6" spans="1:12" s="42" customFormat="1" ht="24.75" customHeight="1">
      <c r="A6" s="92" t="s">
        <v>37</v>
      </c>
      <c r="B6" s="72"/>
      <c r="C6" s="93"/>
      <c r="D6" s="94"/>
      <c r="E6" s="145">
        <f>SUM(E7,E18,E27,E32,E44,E47,E50)</f>
        <v>504253764.1</v>
      </c>
      <c r="F6" s="121">
        <f aca="true" t="shared" si="0" ref="F6:F36">IF(E$6&gt;0,(E6/E$6)*100,0)</f>
        <v>100</v>
      </c>
      <c r="G6" s="92" t="s">
        <v>75</v>
      </c>
      <c r="H6" s="75"/>
      <c r="I6" s="105"/>
      <c r="J6" s="94"/>
      <c r="K6" s="145">
        <f>K7+K17+K24+K27+K30</f>
        <v>776526151</v>
      </c>
      <c r="L6" s="123">
        <f aca="true" t="shared" si="1" ref="L6:L35">IF(K$59&gt;0,(K6/K$59)*100,0)</f>
        <v>153.99511243826913</v>
      </c>
    </row>
    <row r="7" spans="1:12" s="43" customFormat="1" ht="13.5" customHeight="1">
      <c r="A7" s="95"/>
      <c r="B7" s="177" t="s">
        <v>38</v>
      </c>
      <c r="C7" s="179"/>
      <c r="D7" s="175"/>
      <c r="E7" s="145">
        <f>SUM(E8:E17)</f>
        <v>408227394.1</v>
      </c>
      <c r="F7" s="121">
        <f t="shared" si="0"/>
        <v>80.95673709617431</v>
      </c>
      <c r="G7" s="83"/>
      <c r="H7" s="177" t="s">
        <v>76</v>
      </c>
      <c r="I7" s="179"/>
      <c r="J7" s="175"/>
      <c r="K7" s="145">
        <f>SUM(K8:K16)</f>
        <v>776323751</v>
      </c>
      <c r="L7" s="123">
        <f t="shared" si="1"/>
        <v>153.95497391786338</v>
      </c>
    </row>
    <row r="8" spans="1:12" s="48" customFormat="1" ht="13.5" customHeight="1">
      <c r="A8" s="96"/>
      <c r="B8" s="73"/>
      <c r="C8" s="174" t="s">
        <v>3</v>
      </c>
      <c r="D8" s="175"/>
      <c r="E8" s="146">
        <v>261693665</v>
      </c>
      <c r="F8" s="122">
        <f t="shared" si="0"/>
        <v>51.89721597161995</v>
      </c>
      <c r="G8" s="87"/>
      <c r="H8" s="73"/>
      <c r="I8" s="189" t="s">
        <v>4</v>
      </c>
      <c r="J8" s="175"/>
      <c r="K8" s="44">
        <v>0</v>
      </c>
      <c r="L8" s="124">
        <f t="shared" si="1"/>
        <v>0</v>
      </c>
    </row>
    <row r="9" spans="1:12" s="48" customFormat="1" ht="13.5" customHeight="1">
      <c r="A9" s="96"/>
      <c r="B9" s="73"/>
      <c r="C9" s="174" t="s">
        <v>39</v>
      </c>
      <c r="D9" s="175"/>
      <c r="E9" s="44"/>
      <c r="F9" s="122">
        <f t="shared" si="0"/>
        <v>0</v>
      </c>
      <c r="G9" s="87"/>
      <c r="H9" s="73"/>
      <c r="I9" s="189" t="s">
        <v>77</v>
      </c>
      <c r="J9" s="175"/>
      <c r="K9" s="44"/>
      <c r="L9" s="124">
        <f t="shared" si="1"/>
        <v>0</v>
      </c>
    </row>
    <row r="10" spans="1:12" s="48" customFormat="1" ht="13.5" customHeight="1">
      <c r="A10" s="96"/>
      <c r="B10" s="73"/>
      <c r="C10" s="174" t="s">
        <v>40</v>
      </c>
      <c r="D10" s="176"/>
      <c r="E10" s="44"/>
      <c r="F10" s="122">
        <f t="shared" si="0"/>
        <v>0</v>
      </c>
      <c r="G10" s="87"/>
      <c r="H10" s="73"/>
      <c r="I10" s="174" t="s">
        <v>78</v>
      </c>
      <c r="J10" s="175"/>
      <c r="K10" s="44"/>
      <c r="L10" s="124">
        <f t="shared" si="1"/>
        <v>0</v>
      </c>
    </row>
    <row r="11" spans="1:12" s="48" customFormat="1" ht="13.5" customHeight="1">
      <c r="A11" s="96"/>
      <c r="B11" s="73"/>
      <c r="C11" s="174" t="s">
        <v>41</v>
      </c>
      <c r="D11" s="176"/>
      <c r="E11" s="44">
        <v>0</v>
      </c>
      <c r="F11" s="122">
        <f t="shared" si="0"/>
        <v>0</v>
      </c>
      <c r="G11" s="87"/>
      <c r="H11" s="73"/>
      <c r="I11" s="174" t="s">
        <v>79</v>
      </c>
      <c r="J11" s="175"/>
      <c r="K11" s="44"/>
      <c r="L11" s="124">
        <f t="shared" si="1"/>
        <v>0</v>
      </c>
    </row>
    <row r="12" spans="1:12" s="48" customFormat="1" ht="13.5" customHeight="1">
      <c r="A12" s="96"/>
      <c r="B12" s="73"/>
      <c r="C12" s="174" t="s">
        <v>5</v>
      </c>
      <c r="D12" s="176"/>
      <c r="E12" s="146">
        <v>123988433</v>
      </c>
      <c r="F12" s="122">
        <f t="shared" si="0"/>
        <v>24.588499249241398</v>
      </c>
      <c r="G12" s="87"/>
      <c r="H12" s="49"/>
      <c r="I12" s="174" t="s">
        <v>80</v>
      </c>
      <c r="J12" s="175"/>
      <c r="K12" s="146">
        <v>776323751</v>
      </c>
      <c r="L12" s="124">
        <f t="shared" si="1"/>
        <v>153.95497391786338</v>
      </c>
    </row>
    <row r="13" spans="1:12" s="48" customFormat="1" ht="13.5" customHeight="1">
      <c r="A13" s="96"/>
      <c r="B13" s="73"/>
      <c r="C13" s="174" t="s">
        <v>6</v>
      </c>
      <c r="D13" s="176"/>
      <c r="E13" s="44"/>
      <c r="F13" s="122">
        <f t="shared" si="0"/>
        <v>0</v>
      </c>
      <c r="G13" s="87"/>
      <c r="H13" s="49"/>
      <c r="I13" s="174" t="s">
        <v>81</v>
      </c>
      <c r="J13" s="175"/>
      <c r="K13" s="44"/>
      <c r="L13" s="124">
        <f t="shared" si="1"/>
        <v>0</v>
      </c>
    </row>
    <row r="14" spans="1:12" s="48" customFormat="1" ht="13.5" customHeight="1">
      <c r="A14" s="96"/>
      <c r="B14" s="73"/>
      <c r="C14" s="174" t="s">
        <v>42</v>
      </c>
      <c r="D14" s="176"/>
      <c r="E14" s="146">
        <v>41248.1</v>
      </c>
      <c r="F14" s="128" t="s">
        <v>134</v>
      </c>
      <c r="G14" s="87"/>
      <c r="H14" s="49"/>
      <c r="I14" s="174" t="s">
        <v>82</v>
      </c>
      <c r="J14" s="175"/>
      <c r="K14" s="146"/>
      <c r="L14" s="124">
        <f t="shared" si="1"/>
        <v>0</v>
      </c>
    </row>
    <row r="15" spans="1:12" s="48" customFormat="1" ht="13.5" customHeight="1">
      <c r="A15" s="96"/>
      <c r="B15" s="73"/>
      <c r="C15" s="174" t="s">
        <v>43</v>
      </c>
      <c r="D15" s="176"/>
      <c r="E15" s="146">
        <v>14985675</v>
      </c>
      <c r="F15" s="122">
        <f t="shared" si="0"/>
        <v>2.9718518862713235</v>
      </c>
      <c r="G15" s="87"/>
      <c r="H15" s="49"/>
      <c r="I15" s="174" t="s">
        <v>83</v>
      </c>
      <c r="J15" s="175"/>
      <c r="K15" s="44"/>
      <c r="L15" s="124">
        <f t="shared" si="1"/>
        <v>0</v>
      </c>
    </row>
    <row r="16" spans="1:12" s="48" customFormat="1" ht="13.5" customHeight="1">
      <c r="A16" s="96"/>
      <c r="B16" s="73"/>
      <c r="C16" s="174" t="s">
        <v>44</v>
      </c>
      <c r="D16" s="176"/>
      <c r="E16" s="146">
        <v>7518373</v>
      </c>
      <c r="F16" s="122">
        <f t="shared" si="0"/>
        <v>1.4909899608620492</v>
      </c>
      <c r="G16" s="87"/>
      <c r="H16" s="97"/>
      <c r="I16" s="174" t="s">
        <v>84</v>
      </c>
      <c r="J16" s="176"/>
      <c r="K16" s="44"/>
      <c r="L16" s="124">
        <f t="shared" si="1"/>
        <v>0</v>
      </c>
    </row>
    <row r="17" spans="1:12" s="48" customFormat="1" ht="13.5" customHeight="1">
      <c r="A17" s="96"/>
      <c r="B17" s="73"/>
      <c r="C17" s="174" t="s">
        <v>45</v>
      </c>
      <c r="D17" s="176"/>
      <c r="E17" s="44"/>
      <c r="F17" s="122">
        <f t="shared" si="0"/>
        <v>0</v>
      </c>
      <c r="G17" s="87"/>
      <c r="H17" s="177" t="s">
        <v>85</v>
      </c>
      <c r="I17" s="177"/>
      <c r="J17" s="178"/>
      <c r="K17" s="40">
        <f>SUM(K18:K23)</f>
        <v>0</v>
      </c>
      <c r="L17" s="123">
        <f t="shared" si="1"/>
        <v>0</v>
      </c>
    </row>
    <row r="18" spans="1:12" s="48" customFormat="1" ht="13.5" customHeight="1">
      <c r="A18" s="96"/>
      <c r="B18" s="177" t="s">
        <v>46</v>
      </c>
      <c r="C18" s="179"/>
      <c r="D18" s="175"/>
      <c r="E18" s="40">
        <f>SUM(E19:E26)</f>
        <v>0</v>
      </c>
      <c r="F18" s="121">
        <f t="shared" si="0"/>
        <v>0</v>
      </c>
      <c r="G18" s="83"/>
      <c r="H18" s="49"/>
      <c r="I18" s="188" t="s">
        <v>86</v>
      </c>
      <c r="J18" s="175"/>
      <c r="K18" s="44"/>
      <c r="L18" s="124">
        <f t="shared" si="1"/>
        <v>0</v>
      </c>
    </row>
    <row r="19" spans="1:12" s="48" customFormat="1" ht="13.5" customHeight="1">
      <c r="A19" s="96"/>
      <c r="B19" s="97"/>
      <c r="C19" s="174" t="s">
        <v>47</v>
      </c>
      <c r="D19" s="176"/>
      <c r="E19" s="44"/>
      <c r="F19" s="122">
        <f t="shared" si="0"/>
        <v>0</v>
      </c>
      <c r="G19" s="87"/>
      <c r="H19" s="73"/>
      <c r="I19" s="174" t="s">
        <v>87</v>
      </c>
      <c r="J19" s="175"/>
      <c r="K19" s="44"/>
      <c r="L19" s="124">
        <f t="shared" si="1"/>
        <v>0</v>
      </c>
    </row>
    <row r="20" spans="1:12" s="43" customFormat="1" ht="13.5" customHeight="1">
      <c r="A20" s="95"/>
      <c r="B20" s="49"/>
      <c r="C20" s="174" t="s">
        <v>48</v>
      </c>
      <c r="D20" s="176"/>
      <c r="E20" s="44"/>
      <c r="F20" s="122">
        <f t="shared" si="0"/>
        <v>0</v>
      </c>
      <c r="G20" s="87"/>
      <c r="H20" s="49"/>
      <c r="I20" s="174" t="s">
        <v>88</v>
      </c>
      <c r="J20" s="175"/>
      <c r="K20" s="44"/>
      <c r="L20" s="124">
        <f t="shared" si="1"/>
        <v>0</v>
      </c>
    </row>
    <row r="21" spans="1:12" s="43" customFormat="1" ht="13.5" customHeight="1">
      <c r="A21" s="95"/>
      <c r="B21" s="73"/>
      <c r="C21" s="174" t="s">
        <v>49</v>
      </c>
      <c r="D21" s="176"/>
      <c r="E21" s="44"/>
      <c r="F21" s="122">
        <f t="shared" si="0"/>
        <v>0</v>
      </c>
      <c r="G21" s="87"/>
      <c r="H21" s="73"/>
      <c r="I21" s="174" t="s">
        <v>89</v>
      </c>
      <c r="J21" s="175"/>
      <c r="K21" s="44"/>
      <c r="L21" s="124">
        <f t="shared" si="1"/>
        <v>0</v>
      </c>
    </row>
    <row r="22" spans="1:12" s="48" customFormat="1" ht="13.5" customHeight="1">
      <c r="A22" s="96"/>
      <c r="B22" s="73"/>
      <c r="C22" s="174" t="s">
        <v>50</v>
      </c>
      <c r="D22" s="176"/>
      <c r="E22" s="44"/>
      <c r="F22" s="122">
        <f t="shared" si="0"/>
        <v>0</v>
      </c>
      <c r="G22" s="87"/>
      <c r="H22" s="73"/>
      <c r="I22" s="174" t="s">
        <v>90</v>
      </c>
      <c r="J22" s="175"/>
      <c r="K22" s="44"/>
      <c r="L22" s="124">
        <f t="shared" si="1"/>
        <v>0</v>
      </c>
    </row>
    <row r="23" spans="1:12" s="48" customFormat="1" ht="13.5" customHeight="1">
      <c r="A23" s="96"/>
      <c r="B23" s="73"/>
      <c r="C23" s="174" t="s">
        <v>51</v>
      </c>
      <c r="D23" s="176"/>
      <c r="E23" s="44"/>
      <c r="F23" s="122">
        <f t="shared" si="0"/>
        <v>0</v>
      </c>
      <c r="G23" s="87"/>
      <c r="H23" s="73"/>
      <c r="I23" s="174" t="s">
        <v>91</v>
      </c>
      <c r="J23" s="175"/>
      <c r="K23" s="44"/>
      <c r="L23" s="124">
        <f t="shared" si="1"/>
        <v>0</v>
      </c>
    </row>
    <row r="24" spans="1:12" s="48" customFormat="1" ht="13.5" customHeight="1">
      <c r="A24" s="96"/>
      <c r="B24" s="73"/>
      <c r="C24" s="174" t="s">
        <v>52</v>
      </c>
      <c r="D24" s="176"/>
      <c r="E24" s="44"/>
      <c r="F24" s="122">
        <f t="shared" si="0"/>
        <v>0</v>
      </c>
      <c r="G24" s="87"/>
      <c r="H24" s="177" t="s">
        <v>92</v>
      </c>
      <c r="I24" s="177"/>
      <c r="J24" s="178"/>
      <c r="K24" s="40">
        <f>SUM(K25:K26)</f>
        <v>0</v>
      </c>
      <c r="L24" s="123">
        <f t="shared" si="1"/>
        <v>0</v>
      </c>
    </row>
    <row r="25" spans="1:12" s="48" customFormat="1" ht="13.5" customHeight="1">
      <c r="A25" s="96"/>
      <c r="B25" s="73"/>
      <c r="C25" s="174" t="s">
        <v>53</v>
      </c>
      <c r="D25" s="176"/>
      <c r="E25" s="44"/>
      <c r="F25" s="122">
        <f t="shared" si="0"/>
        <v>0</v>
      </c>
      <c r="G25" s="87"/>
      <c r="H25" s="73"/>
      <c r="I25" s="174" t="s">
        <v>93</v>
      </c>
      <c r="J25" s="175"/>
      <c r="K25" s="44"/>
      <c r="L25" s="124">
        <f t="shared" si="1"/>
        <v>0</v>
      </c>
    </row>
    <row r="26" spans="1:12" s="48" customFormat="1" ht="13.5" customHeight="1">
      <c r="A26" s="96"/>
      <c r="B26" s="73"/>
      <c r="C26" s="174" t="s">
        <v>54</v>
      </c>
      <c r="D26" s="176"/>
      <c r="E26" s="44"/>
      <c r="F26" s="122">
        <f t="shared" si="0"/>
        <v>0</v>
      </c>
      <c r="G26" s="87"/>
      <c r="H26" s="73"/>
      <c r="I26" s="174" t="s">
        <v>94</v>
      </c>
      <c r="J26" s="175"/>
      <c r="K26" s="44"/>
      <c r="L26" s="124">
        <f t="shared" si="1"/>
        <v>0</v>
      </c>
    </row>
    <row r="27" spans="1:12" s="48" customFormat="1" ht="13.5" customHeight="1">
      <c r="A27" s="96"/>
      <c r="B27" s="177" t="s">
        <v>55</v>
      </c>
      <c r="C27" s="179"/>
      <c r="D27" s="175"/>
      <c r="E27" s="40">
        <f>SUM(E28:E31)</f>
        <v>0</v>
      </c>
      <c r="F27" s="121">
        <f t="shared" si="0"/>
        <v>0</v>
      </c>
      <c r="G27" s="83"/>
      <c r="H27" s="177" t="s">
        <v>95</v>
      </c>
      <c r="I27" s="177"/>
      <c r="J27" s="178"/>
      <c r="K27" s="40">
        <f>K28+K29</f>
        <v>0</v>
      </c>
      <c r="L27" s="123">
        <f t="shared" si="1"/>
        <v>0</v>
      </c>
    </row>
    <row r="28" spans="1:12" s="48" customFormat="1" ht="13.5" customHeight="1">
      <c r="A28" s="96"/>
      <c r="B28" s="73"/>
      <c r="C28" s="174" t="s">
        <v>7</v>
      </c>
      <c r="D28" s="176"/>
      <c r="E28" s="44"/>
      <c r="F28" s="122">
        <f t="shared" si="0"/>
        <v>0</v>
      </c>
      <c r="G28" s="87"/>
      <c r="H28" s="73"/>
      <c r="I28" s="174" t="s">
        <v>96</v>
      </c>
      <c r="J28" s="175"/>
      <c r="K28" s="44">
        <v>0</v>
      </c>
      <c r="L28" s="124">
        <f t="shared" si="1"/>
        <v>0</v>
      </c>
    </row>
    <row r="29" spans="1:12" s="43" customFormat="1" ht="13.5" customHeight="1">
      <c r="A29" s="95"/>
      <c r="B29" s="98"/>
      <c r="C29" s="174" t="s">
        <v>56</v>
      </c>
      <c r="D29" s="176"/>
      <c r="E29" s="44">
        <v>0</v>
      </c>
      <c r="F29" s="122">
        <f t="shared" si="0"/>
        <v>0</v>
      </c>
      <c r="G29" s="87"/>
      <c r="H29" s="49"/>
      <c r="I29" s="174" t="s">
        <v>97</v>
      </c>
      <c r="J29" s="175"/>
      <c r="K29" s="44"/>
      <c r="L29" s="124">
        <f t="shared" si="1"/>
        <v>0</v>
      </c>
    </row>
    <row r="30" spans="1:12" s="43" customFormat="1" ht="13.5" customHeight="1">
      <c r="A30" s="95"/>
      <c r="B30" s="73"/>
      <c r="C30" s="174" t="s">
        <v>57</v>
      </c>
      <c r="D30" s="176"/>
      <c r="E30" s="44"/>
      <c r="F30" s="122">
        <f t="shared" si="0"/>
        <v>0</v>
      </c>
      <c r="G30" s="87"/>
      <c r="H30" s="177" t="s">
        <v>98</v>
      </c>
      <c r="I30" s="177"/>
      <c r="J30" s="178"/>
      <c r="K30" s="145">
        <f>SUM(K31:K35)</f>
        <v>202400</v>
      </c>
      <c r="L30" s="161">
        <v>0</v>
      </c>
    </row>
    <row r="31" spans="1:12" s="43" customFormat="1" ht="13.5" customHeight="1">
      <c r="A31" s="95"/>
      <c r="B31" s="73"/>
      <c r="C31" s="88" t="s">
        <v>126</v>
      </c>
      <c r="D31" s="117"/>
      <c r="E31" s="44"/>
      <c r="F31" s="122">
        <f t="shared" si="0"/>
        <v>0</v>
      </c>
      <c r="G31" s="83"/>
      <c r="H31" s="49"/>
      <c r="I31" s="174" t="s">
        <v>99</v>
      </c>
      <c r="J31" s="175"/>
      <c r="K31" s="146"/>
      <c r="L31" s="124">
        <f t="shared" si="1"/>
        <v>0</v>
      </c>
    </row>
    <row r="32" spans="1:12" s="43" customFormat="1" ht="13.5" customHeight="1">
      <c r="A32" s="95"/>
      <c r="B32" s="177" t="s">
        <v>58</v>
      </c>
      <c r="C32" s="179"/>
      <c r="D32" s="175"/>
      <c r="E32" s="145">
        <f>SUM(E33:E43)</f>
        <v>391768</v>
      </c>
      <c r="F32" s="121">
        <f t="shared" si="0"/>
        <v>0.07769262777824448</v>
      </c>
      <c r="G32" s="87"/>
      <c r="H32" s="49"/>
      <c r="I32" s="174" t="s">
        <v>100</v>
      </c>
      <c r="J32" s="175"/>
      <c r="K32" s="146">
        <v>202400</v>
      </c>
      <c r="L32" s="160">
        <v>0</v>
      </c>
    </row>
    <row r="33" spans="1:12" s="43" customFormat="1" ht="13.5" customHeight="1">
      <c r="A33" s="95"/>
      <c r="B33" s="73"/>
      <c r="C33" s="174" t="s">
        <v>8</v>
      </c>
      <c r="D33" s="176"/>
      <c r="E33" s="146"/>
      <c r="F33" s="122">
        <f t="shared" si="0"/>
        <v>0</v>
      </c>
      <c r="G33" s="87"/>
      <c r="H33" s="49"/>
      <c r="I33" s="174" t="s">
        <v>101</v>
      </c>
      <c r="J33" s="175"/>
      <c r="K33" s="44"/>
      <c r="L33" s="124">
        <f t="shared" si="1"/>
        <v>0</v>
      </c>
    </row>
    <row r="34" spans="1:12" s="48" customFormat="1" ht="13.5" customHeight="1">
      <c r="A34" s="95"/>
      <c r="B34" s="98"/>
      <c r="C34" s="174" t="s">
        <v>9</v>
      </c>
      <c r="D34" s="176"/>
      <c r="E34" s="44">
        <v>0</v>
      </c>
      <c r="F34" s="128"/>
      <c r="G34" s="87"/>
      <c r="H34" s="73"/>
      <c r="I34" s="174" t="s">
        <v>102</v>
      </c>
      <c r="J34" s="175"/>
      <c r="K34" s="44"/>
      <c r="L34" s="124">
        <f t="shared" si="1"/>
        <v>0</v>
      </c>
    </row>
    <row r="35" spans="1:12" s="48" customFormat="1" ht="13.5" customHeight="1">
      <c r="A35" s="96"/>
      <c r="B35" s="73"/>
      <c r="C35" s="174" t="s">
        <v>59</v>
      </c>
      <c r="D35" s="176"/>
      <c r="E35" s="146"/>
      <c r="F35" s="122">
        <f t="shared" si="0"/>
        <v>0</v>
      </c>
      <c r="G35" s="87"/>
      <c r="H35" s="73"/>
      <c r="I35" s="174" t="s">
        <v>103</v>
      </c>
      <c r="J35" s="175"/>
      <c r="K35" s="44"/>
      <c r="L35" s="124">
        <f t="shared" si="1"/>
        <v>0</v>
      </c>
    </row>
    <row r="36" spans="1:12" s="48" customFormat="1" ht="13.5" customHeight="1">
      <c r="A36" s="96"/>
      <c r="B36" s="73"/>
      <c r="C36" s="174" t="s">
        <v>10</v>
      </c>
      <c r="D36" s="176"/>
      <c r="E36" s="146">
        <v>391768</v>
      </c>
      <c r="F36" s="122">
        <f t="shared" si="0"/>
        <v>0.07769262777824448</v>
      </c>
      <c r="G36" s="87"/>
      <c r="H36" s="49"/>
      <c r="I36" s="174"/>
      <c r="J36" s="175"/>
      <c r="K36" s="45"/>
      <c r="L36" s="124"/>
    </row>
    <row r="37" spans="1:12" s="48" customFormat="1" ht="13.5" customHeight="1">
      <c r="A37" s="96"/>
      <c r="B37" s="73"/>
      <c r="C37" s="174" t="s">
        <v>11</v>
      </c>
      <c r="D37" s="176"/>
      <c r="E37" s="146"/>
      <c r="F37" s="128"/>
      <c r="G37" s="106" t="s">
        <v>104</v>
      </c>
      <c r="H37" s="107"/>
      <c r="I37" s="96"/>
      <c r="J37" s="108"/>
      <c r="K37" s="145">
        <f>K38+K41+K43+K47+K54+K56</f>
        <v>-272272386.8999996</v>
      </c>
      <c r="L37" s="126">
        <f aca="true" t="shared" si="2" ref="L37:L57">IF(K$59&gt;0,(K37/K$59)*100,0)</f>
        <v>-53.99511243826913</v>
      </c>
    </row>
    <row r="38" spans="1:12" s="48" customFormat="1" ht="13.5" customHeight="1">
      <c r="A38" s="96"/>
      <c r="B38" s="73"/>
      <c r="C38" s="174" t="s">
        <v>12</v>
      </c>
      <c r="D38" s="176"/>
      <c r="E38" s="146"/>
      <c r="F38" s="128"/>
      <c r="G38" s="87"/>
      <c r="H38" s="177" t="s">
        <v>105</v>
      </c>
      <c r="I38" s="177"/>
      <c r="J38" s="178"/>
      <c r="K38" s="145">
        <f>SUM(K39:K40)</f>
        <v>8610601270</v>
      </c>
      <c r="L38" s="123">
        <f t="shared" si="2"/>
        <v>1707.5928595928935</v>
      </c>
    </row>
    <row r="39" spans="1:12" s="48" customFormat="1" ht="13.5" customHeight="1">
      <c r="A39" s="96"/>
      <c r="B39" s="73"/>
      <c r="C39" s="174" t="s">
        <v>60</v>
      </c>
      <c r="D39" s="176"/>
      <c r="E39" s="44"/>
      <c r="F39" s="122">
        <f aca="true" t="shared" si="3" ref="F39:F55">IF(E$6&gt;0,(E39/E$6)*100,0)</f>
        <v>0</v>
      </c>
      <c r="G39" s="87"/>
      <c r="H39" s="97"/>
      <c r="I39" s="174" t="s">
        <v>105</v>
      </c>
      <c r="J39" s="175"/>
      <c r="K39" s="146">
        <v>8610601270</v>
      </c>
      <c r="L39" s="124">
        <f t="shared" si="2"/>
        <v>1707.5928595928935</v>
      </c>
    </row>
    <row r="40" spans="1:12" s="48" customFormat="1" ht="13.5" customHeight="1">
      <c r="A40" s="96"/>
      <c r="B40" s="73"/>
      <c r="C40" s="174" t="s">
        <v>61</v>
      </c>
      <c r="D40" s="176"/>
      <c r="E40" s="44"/>
      <c r="F40" s="122"/>
      <c r="G40" s="87"/>
      <c r="H40" s="49"/>
      <c r="I40" s="174" t="s">
        <v>106</v>
      </c>
      <c r="J40" s="175"/>
      <c r="K40" s="77"/>
      <c r="L40" s="124"/>
    </row>
    <row r="41" spans="1:12" s="48" customFormat="1" ht="13.5" customHeight="1">
      <c r="A41" s="96"/>
      <c r="B41" s="73"/>
      <c r="C41" s="174" t="s">
        <v>62</v>
      </c>
      <c r="D41" s="176"/>
      <c r="E41" s="44"/>
      <c r="F41" s="122">
        <f t="shared" si="3"/>
        <v>0</v>
      </c>
      <c r="G41" s="87"/>
      <c r="H41" s="177" t="s">
        <v>107</v>
      </c>
      <c r="I41" s="177"/>
      <c r="J41" s="178"/>
      <c r="K41" s="76"/>
      <c r="L41" s="129">
        <f t="shared" si="2"/>
        <v>0</v>
      </c>
    </row>
    <row r="42" spans="1:12" s="48" customFormat="1" ht="13.5" customHeight="1">
      <c r="A42" s="96"/>
      <c r="B42" s="73"/>
      <c r="C42" s="174" t="s">
        <v>63</v>
      </c>
      <c r="D42" s="176"/>
      <c r="E42" s="44"/>
      <c r="F42" s="122">
        <f t="shared" si="3"/>
        <v>0</v>
      </c>
      <c r="G42" s="87"/>
      <c r="H42" s="97"/>
      <c r="I42" s="174" t="s">
        <v>107</v>
      </c>
      <c r="J42" s="176"/>
      <c r="K42" s="77"/>
      <c r="L42" s="130">
        <f t="shared" si="2"/>
        <v>0</v>
      </c>
    </row>
    <row r="43" spans="1:16" s="48" customFormat="1" ht="13.5" customHeight="1">
      <c r="A43" s="96"/>
      <c r="B43" s="73"/>
      <c r="C43" s="174" t="s">
        <v>64</v>
      </c>
      <c r="D43" s="176"/>
      <c r="E43" s="44"/>
      <c r="F43" s="122">
        <f t="shared" si="3"/>
        <v>0</v>
      </c>
      <c r="G43" s="83"/>
      <c r="H43" s="177" t="s">
        <v>132</v>
      </c>
      <c r="I43" s="177"/>
      <c r="J43" s="178"/>
      <c r="K43" s="145">
        <f>SUM(K44:K46)</f>
        <v>-9112848296.9</v>
      </c>
      <c r="L43" s="126">
        <f t="shared" si="2"/>
        <v>-1807.1948978238659</v>
      </c>
      <c r="M43" s="49"/>
      <c r="N43" s="46"/>
      <c r="O43" s="50"/>
      <c r="P43" s="51"/>
    </row>
    <row r="44" spans="1:16" s="48" customFormat="1" ht="13.5" customHeight="1">
      <c r="A44" s="96"/>
      <c r="B44" s="177" t="s">
        <v>65</v>
      </c>
      <c r="C44" s="179"/>
      <c r="D44" s="175"/>
      <c r="E44" s="40">
        <f>SUM(E45:E46)</f>
        <v>0</v>
      </c>
      <c r="F44" s="121">
        <f t="shared" si="3"/>
        <v>0</v>
      </c>
      <c r="G44" s="87"/>
      <c r="H44" s="89"/>
      <c r="I44" s="174" t="s">
        <v>108</v>
      </c>
      <c r="J44" s="176"/>
      <c r="K44" s="77"/>
      <c r="L44" s="78"/>
      <c r="M44" s="49"/>
      <c r="N44" s="46"/>
      <c r="O44" s="50"/>
      <c r="P44" s="51"/>
    </row>
    <row r="45" spans="1:16" s="48" customFormat="1" ht="13.5" customHeight="1">
      <c r="A45" s="96"/>
      <c r="B45" s="73"/>
      <c r="C45" s="174" t="s">
        <v>66</v>
      </c>
      <c r="D45" s="176"/>
      <c r="E45" s="44"/>
      <c r="F45" s="122">
        <f t="shared" si="3"/>
        <v>0</v>
      </c>
      <c r="G45" s="87"/>
      <c r="H45" s="97"/>
      <c r="I45" s="174" t="s">
        <v>109</v>
      </c>
      <c r="J45" s="176"/>
      <c r="K45" s="146">
        <v>11894445</v>
      </c>
      <c r="L45" s="127">
        <f t="shared" si="2"/>
        <v>2.358821261598192</v>
      </c>
      <c r="M45" s="49"/>
      <c r="N45" s="46"/>
      <c r="O45" s="50"/>
      <c r="P45" s="51"/>
    </row>
    <row r="46" spans="1:16" s="43" customFormat="1" ht="13.5" customHeight="1">
      <c r="A46" s="96"/>
      <c r="B46" s="97"/>
      <c r="C46" s="174" t="s">
        <v>67</v>
      </c>
      <c r="D46" s="176"/>
      <c r="E46" s="44"/>
      <c r="F46" s="122">
        <f t="shared" si="3"/>
        <v>0</v>
      </c>
      <c r="G46" s="83"/>
      <c r="H46" s="73"/>
      <c r="I46" s="174" t="s">
        <v>110</v>
      </c>
      <c r="J46" s="175"/>
      <c r="K46" s="149">
        <v>-9124742741.9</v>
      </c>
      <c r="L46" s="127">
        <f t="shared" si="2"/>
        <v>-1809.5537190854643</v>
      </c>
      <c r="M46" s="49"/>
      <c r="N46" s="46"/>
      <c r="O46" s="50"/>
      <c r="P46" s="51"/>
    </row>
    <row r="47" spans="1:16" s="43" customFormat="1" ht="13.5" customHeight="1">
      <c r="A47" s="95"/>
      <c r="B47" s="177" t="s">
        <v>68</v>
      </c>
      <c r="C47" s="179"/>
      <c r="D47" s="175"/>
      <c r="E47" s="145">
        <f>E48+E49</f>
        <v>4683718</v>
      </c>
      <c r="F47" s="121">
        <f>IF(E$6&gt;0,(E47/E$6)*100,0)</f>
        <v>0.9288414551271764</v>
      </c>
      <c r="G47" s="87"/>
      <c r="H47" s="177" t="s">
        <v>111</v>
      </c>
      <c r="I47" s="177"/>
      <c r="J47" s="178"/>
      <c r="K47" s="145">
        <f>SUM(K48:K53)</f>
        <v>229974640</v>
      </c>
      <c r="L47" s="123">
        <f t="shared" si="2"/>
        <v>45.60692579270324</v>
      </c>
      <c r="M47" s="49"/>
      <c r="N47" s="46"/>
      <c r="O47" s="50"/>
      <c r="P47" s="51"/>
    </row>
    <row r="48" spans="1:16" s="48" customFormat="1" ht="13.5" customHeight="1">
      <c r="A48" s="95"/>
      <c r="B48" s="73"/>
      <c r="C48" s="174" t="s">
        <v>13</v>
      </c>
      <c r="D48" s="176"/>
      <c r="E48" s="146">
        <v>4683718</v>
      </c>
      <c r="F48" s="122">
        <f>IF(E$6&gt;0,(E48/E$6)*100,0)</f>
        <v>0.9288414551271764</v>
      </c>
      <c r="G48" s="87"/>
      <c r="H48" s="89"/>
      <c r="I48" s="174" t="s">
        <v>112</v>
      </c>
      <c r="J48" s="176"/>
      <c r="K48" s="77"/>
      <c r="L48" s="78"/>
      <c r="M48" s="49"/>
      <c r="N48" s="46"/>
      <c r="O48" s="50"/>
      <c r="P48" s="51"/>
    </row>
    <row r="49" spans="1:16" s="48" customFormat="1" ht="14.25" customHeight="1">
      <c r="A49" s="96"/>
      <c r="B49" s="97"/>
      <c r="C49" s="174" t="s">
        <v>69</v>
      </c>
      <c r="D49" s="176"/>
      <c r="E49" s="44"/>
      <c r="F49" s="122">
        <f t="shared" si="3"/>
        <v>0</v>
      </c>
      <c r="G49" s="83"/>
      <c r="H49" s="89"/>
      <c r="I49" s="174" t="s">
        <v>14</v>
      </c>
      <c r="J49" s="176"/>
      <c r="K49" s="146">
        <v>229974640</v>
      </c>
      <c r="L49" s="124">
        <f t="shared" si="2"/>
        <v>45.60692579270324</v>
      </c>
      <c r="M49" s="49"/>
      <c r="N49" s="46"/>
      <c r="O49" s="50"/>
      <c r="P49" s="51"/>
    </row>
    <row r="50" spans="1:16" s="52" customFormat="1" ht="12.75" customHeight="1">
      <c r="A50" s="96"/>
      <c r="B50" s="177" t="s">
        <v>70</v>
      </c>
      <c r="C50" s="179"/>
      <c r="D50" s="175"/>
      <c r="E50" s="145">
        <f>SUM(E51:E55)</f>
        <v>90950884</v>
      </c>
      <c r="F50" s="121">
        <f t="shared" si="3"/>
        <v>18.036728820920267</v>
      </c>
      <c r="G50" s="87"/>
      <c r="I50" s="119" t="s">
        <v>27</v>
      </c>
      <c r="J50" s="118"/>
      <c r="K50" s="77"/>
      <c r="L50" s="130"/>
      <c r="M50" s="49"/>
      <c r="N50" s="46"/>
      <c r="O50" s="50"/>
      <c r="P50" s="51"/>
    </row>
    <row r="51" spans="1:12" s="53" customFormat="1" ht="13.5" customHeight="1">
      <c r="A51" s="52"/>
      <c r="B51" s="52"/>
      <c r="C51" s="174" t="s">
        <v>71</v>
      </c>
      <c r="D51" s="176"/>
      <c r="E51" s="44"/>
      <c r="F51" s="128"/>
      <c r="G51" s="87"/>
      <c r="H51" s="89"/>
      <c r="I51" s="88" t="s">
        <v>113</v>
      </c>
      <c r="J51" s="117"/>
      <c r="K51" s="146"/>
      <c r="L51" s="124">
        <f t="shared" si="2"/>
        <v>0</v>
      </c>
    </row>
    <row r="52" spans="1:12" s="54" customFormat="1" ht="13.5" customHeight="1">
      <c r="A52" s="99"/>
      <c r="B52" s="73"/>
      <c r="C52" s="174" t="s">
        <v>15</v>
      </c>
      <c r="D52" s="176"/>
      <c r="E52" s="146">
        <v>2000000</v>
      </c>
      <c r="F52" s="122">
        <f t="shared" si="3"/>
        <v>0.39662569570891176</v>
      </c>
      <c r="G52" s="87"/>
      <c r="H52" s="101"/>
      <c r="I52" s="174" t="s">
        <v>114</v>
      </c>
      <c r="J52" s="176"/>
      <c r="K52" s="77"/>
      <c r="L52" s="78"/>
    </row>
    <row r="53" spans="1:12" s="54" customFormat="1" ht="13.5" customHeight="1">
      <c r="A53" s="100"/>
      <c r="B53" s="73"/>
      <c r="C53" s="174" t="s">
        <v>72</v>
      </c>
      <c r="D53" s="176"/>
      <c r="E53" s="146">
        <v>88950884</v>
      </c>
      <c r="F53" s="122">
        <f t="shared" si="3"/>
        <v>17.640103125211358</v>
      </c>
      <c r="G53" s="87"/>
      <c r="H53" s="177" t="s">
        <v>115</v>
      </c>
      <c r="I53" s="177"/>
      <c r="J53" s="178"/>
      <c r="K53" s="44"/>
      <c r="L53" s="47">
        <f t="shared" si="2"/>
        <v>0</v>
      </c>
    </row>
    <row r="54" spans="1:12" s="54" customFormat="1" ht="15" customHeight="1">
      <c r="A54" s="100"/>
      <c r="B54" s="73"/>
      <c r="C54" s="174" t="s">
        <v>73</v>
      </c>
      <c r="D54" s="176"/>
      <c r="E54" s="44"/>
      <c r="F54" s="122">
        <f t="shared" si="3"/>
        <v>0</v>
      </c>
      <c r="G54" s="87"/>
      <c r="H54" s="101"/>
      <c r="I54" s="174" t="s">
        <v>127</v>
      </c>
      <c r="J54" s="176"/>
      <c r="K54" s="40">
        <f>K55</f>
        <v>0</v>
      </c>
      <c r="L54" s="41">
        <f t="shared" si="2"/>
        <v>0</v>
      </c>
    </row>
    <row r="55" spans="1:12" s="54" customFormat="1" ht="13.5" customHeight="1">
      <c r="A55" s="100"/>
      <c r="B55" s="73"/>
      <c r="C55" s="174" t="s">
        <v>74</v>
      </c>
      <c r="D55" s="175"/>
      <c r="E55" s="44"/>
      <c r="F55" s="122">
        <f t="shared" si="3"/>
        <v>0</v>
      </c>
      <c r="G55" s="87"/>
      <c r="H55" s="177" t="s">
        <v>116</v>
      </c>
      <c r="I55" s="177"/>
      <c r="J55" s="178"/>
      <c r="K55" s="44"/>
      <c r="L55" s="47">
        <f t="shared" si="2"/>
        <v>0</v>
      </c>
    </row>
    <row r="56" spans="1:12" s="54" customFormat="1" ht="13.5" customHeight="1">
      <c r="A56" s="100"/>
      <c r="B56" s="73"/>
      <c r="C56" s="101"/>
      <c r="D56" s="102"/>
      <c r="E56" s="45"/>
      <c r="F56" s="122"/>
      <c r="G56" s="87"/>
      <c r="H56" s="101"/>
      <c r="I56" s="174" t="s">
        <v>116</v>
      </c>
      <c r="J56" s="176"/>
      <c r="K56" s="40">
        <f>K57</f>
        <v>0</v>
      </c>
      <c r="L56" s="41">
        <f t="shared" si="2"/>
        <v>0</v>
      </c>
    </row>
    <row r="57" spans="1:12" s="54" customFormat="1" ht="13.5" customHeight="1">
      <c r="A57" s="100"/>
      <c r="B57" s="73"/>
      <c r="C57" s="101"/>
      <c r="D57" s="102"/>
      <c r="E57" s="45"/>
      <c r="F57" s="122"/>
      <c r="G57" s="87"/>
      <c r="H57" s="101"/>
      <c r="I57" s="88"/>
      <c r="J57" s="117"/>
      <c r="K57" s="44"/>
      <c r="L57" s="47">
        <f t="shared" si="2"/>
        <v>0</v>
      </c>
    </row>
    <row r="58" spans="1:12" s="54" customFormat="1" ht="15.75">
      <c r="A58" s="100"/>
      <c r="B58" s="73"/>
      <c r="C58" s="101"/>
      <c r="D58" s="102"/>
      <c r="E58" s="45"/>
      <c r="F58" s="122"/>
      <c r="G58" s="87"/>
      <c r="H58" s="90"/>
      <c r="I58" s="109"/>
      <c r="J58" s="110"/>
      <c r="K58" s="45"/>
      <c r="L58" s="47"/>
    </row>
    <row r="59" spans="1:12" s="56" customFormat="1" ht="15" customHeight="1">
      <c r="A59" s="104"/>
      <c r="B59" s="74"/>
      <c r="C59" s="74" t="s">
        <v>16</v>
      </c>
      <c r="D59" s="103"/>
      <c r="E59" s="147">
        <f>E6</f>
        <v>504253764.1</v>
      </c>
      <c r="F59" s="120">
        <f>F6</f>
        <v>100</v>
      </c>
      <c r="G59" s="55"/>
      <c r="H59" s="91"/>
      <c r="I59" s="74" t="s">
        <v>16</v>
      </c>
      <c r="J59" s="37"/>
      <c r="K59" s="148">
        <f>K6+K37</f>
        <v>504253764.1000004</v>
      </c>
      <c r="L59" s="125">
        <f>IF(K$59&gt;0,(K59/K$59)*100,0)</f>
        <v>100</v>
      </c>
    </row>
    <row r="60" spans="1:12" s="57" customFormat="1" ht="15" customHeight="1">
      <c r="A60" s="190"/>
      <c r="B60" s="191"/>
      <c r="C60" s="191"/>
      <c r="D60" s="191"/>
      <c r="E60" s="191"/>
      <c r="F60" s="191"/>
      <c r="G60" s="88"/>
      <c r="H60" s="52"/>
      <c r="I60" s="52"/>
      <c r="J60" s="48"/>
      <c r="K60" s="48"/>
      <c r="L60" s="48"/>
    </row>
    <row r="61" spans="2:12" s="57" customFormat="1" ht="12.75" customHeight="1">
      <c r="B61" s="58"/>
      <c r="E61" s="59"/>
      <c r="F61" s="59"/>
      <c r="G61" s="59"/>
      <c r="H61" s="43"/>
      <c r="I61" s="43"/>
      <c r="J61" s="43"/>
      <c r="K61" s="43"/>
      <c r="L61" s="43"/>
    </row>
    <row r="62" spans="2:12" s="57" customFormat="1" ht="12.75" customHeight="1">
      <c r="B62" s="60"/>
      <c r="C62" s="61"/>
      <c r="E62" s="62"/>
      <c r="F62" s="62"/>
      <c r="G62" s="62"/>
      <c r="H62" s="48"/>
      <c r="I62" s="48"/>
      <c r="J62" s="48"/>
      <c r="K62" s="48"/>
      <c r="L62" s="48"/>
    </row>
    <row r="63" spans="2:12" s="26" customFormat="1" ht="16.5" customHeight="1">
      <c r="B63" s="60"/>
      <c r="C63" s="61"/>
      <c r="D63" s="57"/>
      <c r="E63" s="62"/>
      <c r="F63" s="62"/>
      <c r="G63" s="62"/>
      <c r="H63" s="52"/>
      <c r="I63" s="52"/>
      <c r="J63" s="52"/>
      <c r="K63" s="52"/>
      <c r="L63" s="52"/>
    </row>
    <row r="64" spans="2:12" s="64" customFormat="1" ht="26.25" customHeight="1">
      <c r="B64" s="60"/>
      <c r="C64" s="61"/>
      <c r="D64" s="57"/>
      <c r="E64" s="62"/>
      <c r="F64" s="62"/>
      <c r="G64" s="62"/>
      <c r="H64" s="63"/>
      <c r="I64" s="63"/>
      <c r="J64" s="63"/>
      <c r="K64" s="63"/>
      <c r="L64" s="63"/>
    </row>
    <row r="65" spans="2:12" s="66" customFormat="1" ht="18" customHeight="1">
      <c r="B65" s="60"/>
      <c r="C65" s="61"/>
      <c r="D65" s="57"/>
      <c r="E65" s="62"/>
      <c r="F65" s="62"/>
      <c r="G65" s="62"/>
      <c r="H65" s="65"/>
      <c r="I65" s="65"/>
      <c r="J65" s="65"/>
      <c r="K65" s="65"/>
      <c r="L65" s="65"/>
    </row>
    <row r="66" spans="2:12" s="33" customFormat="1" ht="27" customHeight="1">
      <c r="B66" s="60"/>
      <c r="C66" s="61"/>
      <c r="D66" s="57"/>
      <c r="E66" s="62"/>
      <c r="F66" s="62"/>
      <c r="G66" s="62"/>
      <c r="H66" s="67"/>
      <c r="I66" s="67"/>
      <c r="J66" s="67"/>
      <c r="K66" s="67"/>
      <c r="L66" s="67"/>
    </row>
    <row r="67" spans="2:12" s="36" customFormat="1" ht="21.75" customHeight="1">
      <c r="B67" s="60"/>
      <c r="C67" s="61"/>
      <c r="D67" s="57"/>
      <c r="E67" s="62"/>
      <c r="F67" s="62"/>
      <c r="G67" s="62"/>
      <c r="H67" s="61"/>
      <c r="I67" s="61"/>
      <c r="J67" s="61"/>
      <c r="K67" s="61"/>
      <c r="L67" s="61"/>
    </row>
    <row r="68" spans="2:12" s="39" customFormat="1" ht="33" customHeight="1">
      <c r="B68" s="60"/>
      <c r="C68" s="61"/>
      <c r="D68" s="57"/>
      <c r="E68" s="62"/>
      <c r="F68" s="62"/>
      <c r="G68" s="62"/>
      <c r="H68" s="53"/>
      <c r="I68" s="53"/>
      <c r="J68" s="53"/>
      <c r="K68" s="53"/>
      <c r="L68" s="53"/>
    </row>
    <row r="69" spans="2:12" s="39" customFormat="1" ht="6.75" customHeight="1">
      <c r="B69" s="60"/>
      <c r="C69" s="61"/>
      <c r="D69" s="57"/>
      <c r="E69" s="62"/>
      <c r="F69" s="62"/>
      <c r="G69" s="62"/>
      <c r="H69" s="54"/>
      <c r="I69" s="54"/>
      <c r="J69" s="54"/>
      <c r="K69" s="54"/>
      <c r="L69" s="54"/>
    </row>
    <row r="70" spans="2:12" s="42" customFormat="1" ht="15" customHeight="1">
      <c r="B70" s="60"/>
      <c r="C70" s="61"/>
      <c r="D70" s="57"/>
      <c r="E70" s="62"/>
      <c r="F70" s="62"/>
      <c r="G70" s="62"/>
      <c r="H70" s="54"/>
      <c r="I70" s="54"/>
      <c r="J70" s="54"/>
      <c r="K70" s="54"/>
      <c r="L70" s="54"/>
    </row>
    <row r="71" spans="8:12" ht="7.5" customHeight="1">
      <c r="H71" s="54"/>
      <c r="I71" s="54"/>
      <c r="J71" s="54"/>
      <c r="K71" s="54"/>
      <c r="L71" s="54"/>
    </row>
    <row r="72" spans="8:12" ht="19.5" customHeight="1">
      <c r="H72" s="54"/>
      <c r="I72" s="54"/>
      <c r="J72" s="54"/>
      <c r="K72" s="54"/>
      <c r="L72" s="54"/>
    </row>
    <row r="73" spans="8:12" ht="19.5" customHeight="1">
      <c r="H73" s="42"/>
      <c r="I73" s="42"/>
      <c r="J73" s="42"/>
      <c r="K73" s="42"/>
      <c r="L73" s="42"/>
    </row>
    <row r="74" spans="8:12" ht="19.5" customHeight="1">
      <c r="H74" s="56"/>
      <c r="I74" s="56"/>
      <c r="J74" s="56"/>
      <c r="K74" s="56"/>
      <c r="L74" s="56"/>
    </row>
    <row r="75" spans="8:12" ht="19.5" customHeight="1">
      <c r="H75" s="57"/>
      <c r="I75" s="57"/>
      <c r="J75" s="57"/>
      <c r="K75" s="57"/>
      <c r="L75" s="57"/>
    </row>
    <row r="76" spans="8:12" ht="19.5" customHeight="1">
      <c r="H76" s="57"/>
      <c r="I76" s="57"/>
      <c r="J76" s="57"/>
      <c r="K76" s="57"/>
      <c r="L76" s="57"/>
    </row>
    <row r="77" spans="8:12" ht="19.5" customHeight="1">
      <c r="H77" s="57"/>
      <c r="I77" s="57"/>
      <c r="J77" s="57"/>
      <c r="K77" s="57"/>
      <c r="L77" s="57"/>
    </row>
    <row r="78" spans="8:12" ht="19.5" customHeight="1">
      <c r="H78" s="57"/>
      <c r="I78" s="57"/>
      <c r="J78" s="57"/>
      <c r="K78" s="57"/>
      <c r="L78" s="57"/>
    </row>
    <row r="79" spans="8:12" ht="19.5" customHeight="1">
      <c r="H79" s="57"/>
      <c r="I79" s="57"/>
      <c r="J79" s="57"/>
      <c r="K79" s="57"/>
      <c r="L79" s="57"/>
    </row>
    <row r="80" spans="8:12" ht="19.5" customHeight="1">
      <c r="H80" s="26"/>
      <c r="I80" s="26"/>
      <c r="J80" s="26"/>
      <c r="K80" s="26"/>
      <c r="L80" s="26"/>
    </row>
    <row r="81" spans="8:12" ht="19.5" customHeight="1">
      <c r="H81" s="64"/>
      <c r="I81" s="64"/>
      <c r="J81" s="64"/>
      <c r="K81" s="64"/>
      <c r="L81" s="64"/>
    </row>
    <row r="82" spans="8:12" ht="19.5" customHeight="1">
      <c r="H82" s="66"/>
      <c r="I82" s="66"/>
      <c r="J82" s="66"/>
      <c r="K82" s="66"/>
      <c r="L82" s="66"/>
    </row>
    <row r="83" spans="8:12" ht="19.5" customHeight="1">
      <c r="H83" s="33"/>
      <c r="I83" s="33"/>
      <c r="J83" s="33"/>
      <c r="K83" s="33"/>
      <c r="L83" s="33"/>
    </row>
    <row r="84" spans="8:12" ht="19.5" customHeight="1">
      <c r="H84" s="36"/>
      <c r="I84" s="36"/>
      <c r="J84" s="36"/>
      <c r="K84" s="36"/>
      <c r="L84" s="36"/>
    </row>
    <row r="85" spans="8:12" ht="19.5" customHeight="1">
      <c r="H85" s="39"/>
      <c r="I85" s="39"/>
      <c r="J85" s="39"/>
      <c r="K85" s="39"/>
      <c r="L85" s="39"/>
    </row>
    <row r="86" spans="8:12" ht="19.5" customHeight="1">
      <c r="H86" s="39"/>
      <c r="I86" s="39"/>
      <c r="J86" s="39"/>
      <c r="K86" s="39"/>
      <c r="L86" s="39"/>
    </row>
    <row r="87" spans="8:12" ht="19.5" customHeight="1">
      <c r="H87" s="42"/>
      <c r="I87" s="42"/>
      <c r="J87" s="42"/>
      <c r="K87" s="42"/>
      <c r="L87" s="42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56" customFormat="1" ht="25.5" customHeight="1">
      <c r="B99" s="60"/>
      <c r="C99" s="61"/>
      <c r="D99" s="57"/>
      <c r="E99" s="62"/>
      <c r="F99" s="62"/>
      <c r="G99" s="62"/>
      <c r="H99" s="68"/>
      <c r="I99" s="68"/>
      <c r="J99" s="68"/>
      <c r="K99" s="68"/>
      <c r="L99" s="68"/>
    </row>
    <row r="116" spans="8:12" ht="16.5">
      <c r="H116" s="56"/>
      <c r="I116" s="56"/>
      <c r="J116" s="56"/>
      <c r="K116" s="56"/>
      <c r="L116" s="56"/>
    </row>
  </sheetData>
  <sheetProtection/>
  <mergeCells count="102">
    <mergeCell ref="I56:J56"/>
    <mergeCell ref="B50:D50"/>
    <mergeCell ref="C48:D48"/>
    <mergeCell ref="I9:J9"/>
    <mergeCell ref="I10:J10"/>
    <mergeCell ref="I32:J32"/>
    <mergeCell ref="C9:D9"/>
    <mergeCell ref="C14:D14"/>
    <mergeCell ref="C10:D10"/>
    <mergeCell ref="I48:J48"/>
    <mergeCell ref="A60:F60"/>
    <mergeCell ref="C13:D13"/>
    <mergeCell ref="C17:D17"/>
    <mergeCell ref="C23:D23"/>
    <mergeCell ref="C29:D29"/>
    <mergeCell ref="B27:D27"/>
    <mergeCell ref="C28:D28"/>
    <mergeCell ref="C52:D52"/>
    <mergeCell ref="C51:D51"/>
    <mergeCell ref="C21:D21"/>
    <mergeCell ref="I11:J11"/>
    <mergeCell ref="I12:J12"/>
    <mergeCell ref="B7:D7"/>
    <mergeCell ref="C8:D8"/>
    <mergeCell ref="H7:J7"/>
    <mergeCell ref="I8:J8"/>
    <mergeCell ref="C11:D11"/>
    <mergeCell ref="C12:D12"/>
    <mergeCell ref="I21:J21"/>
    <mergeCell ref="I22:J22"/>
    <mergeCell ref="I13:J13"/>
    <mergeCell ref="I14:J14"/>
    <mergeCell ref="I15:J15"/>
    <mergeCell ref="I19:J19"/>
    <mergeCell ref="I16:J16"/>
    <mergeCell ref="I18:J18"/>
    <mergeCell ref="H17:J17"/>
    <mergeCell ref="H24:J24"/>
    <mergeCell ref="C25:D25"/>
    <mergeCell ref="I23:J23"/>
    <mergeCell ref="H30:J30"/>
    <mergeCell ref="I28:J28"/>
    <mergeCell ref="C24:D24"/>
    <mergeCell ref="B2:L2"/>
    <mergeCell ref="E3:J3"/>
    <mergeCell ref="F4:F5"/>
    <mergeCell ref="K4:K5"/>
    <mergeCell ref="L4:L5"/>
    <mergeCell ref="E4:E5"/>
    <mergeCell ref="C22:D22"/>
    <mergeCell ref="C30:D30"/>
    <mergeCell ref="C26:D26"/>
    <mergeCell ref="B18:D18"/>
    <mergeCell ref="C20:D20"/>
    <mergeCell ref="C19:D19"/>
    <mergeCell ref="C15:D15"/>
    <mergeCell ref="C16:D16"/>
    <mergeCell ref="I36:J36"/>
    <mergeCell ref="I34:J34"/>
    <mergeCell ref="I35:J35"/>
    <mergeCell ref="I20:J20"/>
    <mergeCell ref="I25:J25"/>
    <mergeCell ref="I29:J29"/>
    <mergeCell ref="I26:J26"/>
    <mergeCell ref="H27:J27"/>
    <mergeCell ref="C38:D38"/>
    <mergeCell ref="I39:J39"/>
    <mergeCell ref="B32:D32"/>
    <mergeCell ref="I33:J33"/>
    <mergeCell ref="I31:J31"/>
    <mergeCell ref="I40:J40"/>
    <mergeCell ref="H38:J38"/>
    <mergeCell ref="C46:D46"/>
    <mergeCell ref="B44:D44"/>
    <mergeCell ref="C33:D33"/>
    <mergeCell ref="C39:D39"/>
    <mergeCell ref="C37:D37"/>
    <mergeCell ref="C42:D42"/>
    <mergeCell ref="C34:D34"/>
    <mergeCell ref="C36:D36"/>
    <mergeCell ref="C35:D35"/>
    <mergeCell ref="C40:D40"/>
    <mergeCell ref="I45:J45"/>
    <mergeCell ref="B47:D47"/>
    <mergeCell ref="C41:D41"/>
    <mergeCell ref="C43:D43"/>
    <mergeCell ref="C45:D45"/>
    <mergeCell ref="H41:J41"/>
    <mergeCell ref="I42:J42"/>
    <mergeCell ref="H43:J43"/>
    <mergeCell ref="I44:J44"/>
    <mergeCell ref="I46:J46"/>
    <mergeCell ref="C55:D55"/>
    <mergeCell ref="I52:J52"/>
    <mergeCell ref="I54:J54"/>
    <mergeCell ref="H55:J55"/>
    <mergeCell ref="C54:D54"/>
    <mergeCell ref="H47:J47"/>
    <mergeCell ref="I49:J49"/>
    <mergeCell ref="H53:J53"/>
    <mergeCell ref="C49:D49"/>
    <mergeCell ref="C53:D5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會計決算處公務會計科李國鼎</cp:lastModifiedBy>
  <cp:lastPrinted>2023-07-31T00:45:34Z</cp:lastPrinted>
  <dcterms:created xsi:type="dcterms:W3CDTF">2009-09-16T06:51:56Z</dcterms:created>
  <dcterms:modified xsi:type="dcterms:W3CDTF">2023-08-15T08:31:07Z</dcterms:modified>
  <cp:category/>
  <cp:version/>
  <cp:contentType/>
  <cp:contentStatus/>
</cp:coreProperties>
</file>