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tabRatio="500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'現流表及平衡表'!$A$1:$K$41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<sst xmlns="http://schemas.openxmlformats.org/spreadsheetml/2006/main" count="84" uniqueCount="60">
  <si>
    <t>受理捐贈僑生獎助學金及艱困地區僑校師資輔助金基金收支餘絀表</t>
  </si>
  <si>
    <t>單位：新臺幣元</t>
  </si>
  <si>
    <t>科目</t>
  </si>
  <si>
    <t>本年度預算數</t>
  </si>
  <si>
    <t>本年度決算數</t>
  </si>
  <si>
    <t>比較增減</t>
  </si>
  <si>
    <t>金額</t>
  </si>
  <si>
    <t>％</t>
  </si>
  <si>
    <t>總收入</t>
  </si>
  <si>
    <t>利息收入</t>
  </si>
  <si>
    <t>捐贈收入</t>
  </si>
  <si>
    <t>總支出</t>
  </si>
  <si>
    <t>獎學金支出</t>
  </si>
  <si>
    <t>輔助金支出</t>
  </si>
  <si>
    <t>本期賸餘（短絀）</t>
  </si>
  <si>
    <t>受理捐贈僑生獎助學金及艱困地區僑校師資輔助金基金餘絀撥補表</t>
  </si>
  <si>
    <t>項目</t>
  </si>
  <si>
    <t>賸餘之部</t>
  </si>
  <si>
    <t>前期未分配賸餘</t>
  </si>
  <si>
    <t>分配之部</t>
  </si>
  <si>
    <t>填補累積短絀</t>
  </si>
  <si>
    <t>未分配賸餘</t>
  </si>
  <si>
    <t>短絀之部</t>
  </si>
  <si>
    <t>本期短絀</t>
  </si>
  <si>
    <t>填補之部</t>
  </si>
  <si>
    <t>撥用賸餘</t>
  </si>
  <si>
    <t>待填補之短絀</t>
  </si>
  <si>
    <t>受理捐贈僑生獎助學金及艱困地區僑校師資輔助金基金現金流量表</t>
  </si>
  <si>
    <t>本年度
預算數</t>
  </si>
  <si>
    <t>本年度
決算數</t>
  </si>
  <si>
    <t>金        額</t>
  </si>
  <si>
    <t>業務活動之現金流量</t>
  </si>
  <si>
    <t>利息股利之調整</t>
  </si>
  <si>
    <t>未計利息股利之本期賸餘（短絀）</t>
  </si>
  <si>
    <t>未計利息股利之現金流入（流出）</t>
  </si>
  <si>
    <t>收取利息</t>
  </si>
  <si>
    <t>收取股利</t>
  </si>
  <si>
    <t>支付利息</t>
  </si>
  <si>
    <t xml:space="preserve">   業務活動之淨現金流入（流出）</t>
  </si>
  <si>
    <t>現金及約當現金之淨增（淨減）</t>
  </si>
  <si>
    <t>期初現金及約當現金</t>
  </si>
  <si>
    <t>期末現金及約當現金</t>
  </si>
  <si>
    <t>受理捐贈僑生獎助學金及艱困地區僑校師資輔助金基金平衡表</t>
  </si>
  <si>
    <t>科　　　　目</t>
  </si>
  <si>
    <t>金　　　　額</t>
  </si>
  <si>
    <t>科     　　目</t>
  </si>
  <si>
    <t>資                 產</t>
  </si>
  <si>
    <t>負　債</t>
  </si>
  <si>
    <t>流動資產</t>
  </si>
  <si>
    <t>準備金</t>
  </si>
  <si>
    <t>淨值</t>
  </si>
  <si>
    <t>基金</t>
  </si>
  <si>
    <t>累積餘絀</t>
  </si>
  <si>
    <t>合                 計</t>
  </si>
  <si>
    <t>合 　　計</t>
  </si>
  <si>
    <t>單位：新臺幣元</t>
  </si>
  <si>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111</t>
    </r>
    <r>
      <rPr>
        <b/>
        <sz val="12"/>
        <color indexed="8"/>
        <rFont val="新細明體"/>
        <family val="1"/>
      </rPr>
      <t>年度</t>
    </r>
  </si>
  <si>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111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</si>
  <si>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r>
      <rPr>
        <b/>
        <sz val="12"/>
        <color indexed="8"/>
        <rFont val="新細明體"/>
        <family val="1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</rPr>
      <t>年度</t>
    </r>
  </si>
  <si>
    <t>調整項目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</si>
</sst>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&quot;- &quot;#,##0_);_(* &quot;&quot;_);_(@_)"/>
    <numFmt numFmtId="177" formatCode="_(* #,##0.00_);_(&quot;- &quot;#,##0.00_);_(* &quot;&quot;_);_(@_)"/>
    <numFmt numFmtId="178" formatCode="_(* #,##0.00_);_(&quot;  &quot;* #,##0.00_);_(* &quot;&quot;_);_(@_)"/>
    <numFmt numFmtId="179" formatCode="_-* #,##0.00_-;\-* #,##0.00_-;_-* \-??_-;_-@_-"/>
    <numFmt numFmtId="180" formatCode="_(* #,##0.00_);_(\-* #,##0.00_);_(* &quot;&quot;_);_(@_)"/>
    <numFmt numFmtId="181" formatCode="#,##0_ "/>
    <numFmt numFmtId="182" formatCode="#,##0.00_ "/>
  </numFmts>
  <fonts count="60">
    <font>
      <sz val="12"/>
      <name val="標楷體"/>
      <family val="4"/>
    </font>
    <font>
      <sz val="10"/>
      <name val="Arial"/>
      <family val="2"/>
    </font>
    <font>
      <b/>
      <sz val="15"/>
      <color indexed="62"/>
      <name val="新細明體"/>
      <family val="1"/>
    </font>
    <font>
      <b/>
      <sz val="18"/>
      <color indexed="62"/>
      <name val="新細明體"/>
      <family val="1"/>
    </font>
    <font>
      <sz val="12"/>
      <color indexed="8"/>
      <name val="標楷體"/>
      <family val="4"/>
    </font>
    <font>
      <b/>
      <sz val="18"/>
      <color indexed="8"/>
      <name val="新細明體"/>
      <family val="1"/>
    </font>
    <font>
      <b/>
      <sz val="20"/>
      <color indexed="8"/>
      <name val="新細明體"/>
      <family val="1"/>
    </font>
    <font>
      <sz val="14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color indexed="8"/>
      <name val="細明體"/>
      <family val="3"/>
    </font>
    <font>
      <b/>
      <sz val="12"/>
      <color indexed="8"/>
      <name val="新細明體"/>
      <family val="1"/>
    </font>
    <font>
      <b/>
      <sz val="10"/>
      <color indexed="8"/>
      <name val="新細明體"/>
      <family val="1"/>
    </font>
    <font>
      <b/>
      <sz val="10"/>
      <color indexed="8"/>
      <name val="Times New Roman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標楷體"/>
      <family val="4"/>
    </font>
    <font>
      <sz val="10"/>
      <color indexed="8"/>
      <name val="標楷體"/>
      <family val="4"/>
    </font>
    <font>
      <b/>
      <sz val="10"/>
      <color indexed="9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b/>
      <sz val="10"/>
      <name val="新細明體"/>
      <family val="1"/>
    </font>
    <font>
      <sz val="12"/>
      <color indexed="10"/>
      <name val="標楷體"/>
      <family val="4"/>
    </font>
    <font>
      <sz val="9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1" fillId="0" borderId="0" applyFill="0" applyBorder="0" applyAlignment="0" applyProtection="0"/>
    <xf numFmtId="0" fontId="48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2" fillId="0" borderId="6" applyNumberFormat="0" applyFill="0" applyProtection="0">
      <alignment vertical="center"/>
    </xf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Protection="0">
      <alignment vertical="center"/>
    </xf>
    <xf numFmtId="0" fontId="55" fillId="30" borderId="2" applyNumberFormat="0" applyAlignment="0" applyProtection="0"/>
    <xf numFmtId="0" fontId="56" fillId="22" borderId="9" applyNumberFormat="0" applyAlignment="0" applyProtection="0"/>
    <xf numFmtId="0" fontId="57" fillId="31" borderId="10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right" vertical="top"/>
    </xf>
    <xf numFmtId="0" fontId="11" fillId="0" borderId="11" xfId="0" applyFont="1" applyBorder="1" applyAlignment="1" applyProtection="1">
      <alignment horizontal="distributed" vertical="center" indent="1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176" fontId="13" fillId="0" borderId="13" xfId="0" applyNumberFormat="1" applyFont="1" applyBorder="1" applyAlignment="1" applyProtection="1">
      <alignment vertical="center"/>
      <protection/>
    </xf>
    <xf numFmtId="177" fontId="13" fillId="0" borderId="14" xfId="0" applyNumberFormat="1" applyFont="1" applyBorder="1" applyAlignment="1" applyProtection="1">
      <alignment vertical="center" readingOrder="2"/>
      <protection/>
    </xf>
    <xf numFmtId="177" fontId="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15" xfId="0" applyFont="1" applyBorder="1" applyAlignment="1" applyProtection="1">
      <alignment horizontal="left" vertical="center"/>
      <protection locked="0"/>
    </xf>
    <xf numFmtId="176" fontId="16" fillId="0" borderId="16" xfId="0" applyNumberFormat="1" applyFont="1" applyBorder="1" applyAlignment="1" applyProtection="1">
      <alignment horizontal="left" vertical="center"/>
      <protection locked="0"/>
    </xf>
    <xf numFmtId="177" fontId="16" fillId="0" borderId="16" xfId="0" applyNumberFormat="1" applyFont="1" applyBorder="1" applyAlignment="1" applyProtection="1">
      <alignment horizontal="center" vertical="center"/>
      <protection locked="0"/>
    </xf>
    <xf numFmtId="176" fontId="16" fillId="0" borderId="16" xfId="0" applyNumberFormat="1" applyFont="1" applyBorder="1" applyAlignment="1" applyProtection="1">
      <alignment horizontal="center" vertical="center"/>
      <protection locked="0"/>
    </xf>
    <xf numFmtId="177" fontId="16" fillId="0" borderId="16" xfId="0" applyNumberFormat="1" applyFont="1" applyBorder="1" applyAlignment="1" applyProtection="1">
      <alignment horizontal="center" vertical="center"/>
      <protection/>
    </xf>
    <xf numFmtId="176" fontId="16" fillId="0" borderId="16" xfId="0" applyNumberFormat="1" applyFont="1" applyBorder="1" applyAlignment="1" applyProtection="1">
      <alignment horizontal="right" vertical="center"/>
      <protection/>
    </xf>
    <xf numFmtId="178" fontId="16" fillId="0" borderId="17" xfId="0" applyNumberFormat="1" applyFont="1" applyBorder="1" applyAlignment="1" applyProtection="1">
      <alignment horizontal="right" vertical="center" readingOrder="2"/>
      <protection/>
    </xf>
    <xf numFmtId="177" fontId="16" fillId="0" borderId="16" xfId="0" applyNumberFormat="1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176" fontId="13" fillId="0" borderId="16" xfId="0" applyNumberFormat="1" applyFont="1" applyBorder="1" applyAlignment="1" applyProtection="1">
      <alignment vertical="center"/>
      <protection/>
    </xf>
    <xf numFmtId="177" fontId="13" fillId="0" borderId="16" xfId="0" applyNumberFormat="1" applyFont="1" applyBorder="1" applyAlignment="1" applyProtection="1">
      <alignment vertical="center"/>
      <protection/>
    </xf>
    <xf numFmtId="176" fontId="13" fillId="0" borderId="16" xfId="0" applyNumberFormat="1" applyFont="1" applyBorder="1" applyAlignment="1" applyProtection="1">
      <alignment horizontal="right" vertical="center"/>
      <protection/>
    </xf>
    <xf numFmtId="178" fontId="13" fillId="0" borderId="17" xfId="0" applyNumberFormat="1" applyFont="1" applyBorder="1" applyAlignment="1" applyProtection="1">
      <alignment vertical="center" readingOrder="2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176" fontId="17" fillId="0" borderId="18" xfId="0" applyNumberFormat="1" applyFont="1" applyBorder="1" applyAlignment="1" applyProtection="1">
      <alignment vertical="center"/>
      <protection/>
    </xf>
    <xf numFmtId="177" fontId="17" fillId="0" borderId="18" xfId="0" applyNumberFormat="1" applyFont="1" applyBorder="1" applyAlignment="1" applyProtection="1">
      <alignment vertical="center"/>
      <protection/>
    </xf>
    <xf numFmtId="176" fontId="17" fillId="0" borderId="18" xfId="0" applyNumberFormat="1" applyFont="1" applyBorder="1" applyAlignment="1" applyProtection="1">
      <alignment horizontal="right" vertical="center"/>
      <protection/>
    </xf>
    <xf numFmtId="178" fontId="17" fillId="0" borderId="19" xfId="0" applyNumberFormat="1" applyFont="1" applyBorder="1" applyAlignment="1" applyProtection="1">
      <alignment vertical="center" readingOrder="2"/>
      <protection/>
    </xf>
    <xf numFmtId="0" fontId="15" fillId="0" borderId="0" xfId="0" applyFont="1" applyAlignment="1">
      <alignment vertical="center"/>
    </xf>
    <xf numFmtId="0" fontId="18" fillId="0" borderId="20" xfId="0" applyFont="1" applyBorder="1" applyAlignment="1" applyProtection="1">
      <alignment vertical="center"/>
      <protection locked="0"/>
    </xf>
    <xf numFmtId="17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16" fillId="0" borderId="16" xfId="0" applyNumberFormat="1" applyFont="1" applyBorder="1" applyAlignment="1" applyProtection="1">
      <alignment horizontal="right" vertical="center"/>
      <protection locked="0"/>
    </xf>
    <xf numFmtId="176" fontId="18" fillId="0" borderId="16" xfId="0" applyNumberFormat="1" applyFont="1" applyBorder="1" applyAlignment="1" applyProtection="1">
      <alignment vertical="center"/>
      <protection/>
    </xf>
    <xf numFmtId="177" fontId="18" fillId="0" borderId="16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12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vertical="center"/>
    </xf>
    <xf numFmtId="176" fontId="18" fillId="0" borderId="16" xfId="0" applyNumberFormat="1" applyFont="1" applyBorder="1" applyAlignment="1" applyProtection="1">
      <alignment vertical="center"/>
      <protection locked="0"/>
    </xf>
    <xf numFmtId="178" fontId="18" fillId="0" borderId="17" xfId="0" applyNumberFormat="1" applyFont="1" applyBorder="1" applyAlignment="1" applyProtection="1">
      <alignment vertical="center" readingOrder="2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15" xfId="0" applyFont="1" applyBorder="1" applyAlignment="1" applyProtection="1">
      <alignment horizontal="left" vertical="center"/>
      <protection/>
    </xf>
    <xf numFmtId="177" fontId="13" fillId="0" borderId="17" xfId="0" applyNumberFormat="1" applyFont="1" applyBorder="1" applyAlignment="1" applyProtection="1">
      <alignment horizontal="right" vertical="center"/>
      <protection/>
    </xf>
    <xf numFmtId="176" fontId="17" fillId="0" borderId="17" xfId="0" applyNumberFormat="1" applyFont="1" applyBorder="1" applyAlignment="1" applyProtection="1">
      <alignment horizontal="right" vertical="center"/>
      <protection/>
    </xf>
    <xf numFmtId="176" fontId="17" fillId="0" borderId="15" xfId="0" applyNumberFormat="1" applyFont="1" applyBorder="1" applyAlignment="1" applyProtection="1">
      <alignment horizontal="right" vertical="center"/>
      <protection/>
    </xf>
    <xf numFmtId="177" fontId="17" fillId="0" borderId="0" xfId="0" applyNumberFormat="1" applyFont="1" applyBorder="1" applyAlignment="1" applyProtection="1">
      <alignment horizontal="right" vertical="center"/>
      <protection/>
    </xf>
    <xf numFmtId="0" fontId="20" fillId="0" borderId="21" xfId="0" applyFont="1" applyBorder="1" applyAlignment="1" applyProtection="1">
      <alignment horizontal="left" vertical="center"/>
      <protection/>
    </xf>
    <xf numFmtId="176" fontId="17" fillId="0" borderId="19" xfId="0" applyNumberFormat="1" applyFont="1" applyBorder="1" applyAlignment="1" applyProtection="1">
      <alignment horizontal="right" vertical="center"/>
      <protection/>
    </xf>
    <xf numFmtId="176" fontId="17" fillId="0" borderId="22" xfId="0" applyNumberFormat="1" applyFont="1" applyBorder="1" applyAlignment="1" applyProtection="1">
      <alignment horizontal="right" vertical="center"/>
      <protection/>
    </xf>
    <xf numFmtId="177" fontId="17" fillId="0" borderId="21" xfId="0" applyNumberFormat="1" applyFont="1" applyBorder="1" applyAlignment="1" applyProtection="1">
      <alignment horizontal="right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177" fontId="16" fillId="0" borderId="17" xfId="0" applyNumberFormat="1" applyFont="1" applyBorder="1" applyAlignment="1" applyProtection="1">
      <alignment horizontal="right" vertical="center"/>
      <protection/>
    </xf>
    <xf numFmtId="177" fontId="13" fillId="0" borderId="19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Alignment="1">
      <alignment horizontal="right" vertical="center"/>
    </xf>
    <xf numFmtId="180" fontId="13" fillId="0" borderId="14" xfId="0" applyNumberFormat="1" applyFont="1" applyBorder="1" applyAlignment="1" applyProtection="1">
      <alignment vertical="center" readingOrder="2"/>
      <protection/>
    </xf>
    <xf numFmtId="180" fontId="16" fillId="0" borderId="17" xfId="0" applyNumberFormat="1" applyFont="1" applyBorder="1" applyAlignment="1" applyProtection="1">
      <alignment horizontal="right" vertical="center" readingOrder="2"/>
      <protection/>
    </xf>
    <xf numFmtId="180" fontId="13" fillId="0" borderId="17" xfId="0" applyNumberFormat="1" applyFont="1" applyBorder="1" applyAlignment="1" applyProtection="1">
      <alignment vertical="center" readingOrder="2"/>
      <protection/>
    </xf>
    <xf numFmtId="181" fontId="13" fillId="0" borderId="13" xfId="0" applyNumberFormat="1" applyFont="1" applyBorder="1" applyAlignment="1" applyProtection="1">
      <alignment horizontal="right" vertical="center"/>
      <protection/>
    </xf>
    <xf numFmtId="181" fontId="16" fillId="0" borderId="16" xfId="0" applyNumberFormat="1" applyFont="1" applyBorder="1" applyAlignment="1" applyProtection="1">
      <alignment horizontal="right" vertical="center"/>
      <protection/>
    </xf>
    <xf numFmtId="181" fontId="13" fillId="0" borderId="16" xfId="0" applyNumberFormat="1" applyFont="1" applyBorder="1" applyAlignment="1" applyProtection="1">
      <alignment horizontal="right" vertical="center"/>
      <protection/>
    </xf>
    <xf numFmtId="182" fontId="13" fillId="0" borderId="14" xfId="0" applyNumberFormat="1" applyFont="1" applyBorder="1" applyAlignment="1" applyProtection="1">
      <alignment vertical="center" readingOrder="2"/>
      <protection/>
    </xf>
    <xf numFmtId="182" fontId="16" fillId="0" borderId="17" xfId="0" applyNumberFormat="1" applyFont="1" applyBorder="1" applyAlignment="1" applyProtection="1">
      <alignment horizontal="right" vertical="center" readingOrder="2"/>
      <protection/>
    </xf>
    <xf numFmtId="182" fontId="13" fillId="0" borderId="17" xfId="0" applyNumberFormat="1" applyFont="1" applyBorder="1" applyAlignment="1" applyProtection="1">
      <alignment vertical="center" readingOrder="2"/>
      <protection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left" vertical="top" indent="3"/>
      <protection locked="0"/>
    </xf>
    <xf numFmtId="0" fontId="11" fillId="0" borderId="24" xfId="0" applyFont="1" applyBorder="1" applyAlignment="1" applyProtection="1">
      <alignment horizontal="distributed" vertical="center" indent="1"/>
      <protection/>
    </xf>
    <xf numFmtId="0" fontId="11" fillId="0" borderId="25" xfId="0" applyFont="1" applyBorder="1" applyAlignment="1" applyProtection="1">
      <alignment horizontal="distributed" vertical="center" indent="1"/>
      <protection/>
    </xf>
    <xf numFmtId="0" fontId="11" fillId="0" borderId="23" xfId="0" applyFont="1" applyBorder="1" applyAlignment="1" applyProtection="1">
      <alignment horizontal="distributed" vertical="center" indent="1"/>
      <protection/>
    </xf>
    <xf numFmtId="0" fontId="12" fillId="0" borderId="26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  <xf numFmtId="0" fontId="19" fillId="0" borderId="15" xfId="0" applyFont="1" applyBorder="1" applyAlignment="1" applyProtection="1">
      <alignment horizontal="left" vertical="center"/>
      <protection locked="0"/>
    </xf>
    <xf numFmtId="0" fontId="18" fillId="0" borderId="2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distributed" vertical="center" indent="1"/>
      <protection/>
    </xf>
    <xf numFmtId="0" fontId="11" fillId="0" borderId="12" xfId="0" applyFont="1" applyBorder="1" applyAlignment="1" applyProtection="1">
      <alignment horizontal="center" vertical="center"/>
      <protection/>
    </xf>
    <xf numFmtId="176" fontId="16" fillId="0" borderId="16" xfId="0" applyNumberFormat="1" applyFont="1" applyBorder="1" applyAlignment="1" applyProtection="1">
      <alignment horizontal="right" vertical="center"/>
      <protection/>
    </xf>
    <xf numFmtId="180" fontId="16" fillId="0" borderId="17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11" fillId="0" borderId="21" xfId="0" applyFont="1" applyBorder="1" applyAlignment="1" applyProtection="1">
      <alignment horizontal="left" indent="3"/>
      <protection/>
    </xf>
    <xf numFmtId="0" fontId="11" fillId="0" borderId="25" xfId="0" applyFont="1" applyBorder="1" applyAlignment="1" applyProtection="1">
      <alignment horizontal="distributed" vertical="center" wrapText="1" indent="1"/>
      <protection/>
    </xf>
    <xf numFmtId="0" fontId="20" fillId="0" borderId="26" xfId="0" applyFont="1" applyBorder="1" applyAlignment="1" applyProtection="1">
      <alignment horizontal="left" vertical="center"/>
      <protection/>
    </xf>
    <xf numFmtId="176" fontId="17" fillId="0" borderId="13" xfId="0" applyNumberFormat="1" applyFont="1" applyBorder="1" applyAlignment="1" applyProtection="1">
      <alignment horizontal="right" vertical="center"/>
      <protection/>
    </xf>
    <xf numFmtId="178" fontId="17" fillId="0" borderId="14" xfId="0" applyNumberFormat="1" applyFont="1" applyBorder="1" applyAlignment="1" applyProtection="1">
      <alignment horizontal="right" vertical="center"/>
      <protection/>
    </xf>
    <xf numFmtId="0" fontId="21" fillId="0" borderId="15" xfId="0" applyFont="1" applyBorder="1" applyAlignment="1" applyProtection="1">
      <alignment horizontal="left" vertical="center"/>
      <protection/>
    </xf>
    <xf numFmtId="176" fontId="16" fillId="0" borderId="16" xfId="0" applyNumberFormat="1" applyFont="1" applyBorder="1" applyAlignment="1" applyProtection="1">
      <alignment horizontal="right" vertical="center"/>
      <protection locked="0"/>
    </xf>
    <xf numFmtId="180" fontId="16" fillId="0" borderId="17" xfId="0" applyNumberFormat="1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78" fontId="18" fillId="0" borderId="17" xfId="0" applyNumberFormat="1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left" vertical="center"/>
      <protection/>
    </xf>
    <xf numFmtId="176" fontId="18" fillId="0" borderId="16" xfId="0" applyNumberFormat="1" applyFont="1" applyBorder="1" applyAlignment="1" applyProtection="1">
      <alignment horizontal="center" vertical="center"/>
      <protection locked="0"/>
    </xf>
    <xf numFmtId="176" fontId="18" fillId="0" borderId="16" xfId="0" applyNumberFormat="1" applyFont="1" applyBorder="1" applyAlignment="1" applyProtection="1">
      <alignment horizontal="center" vertical="center"/>
      <protection/>
    </xf>
    <xf numFmtId="176" fontId="13" fillId="0" borderId="16" xfId="0" applyNumberFormat="1" applyFont="1" applyBorder="1" applyAlignment="1" applyProtection="1">
      <alignment horizontal="right" vertical="center"/>
      <protection/>
    </xf>
    <xf numFmtId="180" fontId="13" fillId="0" borderId="17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left" vertical="center"/>
      <protection/>
    </xf>
    <xf numFmtId="176" fontId="13" fillId="0" borderId="16" xfId="0" applyNumberFormat="1" applyFont="1" applyBorder="1" applyAlignment="1" applyProtection="1">
      <alignment horizontal="right" vertical="center"/>
      <protection locked="0"/>
    </xf>
    <xf numFmtId="0" fontId="10" fillId="0" borderId="25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indent="1"/>
      <protection locked="0"/>
    </xf>
    <xf numFmtId="0" fontId="15" fillId="0" borderId="15" xfId="0" applyFont="1" applyBorder="1" applyAlignment="1" applyProtection="1">
      <alignment horizontal="left" vertical="center"/>
      <protection locked="0"/>
    </xf>
    <xf numFmtId="177" fontId="16" fillId="0" borderId="16" xfId="0" applyNumberFormat="1" applyFont="1" applyBorder="1" applyAlignment="1" applyProtection="1">
      <alignment horizontal="right" vertical="center"/>
      <protection/>
    </xf>
    <xf numFmtId="176" fontId="18" fillId="0" borderId="17" xfId="0" applyNumberFormat="1" applyFont="1" applyBorder="1" applyAlignment="1" applyProtection="1">
      <alignment horizontal="right" vertical="center"/>
      <protection locked="0"/>
    </xf>
    <xf numFmtId="0" fontId="11" fillId="0" borderId="24" xfId="0" applyFont="1" applyBorder="1" applyAlignment="1" applyProtection="1">
      <alignment horizontal="center" vertical="center"/>
      <protection/>
    </xf>
    <xf numFmtId="0" fontId="23" fillId="0" borderId="26" xfId="0" applyFont="1" applyBorder="1" applyAlignment="1" applyProtection="1">
      <alignment horizontal="center" vertical="center"/>
      <protection/>
    </xf>
    <xf numFmtId="176" fontId="13" fillId="0" borderId="13" xfId="0" applyNumberFormat="1" applyFont="1" applyBorder="1" applyAlignment="1" applyProtection="1">
      <alignment horizontal="right" vertical="center"/>
      <protection/>
    </xf>
    <xf numFmtId="177" fontId="13" fillId="0" borderId="13" xfId="0" applyNumberFormat="1" applyFont="1" applyBorder="1" applyAlignment="1" applyProtection="1">
      <alignment horizontal="right" vertical="center"/>
      <protection/>
    </xf>
    <xf numFmtId="0" fontId="12" fillId="0" borderId="13" xfId="0" applyFont="1" applyBorder="1" applyAlignment="1" applyProtection="1">
      <alignment horizontal="distributed" vertical="center" indent="1"/>
      <protection/>
    </xf>
    <xf numFmtId="0" fontId="15" fillId="0" borderId="16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distributed" vertical="center" indent="1"/>
      <protection locked="0"/>
    </xf>
    <xf numFmtId="176" fontId="13" fillId="0" borderId="17" xfId="0" applyNumberFormat="1" applyFont="1" applyBorder="1" applyAlignment="1" applyProtection="1">
      <alignment horizontal="right" vertical="center"/>
      <protection locked="0"/>
    </xf>
    <xf numFmtId="0" fontId="12" fillId="0" borderId="22" xfId="0" applyFont="1" applyBorder="1" applyAlignment="1" applyProtection="1">
      <alignment horizontal="center" vertical="center"/>
      <protection/>
    </xf>
    <xf numFmtId="176" fontId="13" fillId="0" borderId="18" xfId="0" applyNumberFormat="1" applyFont="1" applyBorder="1" applyAlignment="1" applyProtection="1">
      <alignment horizontal="right" vertical="center"/>
      <protection/>
    </xf>
    <xf numFmtId="177" fontId="13" fillId="0" borderId="18" xfId="0" applyNumberFormat="1" applyFont="1" applyBorder="1" applyAlignment="1" applyProtection="1">
      <alignment horizontal="right" vertical="center"/>
      <protection/>
    </xf>
    <xf numFmtId="0" fontId="12" fillId="0" borderId="18" xfId="0" applyFont="1" applyBorder="1" applyAlignment="1" applyProtection="1">
      <alignment horizontal="distributed" vertical="center" indent="1"/>
      <protection/>
    </xf>
    <xf numFmtId="176" fontId="13" fillId="0" borderId="1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1 1" xfId="53"/>
    <cellStyle name="標題 2" xfId="54"/>
    <cellStyle name="標題 3" xfId="55"/>
    <cellStyle name="標題 4" xfId="56"/>
    <cellStyle name="標題 5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">
      <selection activeCell="N19" sqref="N19"/>
    </sheetView>
  </sheetViews>
  <sheetFormatPr defaultColWidth="9.00390625" defaultRowHeight="15.75" customHeight="1"/>
  <cols>
    <col min="1" max="1" width="1.4921875" style="1" customWidth="1"/>
    <col min="2" max="2" width="21.625" style="1" customWidth="1"/>
    <col min="3" max="3" width="13.625" style="1" customWidth="1"/>
    <col min="4" max="4" width="7.25390625" style="1" customWidth="1"/>
    <col min="5" max="5" width="12.875" style="1" customWidth="1"/>
    <col min="6" max="6" width="7.375" style="1" customWidth="1"/>
    <col min="7" max="7" width="12.00390625" style="1" customWidth="1"/>
    <col min="8" max="8" width="12.125" style="1" customWidth="1"/>
    <col min="9" max="16384" width="9.00390625" style="1" customWidth="1"/>
  </cols>
  <sheetData>
    <row r="1" spans="1:8" ht="27" customHeight="1">
      <c r="A1" s="64" t="s">
        <v>0</v>
      </c>
      <c r="B1" s="64"/>
      <c r="C1" s="64"/>
      <c r="D1" s="64"/>
      <c r="E1" s="64"/>
      <c r="F1" s="64"/>
      <c r="G1" s="64"/>
      <c r="H1" s="64"/>
    </row>
    <row r="2" spans="2:8" ht="17.25" customHeight="1">
      <c r="B2" s="65"/>
      <c r="C2" s="65"/>
      <c r="D2" s="65"/>
      <c r="E2" s="65"/>
      <c r="F2" s="65"/>
      <c r="G2" s="65"/>
      <c r="H2" s="65"/>
    </row>
    <row r="3" spans="2:9" ht="20.25" customHeight="1" thickBot="1">
      <c r="B3" s="2"/>
      <c r="C3" s="66" t="s">
        <v>56</v>
      </c>
      <c r="D3" s="67"/>
      <c r="E3" s="67"/>
      <c r="F3" s="67"/>
      <c r="G3" s="68" t="s">
        <v>55</v>
      </c>
      <c r="H3" s="68"/>
      <c r="I3" s="3"/>
    </row>
    <row r="4" spans="1:8" ht="18.75" customHeight="1" thickBot="1">
      <c r="A4" s="69" t="s">
        <v>2</v>
      </c>
      <c r="B4" s="69"/>
      <c r="C4" s="70" t="s">
        <v>3</v>
      </c>
      <c r="D4" s="70"/>
      <c r="E4" s="70" t="s">
        <v>4</v>
      </c>
      <c r="F4" s="70"/>
      <c r="G4" s="71" t="s">
        <v>5</v>
      </c>
      <c r="H4" s="71"/>
    </row>
    <row r="5" spans="1:8" ht="18.75" customHeight="1">
      <c r="A5" s="69"/>
      <c r="B5" s="69"/>
      <c r="C5" s="4" t="s">
        <v>6</v>
      </c>
      <c r="D5" s="5" t="s">
        <v>7</v>
      </c>
      <c r="E5" s="4" t="s">
        <v>6</v>
      </c>
      <c r="F5" s="5" t="s">
        <v>7</v>
      </c>
      <c r="G5" s="4" t="s">
        <v>6</v>
      </c>
      <c r="H5" s="6" t="s">
        <v>7</v>
      </c>
    </row>
    <row r="6" spans="1:9" ht="17.25" customHeight="1">
      <c r="A6" s="72" t="s">
        <v>8</v>
      </c>
      <c r="B6" s="72"/>
      <c r="C6" s="7">
        <f>SUM(C7:C8)</f>
        <v>6299000</v>
      </c>
      <c r="D6" s="8">
        <f aca="true" t="shared" si="0" ref="D6:D12">C6/$C$6*100</f>
        <v>100</v>
      </c>
      <c r="E6" s="7">
        <f>SUM(E7:E8)</f>
        <v>5646146</v>
      </c>
      <c r="F6" s="8">
        <f aca="true" t="shared" si="1" ref="F6:F12">E6/$E$6*100</f>
        <v>100</v>
      </c>
      <c r="G6" s="58">
        <f aca="true" t="shared" si="2" ref="G6:G12">E6-C6</f>
        <v>-652854</v>
      </c>
      <c r="H6" s="61">
        <f aca="true" t="shared" si="3" ref="H6:H12">G6/C6*100</f>
        <v>-10.364407048737895</v>
      </c>
      <c r="I6" s="9"/>
    </row>
    <row r="7" spans="1:9" ht="17.25" customHeight="1">
      <c r="A7" s="10"/>
      <c r="B7" s="11" t="s">
        <v>9</v>
      </c>
      <c r="C7" s="12">
        <v>113000</v>
      </c>
      <c r="D7" s="13">
        <f t="shared" si="0"/>
        <v>1.7939355453246548</v>
      </c>
      <c r="E7" s="14">
        <v>162341</v>
      </c>
      <c r="F7" s="15">
        <f t="shared" si="1"/>
        <v>2.875253314384715</v>
      </c>
      <c r="G7" s="16">
        <f t="shared" si="2"/>
        <v>49341</v>
      </c>
      <c r="H7" s="62">
        <f t="shared" si="3"/>
        <v>43.664601769911506</v>
      </c>
      <c r="I7" s="9"/>
    </row>
    <row r="8" spans="1:9" ht="17.25" customHeight="1">
      <c r="A8" s="10"/>
      <c r="B8" s="11" t="s">
        <v>10</v>
      </c>
      <c r="C8" s="12">
        <v>6186000</v>
      </c>
      <c r="D8" s="18">
        <f t="shared" si="0"/>
        <v>98.20606445467534</v>
      </c>
      <c r="E8" s="14">
        <v>5483805</v>
      </c>
      <c r="F8" s="15">
        <f t="shared" si="1"/>
        <v>97.12474668561528</v>
      </c>
      <c r="G8" s="59">
        <f t="shared" si="2"/>
        <v>-702195</v>
      </c>
      <c r="H8" s="62">
        <f t="shared" si="3"/>
        <v>-11.351357904946653</v>
      </c>
      <c r="I8" s="9"/>
    </row>
    <row r="9" spans="1:9" ht="17.25" customHeight="1">
      <c r="A9" s="73" t="s">
        <v>11</v>
      </c>
      <c r="B9" s="73"/>
      <c r="C9" s="20">
        <f>SUM(C10:C11)</f>
        <v>6363000</v>
      </c>
      <c r="D9" s="21">
        <f t="shared" si="0"/>
        <v>101.01603429115733</v>
      </c>
      <c r="E9" s="20">
        <f>SUM(E10:E11)</f>
        <v>5763655</v>
      </c>
      <c r="F9" s="21">
        <f t="shared" si="1"/>
        <v>102.08122496301017</v>
      </c>
      <c r="G9" s="60">
        <f t="shared" si="2"/>
        <v>-599345</v>
      </c>
      <c r="H9" s="63">
        <f t="shared" si="3"/>
        <v>-9.41922049347792</v>
      </c>
      <c r="I9" s="9"/>
    </row>
    <row r="10" spans="1:9" ht="17.25" customHeight="1">
      <c r="A10" s="10"/>
      <c r="B10" s="11" t="s">
        <v>12</v>
      </c>
      <c r="C10" s="12">
        <v>5960000</v>
      </c>
      <c r="D10" s="15">
        <f t="shared" si="0"/>
        <v>94.61819336402604</v>
      </c>
      <c r="E10" s="14">
        <v>5678656</v>
      </c>
      <c r="F10" s="15">
        <f t="shared" si="1"/>
        <v>100.5757909908812</v>
      </c>
      <c r="G10" s="59">
        <f t="shared" si="2"/>
        <v>-281344</v>
      </c>
      <c r="H10" s="62">
        <f t="shared" si="3"/>
        <v>-4.720536912751678</v>
      </c>
      <c r="I10" s="9"/>
    </row>
    <row r="11" spans="1:9" ht="17.25" customHeight="1">
      <c r="A11" s="10"/>
      <c r="B11" s="11" t="s">
        <v>13</v>
      </c>
      <c r="C11" s="12">
        <v>403000</v>
      </c>
      <c r="D11" s="15">
        <f t="shared" si="0"/>
        <v>6.39784092713129</v>
      </c>
      <c r="E11" s="14">
        <v>84999</v>
      </c>
      <c r="F11" s="15">
        <f t="shared" si="1"/>
        <v>1.5054339721289531</v>
      </c>
      <c r="G11" s="59">
        <f t="shared" si="2"/>
        <v>-318001</v>
      </c>
      <c r="H11" s="62">
        <f t="shared" si="3"/>
        <v>-78.90843672456576</v>
      </c>
      <c r="I11" s="9"/>
    </row>
    <row r="12" spans="1:9" ht="17.25" customHeight="1">
      <c r="A12" s="73" t="s">
        <v>14</v>
      </c>
      <c r="B12" s="73"/>
      <c r="C12" s="20">
        <f>C6-C9</f>
        <v>-64000</v>
      </c>
      <c r="D12" s="21">
        <f t="shared" si="0"/>
        <v>-1.0160342911573266</v>
      </c>
      <c r="E12" s="20">
        <f>E6-E9</f>
        <v>-117509</v>
      </c>
      <c r="F12" s="21">
        <f t="shared" si="1"/>
        <v>-2.0812249630101665</v>
      </c>
      <c r="G12" s="60">
        <f t="shared" si="2"/>
        <v>-53509</v>
      </c>
      <c r="H12" s="63">
        <f t="shared" si="3"/>
        <v>83.6078125</v>
      </c>
      <c r="I12" s="9"/>
    </row>
    <row r="13" spans="1:8" ht="17.25" customHeight="1">
      <c r="A13" s="73"/>
      <c r="B13" s="73"/>
      <c r="C13" s="20"/>
      <c r="D13" s="21"/>
      <c r="E13" s="20"/>
      <c r="F13" s="21"/>
      <c r="G13" s="22"/>
      <c r="H13" s="23"/>
    </row>
    <row r="14" spans="1:8" ht="17.25" customHeight="1">
      <c r="A14" s="24"/>
      <c r="B14" s="19"/>
      <c r="C14" s="20"/>
      <c r="D14" s="21"/>
      <c r="E14" s="20"/>
      <c r="F14" s="21"/>
      <c r="G14" s="22"/>
      <c r="H14" s="23"/>
    </row>
    <row r="15" spans="1:8" ht="17.25" customHeight="1">
      <c r="A15" s="10"/>
      <c r="B15" s="11"/>
      <c r="C15" s="12"/>
      <c r="D15" s="15"/>
      <c r="E15" s="14"/>
      <c r="F15" s="15"/>
      <c r="G15" s="16"/>
      <c r="H15" s="17"/>
    </row>
    <row r="16" spans="1:8" ht="17.25" customHeight="1">
      <c r="A16" s="10"/>
      <c r="B16" s="11"/>
      <c r="C16" s="12"/>
      <c r="D16" s="15"/>
      <c r="E16" s="14"/>
      <c r="F16" s="15"/>
      <c r="G16" s="16"/>
      <c r="H16" s="17"/>
    </row>
    <row r="17" spans="1:8" ht="17.25" customHeight="1">
      <c r="A17" s="10"/>
      <c r="B17" s="11"/>
      <c r="C17" s="12"/>
      <c r="D17" s="15"/>
      <c r="E17" s="14"/>
      <c r="F17" s="15"/>
      <c r="G17" s="16"/>
      <c r="H17" s="17"/>
    </row>
    <row r="18" spans="1:8" ht="17.25" customHeight="1">
      <c r="A18" s="10"/>
      <c r="B18" s="11"/>
      <c r="C18" s="12"/>
      <c r="D18" s="15"/>
      <c r="E18" s="14"/>
      <c r="F18" s="15"/>
      <c r="G18" s="16"/>
      <c r="H18" s="17"/>
    </row>
    <row r="19" spans="1:8" ht="17.25" customHeight="1">
      <c r="A19" s="10"/>
      <c r="B19" s="11"/>
      <c r="C19" s="12"/>
      <c r="D19" s="15">
        <v>0</v>
      </c>
      <c r="E19" s="14"/>
      <c r="F19" s="15">
        <v>0</v>
      </c>
      <c r="G19" s="16">
        <v>0</v>
      </c>
      <c r="H19" s="17">
        <v>0</v>
      </c>
    </row>
    <row r="20" spans="1:8" ht="17.25" customHeight="1">
      <c r="A20" s="74"/>
      <c r="B20" s="74"/>
      <c r="C20" s="25"/>
      <c r="D20" s="26"/>
      <c r="E20" s="25"/>
      <c r="F20" s="26"/>
      <c r="G20" s="27"/>
      <c r="H20" s="28"/>
    </row>
    <row r="21" spans="1:8" ht="15.75" customHeight="1">
      <c r="A21" s="29"/>
      <c r="B21" s="30"/>
      <c r="C21" s="30"/>
      <c r="D21" s="30"/>
      <c r="E21" s="30"/>
      <c r="F21" s="30"/>
      <c r="G21" s="30"/>
      <c r="H21" s="30"/>
    </row>
    <row r="22" ht="16.5" customHeight="1"/>
    <row r="23" ht="16.5" customHeight="1"/>
    <row r="24" ht="16.5" customHeight="1"/>
    <row r="25" spans="1:8" ht="27" customHeight="1">
      <c r="A25" s="64" t="s">
        <v>15</v>
      </c>
      <c r="B25" s="64"/>
      <c r="C25" s="64"/>
      <c r="D25" s="64"/>
      <c r="E25" s="64"/>
      <c r="F25" s="64"/>
      <c r="G25" s="64"/>
      <c r="H25" s="64"/>
    </row>
    <row r="26" spans="2:8" ht="17.25" customHeight="1">
      <c r="B26" s="65"/>
      <c r="C26" s="65"/>
      <c r="D26" s="65"/>
      <c r="E26" s="65"/>
      <c r="F26" s="65"/>
      <c r="G26" s="65"/>
      <c r="H26" s="65"/>
    </row>
    <row r="27" spans="2:9" ht="20.25" customHeight="1" thickBot="1">
      <c r="B27" s="2"/>
      <c r="C27" s="66" t="s">
        <v>58</v>
      </c>
      <c r="D27" s="67"/>
      <c r="E27" s="67"/>
      <c r="F27" s="67"/>
      <c r="G27" s="68" t="s">
        <v>55</v>
      </c>
      <c r="H27" s="68"/>
      <c r="I27" s="3"/>
    </row>
    <row r="28" spans="1:8" ht="18.75" customHeight="1" thickBot="1">
      <c r="A28" s="69" t="s">
        <v>16</v>
      </c>
      <c r="B28" s="69"/>
      <c r="C28" s="70" t="s">
        <v>3</v>
      </c>
      <c r="D28" s="70"/>
      <c r="E28" s="70" t="s">
        <v>4</v>
      </c>
      <c r="F28" s="70"/>
      <c r="G28" s="71" t="s">
        <v>5</v>
      </c>
      <c r="H28" s="71"/>
    </row>
    <row r="29" spans="1:8" ht="18.75" customHeight="1">
      <c r="A29" s="69"/>
      <c r="B29" s="69"/>
      <c r="C29" s="4" t="s">
        <v>6</v>
      </c>
      <c r="D29" s="5" t="s">
        <v>7</v>
      </c>
      <c r="E29" s="4" t="s">
        <v>6</v>
      </c>
      <c r="F29" s="5" t="s">
        <v>7</v>
      </c>
      <c r="G29" s="4" t="s">
        <v>6</v>
      </c>
      <c r="H29" s="6" t="s">
        <v>7</v>
      </c>
    </row>
    <row r="30" spans="1:9" ht="17.25" customHeight="1">
      <c r="A30" s="72" t="s">
        <v>17</v>
      </c>
      <c r="B30" s="72"/>
      <c r="C30" s="7">
        <f>SUM(C31:C31)</f>
        <v>289000</v>
      </c>
      <c r="D30" s="8">
        <v>100</v>
      </c>
      <c r="E30" s="7">
        <f>SUM(E31:E31)</f>
        <v>476446</v>
      </c>
      <c r="F30" s="8">
        <f>E30/$E$30*100</f>
        <v>100</v>
      </c>
      <c r="G30" s="7">
        <f aca="true" t="shared" si="4" ref="G30:G38">E30-C30</f>
        <v>187446</v>
      </c>
      <c r="H30" s="55">
        <f>G30/C30*100</f>
        <v>64.86020761245675</v>
      </c>
      <c r="I30" s="31"/>
    </row>
    <row r="31" spans="1:9" ht="17.25" customHeight="1">
      <c r="A31" s="32"/>
      <c r="B31" s="11" t="s">
        <v>18</v>
      </c>
      <c r="C31" s="12">
        <v>289000</v>
      </c>
      <c r="D31" s="15">
        <f>C31/C30*100</f>
        <v>100</v>
      </c>
      <c r="E31" s="12">
        <v>476446</v>
      </c>
      <c r="F31" s="15">
        <f>E31/$E$30*100</f>
        <v>100</v>
      </c>
      <c r="G31" s="33">
        <f t="shared" si="4"/>
        <v>187446</v>
      </c>
      <c r="H31" s="56">
        <f aca="true" t="shared" si="5" ref="H31:H38">G31/C31*100</f>
        <v>64.86020761245675</v>
      </c>
      <c r="I31" s="31"/>
    </row>
    <row r="32" spans="1:9" ht="17.25" customHeight="1">
      <c r="A32" s="73" t="s">
        <v>19</v>
      </c>
      <c r="B32" s="73"/>
      <c r="C32" s="20">
        <f>C33</f>
        <v>64000</v>
      </c>
      <c r="D32" s="21">
        <f>C32/$C$30*100</f>
        <v>22.145328719723185</v>
      </c>
      <c r="E32" s="20">
        <f>E33</f>
        <v>117509</v>
      </c>
      <c r="F32" s="21">
        <f>E32/$E$30*100</f>
        <v>24.66365548246811</v>
      </c>
      <c r="G32" s="20">
        <f t="shared" si="4"/>
        <v>53509</v>
      </c>
      <c r="H32" s="57">
        <f t="shared" si="5"/>
        <v>83.6078125</v>
      </c>
      <c r="I32" s="31"/>
    </row>
    <row r="33" spans="1:9" ht="17.25" customHeight="1">
      <c r="A33" s="24"/>
      <c r="B33" s="11" t="s">
        <v>20</v>
      </c>
      <c r="C33" s="33">
        <v>64000</v>
      </c>
      <c r="D33" s="15">
        <f>C33/$C$30*100</f>
        <v>22.145328719723185</v>
      </c>
      <c r="E33" s="33">
        <v>117509</v>
      </c>
      <c r="F33" s="15">
        <f>E33/$E$30*100</f>
        <v>24.66365548246811</v>
      </c>
      <c r="G33" s="33">
        <f t="shared" si="4"/>
        <v>53509</v>
      </c>
      <c r="H33" s="56">
        <f t="shared" si="5"/>
        <v>83.6078125</v>
      </c>
      <c r="I33" s="31"/>
    </row>
    <row r="34" spans="1:9" ht="17.25" customHeight="1">
      <c r="A34" s="73" t="s">
        <v>21</v>
      </c>
      <c r="B34" s="73"/>
      <c r="C34" s="20">
        <f>C30-C32</f>
        <v>225000</v>
      </c>
      <c r="D34" s="21">
        <f>C34/$C$30*100</f>
        <v>77.85467128027682</v>
      </c>
      <c r="E34" s="20">
        <f>E30-E32</f>
        <v>358937</v>
      </c>
      <c r="F34" s="21">
        <f>E34/$E$30*100</f>
        <v>75.3363445175319</v>
      </c>
      <c r="G34" s="20">
        <f t="shared" si="4"/>
        <v>133937</v>
      </c>
      <c r="H34" s="57">
        <f t="shared" si="5"/>
        <v>59.52755555555556</v>
      </c>
      <c r="I34" s="31"/>
    </row>
    <row r="35" spans="1:9" s="36" customFormat="1" ht="17.25" customHeight="1">
      <c r="A35" s="73" t="s">
        <v>22</v>
      </c>
      <c r="B35" s="73"/>
      <c r="C35" s="20">
        <f>C36</f>
        <v>64000</v>
      </c>
      <c r="D35" s="21">
        <f>C35/$C$35*100</f>
        <v>100</v>
      </c>
      <c r="E35" s="20">
        <f>E36</f>
        <v>117509</v>
      </c>
      <c r="F35" s="21">
        <f>E35/$E$35*100</f>
        <v>100</v>
      </c>
      <c r="G35" s="22">
        <f t="shared" si="4"/>
        <v>53509</v>
      </c>
      <c r="H35" s="57">
        <f t="shared" si="5"/>
        <v>83.6078125</v>
      </c>
      <c r="I35" s="31"/>
    </row>
    <row r="36" spans="1:9" ht="17.25" customHeight="1">
      <c r="A36" s="37"/>
      <c r="B36" s="11" t="s">
        <v>23</v>
      </c>
      <c r="C36" s="33">
        <v>64000</v>
      </c>
      <c r="D36" s="17">
        <f>C36/$C$35*100</f>
        <v>100</v>
      </c>
      <c r="E36" s="33">
        <v>117509</v>
      </c>
      <c r="F36" s="15">
        <f>E36/$E$35*100</f>
        <v>100</v>
      </c>
      <c r="G36" s="33">
        <f t="shared" si="4"/>
        <v>53509</v>
      </c>
      <c r="H36" s="56">
        <f t="shared" si="5"/>
        <v>83.6078125</v>
      </c>
      <c r="I36" s="31"/>
    </row>
    <row r="37" spans="1:9" ht="17.25" customHeight="1">
      <c r="A37" s="73" t="s">
        <v>24</v>
      </c>
      <c r="B37" s="73"/>
      <c r="C37" s="20">
        <f>C38</f>
        <v>64000</v>
      </c>
      <c r="D37" s="21">
        <f>C37/$C$35*100</f>
        <v>100</v>
      </c>
      <c r="E37" s="20">
        <f>E38</f>
        <v>117509</v>
      </c>
      <c r="F37" s="21">
        <f>E37/$E$35*100</f>
        <v>100</v>
      </c>
      <c r="G37" s="20">
        <f t="shared" si="4"/>
        <v>53509</v>
      </c>
      <c r="H37" s="57">
        <f t="shared" si="5"/>
        <v>83.6078125</v>
      </c>
      <c r="I37" s="31"/>
    </row>
    <row r="38" spans="1:9" ht="17.25" customHeight="1">
      <c r="A38" s="38"/>
      <c r="B38" s="11" t="s">
        <v>25</v>
      </c>
      <c r="C38" s="33">
        <v>64000</v>
      </c>
      <c r="D38" s="17">
        <f>C38/$C$35*100</f>
        <v>100</v>
      </c>
      <c r="E38" s="33">
        <v>117509</v>
      </c>
      <c r="F38" s="17">
        <f>E38/$E$35*100</f>
        <v>100</v>
      </c>
      <c r="G38" s="33">
        <f t="shared" si="4"/>
        <v>53509</v>
      </c>
      <c r="H38" s="56">
        <f t="shared" si="5"/>
        <v>83.6078125</v>
      </c>
      <c r="I38" s="31"/>
    </row>
    <row r="39" spans="1:9" ht="17.25" customHeight="1">
      <c r="A39" s="73" t="s">
        <v>26</v>
      </c>
      <c r="B39" s="73"/>
      <c r="C39" s="20"/>
      <c r="D39" s="21"/>
      <c r="E39" s="39"/>
      <c r="F39" s="35"/>
      <c r="G39" s="34"/>
      <c r="H39" s="17"/>
      <c r="I39" s="31"/>
    </row>
    <row r="40" spans="1:9" ht="17.25" customHeight="1">
      <c r="A40" s="24"/>
      <c r="B40" s="19"/>
      <c r="C40" s="20"/>
      <c r="D40" s="21"/>
      <c r="E40" s="39"/>
      <c r="F40" s="35"/>
      <c r="G40" s="34"/>
      <c r="H40" s="17"/>
      <c r="I40" s="31"/>
    </row>
    <row r="41" spans="1:8" ht="17.25" customHeight="1">
      <c r="A41" s="75" t="s">
        <v>26</v>
      </c>
      <c r="B41" s="75"/>
      <c r="C41" s="39"/>
      <c r="D41" s="35"/>
      <c r="E41" s="39"/>
      <c r="F41" s="35"/>
      <c r="G41" s="34"/>
      <c r="H41" s="40"/>
    </row>
    <row r="42" spans="1:8" ht="17.25" customHeight="1">
      <c r="A42" s="74"/>
      <c r="B42" s="74"/>
      <c r="C42" s="25">
        <v>0</v>
      </c>
      <c r="D42" s="26">
        <v>0</v>
      </c>
      <c r="E42" s="25">
        <v>0</v>
      </c>
      <c r="F42" s="26">
        <v>0</v>
      </c>
      <c r="G42" s="25">
        <v>0</v>
      </c>
      <c r="H42" s="28">
        <v>0</v>
      </c>
    </row>
    <row r="43" spans="2:8" ht="15.75" customHeight="1">
      <c r="B43" s="76"/>
      <c r="C43" s="76"/>
      <c r="D43" s="76"/>
      <c r="E43" s="76"/>
      <c r="F43" s="76"/>
      <c r="G43" s="76"/>
      <c r="H43" s="76"/>
    </row>
  </sheetData>
  <sheetProtection selectLockedCells="1" selectUnlockedCells="1"/>
  <mergeCells count="30">
    <mergeCell ref="A41:B41"/>
    <mergeCell ref="A42:B42"/>
    <mergeCell ref="B43:H43"/>
    <mergeCell ref="A30:B30"/>
    <mergeCell ref="A32:B32"/>
    <mergeCell ref="A34:B34"/>
    <mergeCell ref="A35:B35"/>
    <mergeCell ref="A37:B37"/>
    <mergeCell ref="A39:B39"/>
    <mergeCell ref="B26:H26"/>
    <mergeCell ref="C27:F27"/>
    <mergeCell ref="G27:H27"/>
    <mergeCell ref="A28:B29"/>
    <mergeCell ref="C28:D28"/>
    <mergeCell ref="E28:F28"/>
    <mergeCell ref="G28:H28"/>
    <mergeCell ref="A6:B6"/>
    <mergeCell ref="A9:B9"/>
    <mergeCell ref="A12:B12"/>
    <mergeCell ref="A13:B13"/>
    <mergeCell ref="A20:B20"/>
    <mergeCell ref="A25:H25"/>
    <mergeCell ref="A1:H1"/>
    <mergeCell ref="B2:H2"/>
    <mergeCell ref="C3:F3"/>
    <mergeCell ref="G3:H3"/>
    <mergeCell ref="A4:B5"/>
    <mergeCell ref="C4:D4"/>
    <mergeCell ref="E4:F4"/>
    <mergeCell ref="G4:H4"/>
  </mergeCells>
  <dataValidations count="1">
    <dataValidation type="decimal" operator="greaterThanOrEqual" allowBlank="1" showErrorMessage="1" sqref="C6:F11 C13:F19 C31 C33 G33 C36 G36 C38 G38 G31 E31">
      <formula1>0</formula1>
    </dataValidation>
  </dataValidations>
  <printOptions horizontalCentered="1"/>
  <pageMargins left="0.5902777777777778" right="0.5902777777777778" top="0.7875" bottom="0.5902777777777778" header="0.5118055555555555" footer="0.5118055555555555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zoomScalePageLayoutView="0" workbookViewId="0" topLeftCell="A1">
      <selection activeCell="B10" sqref="B10:C10"/>
    </sheetView>
  </sheetViews>
  <sheetFormatPr defaultColWidth="9.00390625" defaultRowHeight="16.5"/>
  <cols>
    <col min="1" max="1" width="1.75390625" style="1" customWidth="1"/>
    <col min="2" max="2" width="19.00390625" style="1" customWidth="1"/>
    <col min="3" max="3" width="6.7539062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3.625" style="1" customWidth="1"/>
    <col min="10" max="10" width="1.25" style="1" customWidth="1"/>
    <col min="11" max="11" width="9.50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64" t="s">
        <v>27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ht="17.25" customHeight="1"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2:11" ht="20.25" customHeight="1" thickBot="1">
      <c r="B3" s="2"/>
      <c r="C3" s="81" t="s">
        <v>56</v>
      </c>
      <c r="D3" s="82"/>
      <c r="E3" s="82"/>
      <c r="F3" s="82"/>
      <c r="G3" s="82"/>
      <c r="H3" s="82"/>
      <c r="I3" s="83" t="s">
        <v>1</v>
      </c>
      <c r="J3" s="83"/>
      <c r="K3" s="83"/>
    </row>
    <row r="4" spans="1:11" ht="18.75" customHeight="1" thickBot="1">
      <c r="A4" s="69" t="s">
        <v>16</v>
      </c>
      <c r="B4" s="69"/>
      <c r="C4" s="69"/>
      <c r="D4" s="84" t="s">
        <v>28</v>
      </c>
      <c r="E4" s="84"/>
      <c r="F4" s="84" t="s">
        <v>29</v>
      </c>
      <c r="G4" s="84"/>
      <c r="H4" s="71" t="s">
        <v>5</v>
      </c>
      <c r="I4" s="71"/>
      <c r="J4" s="71"/>
      <c r="K4" s="71"/>
    </row>
    <row r="5" spans="1:11" ht="18.75" customHeight="1">
      <c r="A5" s="69"/>
      <c r="B5" s="69"/>
      <c r="C5" s="69"/>
      <c r="D5" s="84"/>
      <c r="E5" s="84"/>
      <c r="F5" s="84"/>
      <c r="G5" s="84"/>
      <c r="H5" s="77" t="s">
        <v>30</v>
      </c>
      <c r="I5" s="77"/>
      <c r="J5" s="78" t="s">
        <v>7</v>
      </c>
      <c r="K5" s="78"/>
    </row>
    <row r="6" spans="1:11" ht="17.25" customHeight="1">
      <c r="A6" s="85" t="s">
        <v>31</v>
      </c>
      <c r="B6" s="85"/>
      <c r="C6" s="85"/>
      <c r="D6" s="86"/>
      <c r="E6" s="86"/>
      <c r="F6" s="86"/>
      <c r="G6" s="86"/>
      <c r="H6" s="86"/>
      <c r="I6" s="86"/>
      <c r="J6" s="87"/>
      <c r="K6" s="87"/>
    </row>
    <row r="7" spans="1:12" ht="17.25" customHeight="1">
      <c r="A7" s="41"/>
      <c r="B7" s="88" t="s">
        <v>14</v>
      </c>
      <c r="C7" s="88"/>
      <c r="D7" s="89">
        <v>-64000</v>
      </c>
      <c r="E7" s="89"/>
      <c r="F7" s="89">
        <v>-117509</v>
      </c>
      <c r="G7" s="89"/>
      <c r="H7" s="79">
        <f>F7-D7</f>
        <v>-53509</v>
      </c>
      <c r="I7" s="79"/>
      <c r="J7" s="80">
        <f>H7/D7*100</f>
        <v>83.6078125</v>
      </c>
      <c r="K7" s="80">
        <v>0.6127765783984187</v>
      </c>
      <c r="L7" s="9"/>
    </row>
    <row r="8" spans="1:12" ht="17.25" customHeight="1">
      <c r="A8" s="41"/>
      <c r="B8" s="88" t="s">
        <v>32</v>
      </c>
      <c r="C8" s="88"/>
      <c r="D8" s="89">
        <v>-113000</v>
      </c>
      <c r="E8" s="89"/>
      <c r="F8" s="89">
        <v>-162341</v>
      </c>
      <c r="G8" s="89"/>
      <c r="H8" s="79">
        <f>F8-D8</f>
        <v>-49341</v>
      </c>
      <c r="I8" s="79"/>
      <c r="J8" s="80">
        <f>H8/D8*100</f>
        <v>43.664601769911506</v>
      </c>
      <c r="K8" s="80">
        <v>0.6127765783984187</v>
      </c>
      <c r="L8" s="9"/>
    </row>
    <row r="9" spans="1:12" ht="17.25" customHeight="1">
      <c r="A9" s="41"/>
      <c r="B9" s="88" t="s">
        <v>33</v>
      </c>
      <c r="C9" s="88"/>
      <c r="D9" s="89">
        <f>D7+D8</f>
        <v>-177000</v>
      </c>
      <c r="E9" s="89"/>
      <c r="F9" s="89">
        <f>F7+F8</f>
        <v>-279850</v>
      </c>
      <c r="G9" s="89"/>
      <c r="H9" s="79">
        <f>F9-D9</f>
        <v>-102850</v>
      </c>
      <c r="I9" s="79"/>
      <c r="J9" s="80">
        <f>H9/D9*100</f>
        <v>58.10734463276837</v>
      </c>
      <c r="K9" s="80">
        <v>0.6127765783984187</v>
      </c>
      <c r="L9" s="9"/>
    </row>
    <row r="10" spans="1:12" ht="17.25" customHeight="1">
      <c r="A10" s="41"/>
      <c r="B10" s="93" t="s">
        <v>59</v>
      </c>
      <c r="C10" s="93"/>
      <c r="D10" s="94"/>
      <c r="E10" s="94"/>
      <c r="F10" s="94"/>
      <c r="G10" s="94"/>
      <c r="H10" s="95"/>
      <c r="I10" s="95"/>
      <c r="J10" s="92"/>
      <c r="K10" s="92"/>
      <c r="L10" s="9"/>
    </row>
    <row r="11" spans="1:12" ht="17.25" customHeight="1">
      <c r="A11" s="41"/>
      <c r="B11" s="88" t="s">
        <v>34</v>
      </c>
      <c r="C11" s="88"/>
      <c r="D11" s="89">
        <f>D9+D10</f>
        <v>-177000</v>
      </c>
      <c r="E11" s="89"/>
      <c r="F11" s="89">
        <f>F9+F10</f>
        <v>-279850</v>
      </c>
      <c r="G11" s="89"/>
      <c r="H11" s="79">
        <f>F11-D11</f>
        <v>-102850</v>
      </c>
      <c r="I11" s="79"/>
      <c r="J11" s="90">
        <f>H11/D11*100</f>
        <v>58.10734463276837</v>
      </c>
      <c r="K11" s="91"/>
      <c r="L11" s="9"/>
    </row>
    <row r="12" spans="1:12" ht="17.25" customHeight="1">
      <c r="A12" s="41"/>
      <c r="B12" s="88" t="s">
        <v>35</v>
      </c>
      <c r="C12" s="88"/>
      <c r="D12" s="89">
        <v>103000</v>
      </c>
      <c r="E12" s="89"/>
      <c r="F12" s="89">
        <v>105534</v>
      </c>
      <c r="G12" s="89"/>
      <c r="H12" s="79">
        <f>F12-D12</f>
        <v>2534</v>
      </c>
      <c r="I12" s="79"/>
      <c r="J12" s="90">
        <f>H12/D12*100</f>
        <v>2.4601941747572815</v>
      </c>
      <c r="K12" s="91"/>
      <c r="L12" s="9"/>
    </row>
    <row r="13" spans="1:12" ht="17.25" customHeight="1">
      <c r="A13" s="41"/>
      <c r="B13" s="93" t="s">
        <v>36</v>
      </c>
      <c r="C13" s="93"/>
      <c r="D13" s="94"/>
      <c r="E13" s="94"/>
      <c r="F13" s="94"/>
      <c r="G13" s="94"/>
      <c r="H13" s="95"/>
      <c r="I13" s="95"/>
      <c r="J13" s="92"/>
      <c r="K13" s="92"/>
      <c r="L13" s="9"/>
    </row>
    <row r="14" spans="1:12" ht="17.25" customHeight="1">
      <c r="A14" s="41"/>
      <c r="B14" s="93" t="s">
        <v>37</v>
      </c>
      <c r="C14" s="93"/>
      <c r="D14" s="94"/>
      <c r="E14" s="94"/>
      <c r="F14" s="94"/>
      <c r="G14" s="94"/>
      <c r="H14" s="95"/>
      <c r="I14" s="95"/>
      <c r="J14" s="92"/>
      <c r="K14" s="92"/>
      <c r="L14" s="9"/>
    </row>
    <row r="15" spans="1:12" ht="17.25" customHeight="1">
      <c r="A15" s="41"/>
      <c r="B15" s="41" t="s">
        <v>38</v>
      </c>
      <c r="C15" s="42"/>
      <c r="D15" s="96">
        <f>D11+D12</f>
        <v>-74000</v>
      </c>
      <c r="E15" s="96"/>
      <c r="F15" s="96">
        <f>F11+F12</f>
        <v>-174316</v>
      </c>
      <c r="G15" s="96"/>
      <c r="H15" s="96">
        <f>F15-D15</f>
        <v>-100316</v>
      </c>
      <c r="I15" s="96"/>
      <c r="J15" s="97">
        <f>H15/D15*100</f>
        <v>135.56216216216217</v>
      </c>
      <c r="K15" s="98"/>
      <c r="L15" s="9"/>
    </row>
    <row r="16" spans="1:12" ht="17.25" customHeight="1">
      <c r="A16" s="99" t="s">
        <v>39</v>
      </c>
      <c r="B16" s="99"/>
      <c r="C16" s="99"/>
      <c r="D16" s="96">
        <f>D15</f>
        <v>-74000</v>
      </c>
      <c r="E16" s="96"/>
      <c r="F16" s="96">
        <f>F15</f>
        <v>-174316</v>
      </c>
      <c r="G16" s="96"/>
      <c r="H16" s="96">
        <f>F16-D16</f>
        <v>-100316</v>
      </c>
      <c r="I16" s="96"/>
      <c r="J16" s="97">
        <f>H16/D16*100</f>
        <v>135.56216216216217</v>
      </c>
      <c r="K16" s="98">
        <v>0.6127765783984187</v>
      </c>
      <c r="L16" s="9"/>
    </row>
    <row r="17" spans="1:12" ht="17.25" customHeight="1">
      <c r="A17" s="99" t="s">
        <v>40</v>
      </c>
      <c r="B17" s="99"/>
      <c r="C17" s="99"/>
      <c r="D17" s="100">
        <v>237000</v>
      </c>
      <c r="E17" s="100"/>
      <c r="F17" s="100">
        <v>421446</v>
      </c>
      <c r="G17" s="100"/>
      <c r="H17" s="96">
        <f>F17-D17</f>
        <v>184446</v>
      </c>
      <c r="I17" s="96"/>
      <c r="J17" s="97">
        <f>H17/D17*100</f>
        <v>77.8253164556962</v>
      </c>
      <c r="K17" s="98">
        <v>0.6127765783984187</v>
      </c>
      <c r="L17" s="9"/>
    </row>
    <row r="18" spans="1:12" ht="17.25" customHeight="1">
      <c r="A18" s="99" t="s">
        <v>41</v>
      </c>
      <c r="B18" s="99"/>
      <c r="C18" s="99"/>
      <c r="D18" s="96">
        <f>D16+D17</f>
        <v>163000</v>
      </c>
      <c r="E18" s="96"/>
      <c r="F18" s="96">
        <f>F16+F17</f>
        <v>247130</v>
      </c>
      <c r="G18" s="96"/>
      <c r="H18" s="96">
        <f>F18-D18</f>
        <v>84130</v>
      </c>
      <c r="I18" s="96"/>
      <c r="J18" s="97">
        <f>H18/D18*100</f>
        <v>51.61349693251533</v>
      </c>
      <c r="K18" s="98">
        <v>0.6127765783984187</v>
      </c>
      <c r="L18" s="9"/>
    </row>
    <row r="19" spans="1:12" ht="17.25" customHeight="1">
      <c r="A19" s="41"/>
      <c r="B19" s="41"/>
      <c r="C19" s="41"/>
      <c r="D19" s="44"/>
      <c r="E19" s="45"/>
      <c r="F19" s="44"/>
      <c r="G19" s="45"/>
      <c r="H19" s="44"/>
      <c r="I19" s="45"/>
      <c r="J19" s="46"/>
      <c r="K19" s="46"/>
      <c r="L19" s="9"/>
    </row>
    <row r="20" spans="1:12" ht="17.25" customHeight="1">
      <c r="A20" s="47"/>
      <c r="B20" s="47"/>
      <c r="C20" s="47"/>
      <c r="D20" s="48"/>
      <c r="E20" s="49"/>
      <c r="F20" s="48"/>
      <c r="G20" s="49"/>
      <c r="H20" s="48"/>
      <c r="I20" s="49"/>
      <c r="J20" s="50"/>
      <c r="K20" s="50"/>
      <c r="L20" s="9"/>
    </row>
    <row r="21" spans="1:12" ht="17.25" customHeight="1">
      <c r="A21" s="29"/>
      <c r="B21" s="41"/>
      <c r="C21" s="41"/>
      <c r="D21" s="46"/>
      <c r="E21" s="46"/>
      <c r="F21" s="46"/>
      <c r="G21" s="46"/>
      <c r="H21" s="46"/>
      <c r="I21" s="46"/>
      <c r="J21" s="46"/>
      <c r="K21" s="46"/>
      <c r="L21" s="9"/>
    </row>
    <row r="22" ht="15.75" customHeight="1"/>
    <row r="23" ht="16.5" customHeight="1"/>
    <row r="24" ht="16.5" customHeight="1"/>
    <row r="25" spans="2:11" ht="27" customHeight="1">
      <c r="B25" s="104" t="s">
        <v>42</v>
      </c>
      <c r="C25" s="104"/>
      <c r="D25" s="104"/>
      <c r="E25" s="104"/>
      <c r="F25" s="104"/>
      <c r="G25" s="104"/>
      <c r="H25" s="104"/>
      <c r="I25" s="104"/>
      <c r="J25" s="104"/>
      <c r="K25" s="104"/>
    </row>
    <row r="26" spans="2:11" ht="17.25" customHeight="1"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3:11" ht="20.25" customHeight="1" thickBot="1">
      <c r="C27" s="66" t="s">
        <v>57</v>
      </c>
      <c r="D27" s="67"/>
      <c r="E27" s="67"/>
      <c r="F27" s="67"/>
      <c r="G27" s="67"/>
      <c r="H27" s="67"/>
      <c r="I27" s="83" t="s">
        <v>1</v>
      </c>
      <c r="J27" s="83"/>
      <c r="K27" s="83"/>
    </row>
    <row r="28" spans="1:11" ht="35.25" customHeight="1">
      <c r="A28" s="108" t="s">
        <v>43</v>
      </c>
      <c r="B28" s="108"/>
      <c r="C28" s="102" t="s">
        <v>44</v>
      </c>
      <c r="D28" s="102"/>
      <c r="E28" s="101" t="s">
        <v>7</v>
      </c>
      <c r="F28" s="101"/>
      <c r="G28" s="102" t="s">
        <v>45</v>
      </c>
      <c r="H28" s="102"/>
      <c r="I28" s="103" t="s">
        <v>44</v>
      </c>
      <c r="J28" s="103"/>
      <c r="K28" s="51" t="s">
        <v>7</v>
      </c>
    </row>
    <row r="29" spans="1:11" ht="17.25" customHeight="1">
      <c r="A29" s="109" t="s">
        <v>46</v>
      </c>
      <c r="B29" s="109"/>
      <c r="C29" s="110">
        <f>SUM(C30:D40)</f>
        <v>62346937</v>
      </c>
      <c r="D29" s="110"/>
      <c r="E29" s="111">
        <f>IF(C$29&gt;0,(C29/C$29)*100,0)</f>
        <v>100</v>
      </c>
      <c r="F29" s="111">
        <f>IF(E$5&gt;0,(E29/E$24)*100,0)</f>
        <v>0</v>
      </c>
      <c r="G29" s="112" t="s">
        <v>47</v>
      </c>
      <c r="H29" s="112"/>
      <c r="I29" s="110">
        <f>SUM(I30:J33)</f>
        <v>0</v>
      </c>
      <c r="J29" s="110"/>
      <c r="K29" s="43">
        <f aca="true" t="shared" si="0" ref="K29:K41">IF(I$41&gt;0,(I29/I$41)*100,0)</f>
        <v>0</v>
      </c>
    </row>
    <row r="30" spans="1:11" ht="17.25" customHeight="1">
      <c r="A30" s="105" t="s">
        <v>48</v>
      </c>
      <c r="B30" s="105"/>
      <c r="C30" s="89">
        <v>358937</v>
      </c>
      <c r="D30" s="89"/>
      <c r="E30" s="106">
        <f>IF(C$29&gt;0,(C30/C$29)*100,0)</f>
        <v>0.5757091162313235</v>
      </c>
      <c r="F30" s="106">
        <f>IF(E$5&gt;0,(E30/E$24)*100,0)</f>
        <v>0</v>
      </c>
      <c r="G30" s="105"/>
      <c r="H30" s="105"/>
      <c r="I30" s="107"/>
      <c r="J30" s="107"/>
      <c r="K30" s="52">
        <f t="shared" si="0"/>
        <v>0</v>
      </c>
    </row>
    <row r="31" spans="1:11" ht="17.25" customHeight="1">
      <c r="A31" s="105" t="s">
        <v>49</v>
      </c>
      <c r="B31" s="105"/>
      <c r="C31" s="89">
        <v>61988000</v>
      </c>
      <c r="D31" s="89"/>
      <c r="E31" s="106">
        <f>IF(C$29&gt;0,(C31/C$29)*100,0)</f>
        <v>99.42429088376868</v>
      </c>
      <c r="F31" s="106">
        <f>IF(E$5&gt;0,(E31/E$24)*100,0)</f>
        <v>0</v>
      </c>
      <c r="G31" s="105"/>
      <c r="H31" s="105"/>
      <c r="I31" s="107"/>
      <c r="J31" s="107"/>
      <c r="K31" s="52">
        <f t="shared" si="0"/>
        <v>0</v>
      </c>
    </row>
    <row r="32" spans="1:11" ht="17.25" customHeight="1">
      <c r="A32" s="105"/>
      <c r="B32" s="105"/>
      <c r="C32" s="89"/>
      <c r="D32" s="89"/>
      <c r="E32" s="106"/>
      <c r="F32" s="106"/>
      <c r="G32" s="105"/>
      <c r="H32" s="105"/>
      <c r="I32" s="107"/>
      <c r="J32" s="107"/>
      <c r="K32" s="52">
        <f t="shared" si="0"/>
        <v>0</v>
      </c>
    </row>
    <row r="33" spans="1:11" ht="17.25" customHeight="1">
      <c r="A33" s="105"/>
      <c r="B33" s="105"/>
      <c r="C33" s="89"/>
      <c r="D33" s="89"/>
      <c r="E33" s="106">
        <f aca="true" t="shared" si="1" ref="E33:E41">IF(C$29&gt;0,(C33/C$29)*100,0)</f>
        <v>0</v>
      </c>
      <c r="F33" s="106">
        <f aca="true" t="shared" si="2" ref="F33:F41">IF(E$5&gt;0,(E33/E$24)*100,0)</f>
        <v>0</v>
      </c>
      <c r="G33" s="113"/>
      <c r="H33" s="113"/>
      <c r="I33" s="107"/>
      <c r="J33" s="107"/>
      <c r="K33" s="52">
        <f t="shared" si="0"/>
        <v>0</v>
      </c>
    </row>
    <row r="34" spans="1:11" ht="17.25" customHeight="1">
      <c r="A34" s="105"/>
      <c r="B34" s="105"/>
      <c r="C34" s="89"/>
      <c r="D34" s="89"/>
      <c r="E34" s="106">
        <f t="shared" si="1"/>
        <v>0</v>
      </c>
      <c r="F34" s="106">
        <f t="shared" si="2"/>
        <v>0</v>
      </c>
      <c r="G34" s="113"/>
      <c r="H34" s="113"/>
      <c r="I34" s="107"/>
      <c r="J34" s="107"/>
      <c r="K34" s="52">
        <f t="shared" si="0"/>
        <v>0</v>
      </c>
    </row>
    <row r="35" spans="1:11" ht="17.25" customHeight="1">
      <c r="A35" s="105"/>
      <c r="B35" s="105"/>
      <c r="C35" s="89"/>
      <c r="D35" s="89"/>
      <c r="E35" s="106">
        <f t="shared" si="1"/>
        <v>0</v>
      </c>
      <c r="F35" s="106">
        <f t="shared" si="2"/>
        <v>0</v>
      </c>
      <c r="G35" s="113"/>
      <c r="H35" s="113"/>
      <c r="I35" s="107"/>
      <c r="J35" s="107"/>
      <c r="K35" s="52">
        <f t="shared" si="0"/>
        <v>0</v>
      </c>
    </row>
    <row r="36" spans="1:11" ht="17.25" customHeight="1">
      <c r="A36" s="105"/>
      <c r="B36" s="105"/>
      <c r="C36" s="89"/>
      <c r="D36" s="89"/>
      <c r="E36" s="106">
        <f t="shared" si="1"/>
        <v>0</v>
      </c>
      <c r="F36" s="106">
        <f t="shared" si="2"/>
        <v>0</v>
      </c>
      <c r="G36" s="114" t="s">
        <v>50</v>
      </c>
      <c r="H36" s="114"/>
      <c r="I36" s="115">
        <f>SUM(I37:I40)</f>
        <v>62346937</v>
      </c>
      <c r="J36" s="115"/>
      <c r="K36" s="43">
        <f t="shared" si="0"/>
        <v>100</v>
      </c>
    </row>
    <row r="37" spans="1:11" ht="17.25" customHeight="1">
      <c r="A37" s="105"/>
      <c r="B37" s="105"/>
      <c r="C37" s="89"/>
      <c r="D37" s="89"/>
      <c r="E37" s="106">
        <f t="shared" si="1"/>
        <v>0</v>
      </c>
      <c r="F37" s="106">
        <f t="shared" si="2"/>
        <v>0</v>
      </c>
      <c r="G37" s="105" t="s">
        <v>51</v>
      </c>
      <c r="H37" s="105"/>
      <c r="I37" s="89">
        <v>61988000</v>
      </c>
      <c r="J37" s="89"/>
      <c r="K37" s="52">
        <f t="shared" si="0"/>
        <v>99.42429088376868</v>
      </c>
    </row>
    <row r="38" spans="1:11" ht="17.25" customHeight="1">
      <c r="A38" s="105"/>
      <c r="B38" s="105"/>
      <c r="C38" s="89"/>
      <c r="D38" s="89"/>
      <c r="E38" s="106">
        <f t="shared" si="1"/>
        <v>0</v>
      </c>
      <c r="F38" s="106">
        <f t="shared" si="2"/>
        <v>0</v>
      </c>
      <c r="G38" s="105" t="s">
        <v>52</v>
      </c>
      <c r="H38" s="105"/>
      <c r="I38" s="89">
        <v>358937</v>
      </c>
      <c r="J38" s="89"/>
      <c r="K38" s="52">
        <f t="shared" si="0"/>
        <v>0.5757091162313235</v>
      </c>
    </row>
    <row r="39" spans="1:11" ht="17.25" customHeight="1">
      <c r="A39" s="105"/>
      <c r="B39" s="105"/>
      <c r="C39" s="89"/>
      <c r="D39" s="89"/>
      <c r="E39" s="106">
        <f t="shared" si="1"/>
        <v>0</v>
      </c>
      <c r="F39" s="106">
        <f t="shared" si="2"/>
        <v>0</v>
      </c>
      <c r="G39" s="105"/>
      <c r="H39" s="105"/>
      <c r="I39" s="107"/>
      <c r="J39" s="107"/>
      <c r="K39" s="52">
        <f t="shared" si="0"/>
        <v>0</v>
      </c>
    </row>
    <row r="40" spans="1:11" ht="17.25" customHeight="1">
      <c r="A40" s="105"/>
      <c r="B40" s="105"/>
      <c r="C40" s="89"/>
      <c r="D40" s="89"/>
      <c r="E40" s="106">
        <f t="shared" si="1"/>
        <v>0</v>
      </c>
      <c r="F40" s="106">
        <f t="shared" si="2"/>
        <v>0</v>
      </c>
      <c r="G40" s="105"/>
      <c r="H40" s="105"/>
      <c r="I40" s="107"/>
      <c r="J40" s="107"/>
      <c r="K40" s="52">
        <f t="shared" si="0"/>
        <v>0</v>
      </c>
    </row>
    <row r="41" spans="1:12" ht="19.5" customHeight="1">
      <c r="A41" s="116" t="s">
        <v>53</v>
      </c>
      <c r="B41" s="116"/>
      <c r="C41" s="117">
        <f>SUM(C30:D40)</f>
        <v>62346937</v>
      </c>
      <c r="D41" s="117"/>
      <c r="E41" s="118">
        <f t="shared" si="1"/>
        <v>100</v>
      </c>
      <c r="F41" s="118">
        <f t="shared" si="2"/>
        <v>0</v>
      </c>
      <c r="G41" s="119" t="s">
        <v>54</v>
      </c>
      <c r="H41" s="119"/>
      <c r="I41" s="120">
        <f>I29+I36</f>
        <v>62346937</v>
      </c>
      <c r="J41" s="120"/>
      <c r="K41" s="53">
        <f t="shared" si="0"/>
        <v>100</v>
      </c>
      <c r="L41" s="54" t="str">
        <f>IF(C41=I41,"平衡","不平衡")</f>
        <v>平衡</v>
      </c>
    </row>
    <row r="42" ht="16.5" customHeight="1"/>
  </sheetData>
  <sheetProtection selectLockedCells="1" selectUnlockedCells="1"/>
  <mergeCells count="148">
    <mergeCell ref="C37:D37"/>
    <mergeCell ref="E37:F37"/>
    <mergeCell ref="G37:H37"/>
    <mergeCell ref="I37:J37"/>
    <mergeCell ref="A41:B41"/>
    <mergeCell ref="C41:D41"/>
    <mergeCell ref="E41:F41"/>
    <mergeCell ref="G41:H41"/>
    <mergeCell ref="I41:J41"/>
    <mergeCell ref="A39:B39"/>
    <mergeCell ref="C39:D39"/>
    <mergeCell ref="E39:F39"/>
    <mergeCell ref="G39:H39"/>
    <mergeCell ref="I39:J39"/>
    <mergeCell ref="C35:D35"/>
    <mergeCell ref="E35:F35"/>
    <mergeCell ref="G35:H35"/>
    <mergeCell ref="I35:J35"/>
    <mergeCell ref="A40:B40"/>
    <mergeCell ref="C40:D40"/>
    <mergeCell ref="E40:F40"/>
    <mergeCell ref="G40:H40"/>
    <mergeCell ref="I40:J40"/>
    <mergeCell ref="A37:B37"/>
    <mergeCell ref="C33:D33"/>
    <mergeCell ref="E33:F33"/>
    <mergeCell ref="G33:H33"/>
    <mergeCell ref="I33:J33"/>
    <mergeCell ref="A38:B38"/>
    <mergeCell ref="C38:D38"/>
    <mergeCell ref="E38:F38"/>
    <mergeCell ref="G38:H38"/>
    <mergeCell ref="I38:J38"/>
    <mergeCell ref="A35:B35"/>
    <mergeCell ref="C31:D31"/>
    <mergeCell ref="E31:F31"/>
    <mergeCell ref="G31:H31"/>
    <mergeCell ref="I31:J31"/>
    <mergeCell ref="A36:B36"/>
    <mergeCell ref="C36:D36"/>
    <mergeCell ref="E36:F36"/>
    <mergeCell ref="G36:H36"/>
    <mergeCell ref="I36:J36"/>
    <mergeCell ref="A33:B33"/>
    <mergeCell ref="C29:D29"/>
    <mergeCell ref="E29:F29"/>
    <mergeCell ref="G29:H29"/>
    <mergeCell ref="I29:J29"/>
    <mergeCell ref="A34:B34"/>
    <mergeCell ref="C34:D34"/>
    <mergeCell ref="E34:F34"/>
    <mergeCell ref="G34:H34"/>
    <mergeCell ref="I34:J34"/>
    <mergeCell ref="A31:B31"/>
    <mergeCell ref="C27:H27"/>
    <mergeCell ref="I27:K27"/>
    <mergeCell ref="A28:B28"/>
    <mergeCell ref="C28:D28"/>
    <mergeCell ref="A32:B32"/>
    <mergeCell ref="C32:D32"/>
    <mergeCell ref="E32:F32"/>
    <mergeCell ref="G32:H32"/>
    <mergeCell ref="I32:J32"/>
    <mergeCell ref="A29:B29"/>
    <mergeCell ref="F18:G18"/>
    <mergeCell ref="H18:I18"/>
    <mergeCell ref="J18:K18"/>
    <mergeCell ref="B25:K25"/>
    <mergeCell ref="A30:B30"/>
    <mergeCell ref="C30:D30"/>
    <mergeCell ref="E30:F30"/>
    <mergeCell ref="G30:H30"/>
    <mergeCell ref="I30:J30"/>
    <mergeCell ref="B26:K26"/>
    <mergeCell ref="A17:C17"/>
    <mergeCell ref="D17:E17"/>
    <mergeCell ref="F17:G17"/>
    <mergeCell ref="H17:I17"/>
    <mergeCell ref="J17:K17"/>
    <mergeCell ref="E28:F28"/>
    <mergeCell ref="G28:H28"/>
    <mergeCell ref="I28:J28"/>
    <mergeCell ref="A18:C18"/>
    <mergeCell ref="D18:E18"/>
    <mergeCell ref="J14:K14"/>
    <mergeCell ref="D15:E15"/>
    <mergeCell ref="F15:G15"/>
    <mergeCell ref="H15:I15"/>
    <mergeCell ref="J15:K15"/>
    <mergeCell ref="A16:C16"/>
    <mergeCell ref="D16:E16"/>
    <mergeCell ref="F16:G16"/>
    <mergeCell ref="H16:I16"/>
    <mergeCell ref="J16:K16"/>
    <mergeCell ref="B13:C13"/>
    <mergeCell ref="D13:E13"/>
    <mergeCell ref="F13:G13"/>
    <mergeCell ref="H13:I13"/>
    <mergeCell ref="B14:C14"/>
    <mergeCell ref="D14:E14"/>
    <mergeCell ref="F14:G14"/>
    <mergeCell ref="H14:I14"/>
    <mergeCell ref="D11:E11"/>
    <mergeCell ref="F11:G11"/>
    <mergeCell ref="B12:C12"/>
    <mergeCell ref="D12:E12"/>
    <mergeCell ref="F12:G12"/>
    <mergeCell ref="H12:I12"/>
    <mergeCell ref="D9:E9"/>
    <mergeCell ref="F9:G9"/>
    <mergeCell ref="J13:K13"/>
    <mergeCell ref="J12:K12"/>
    <mergeCell ref="B10:C10"/>
    <mergeCell ref="D10:E10"/>
    <mergeCell ref="F10:G10"/>
    <mergeCell ref="H10:I10"/>
    <mergeCell ref="J10:K10"/>
    <mergeCell ref="B11:C11"/>
    <mergeCell ref="D7:E7"/>
    <mergeCell ref="F7:G7"/>
    <mergeCell ref="H11:I11"/>
    <mergeCell ref="J11:K11"/>
    <mergeCell ref="B8:C8"/>
    <mergeCell ref="D8:E8"/>
    <mergeCell ref="F8:G8"/>
    <mergeCell ref="H8:I8"/>
    <mergeCell ref="J8:K8"/>
    <mergeCell ref="B9:C9"/>
    <mergeCell ref="F4:G5"/>
    <mergeCell ref="H4:K4"/>
    <mergeCell ref="H9:I9"/>
    <mergeCell ref="J9:K9"/>
    <mergeCell ref="A6:C6"/>
    <mergeCell ref="D6:E6"/>
    <mergeCell ref="F6:G6"/>
    <mergeCell ref="H6:I6"/>
    <mergeCell ref="J6:K6"/>
    <mergeCell ref="B7:C7"/>
    <mergeCell ref="H5:I5"/>
    <mergeCell ref="J5:K5"/>
    <mergeCell ref="H7:I7"/>
    <mergeCell ref="J7:K7"/>
    <mergeCell ref="B1:K1"/>
    <mergeCell ref="B2:K2"/>
    <mergeCell ref="C3:H3"/>
    <mergeCell ref="I3:K3"/>
    <mergeCell ref="A4:C5"/>
    <mergeCell ref="D4:E5"/>
  </mergeCells>
  <printOptions horizontalCentered="1"/>
  <pageMargins left="0.5902777777777778" right="0.5902777777777778" top="0.7875" bottom="0.5902777777777778" header="0.5118055555555555" footer="0.511805555555555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劉育誠</dc:creator>
  <cp:keywords/>
  <dc:description/>
  <cp:lastModifiedBy>吳佳倫</cp:lastModifiedBy>
  <cp:lastPrinted>2023-04-11T01:45:24Z</cp:lastPrinted>
  <dcterms:modified xsi:type="dcterms:W3CDTF">2023-04-11T01:47:10Z</dcterms:modified>
  <cp:category/>
  <cp:version/>
  <cp:contentType/>
  <cp:contentStatus/>
</cp:coreProperties>
</file>