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'!$A$1:$K$48</definedName>
    <definedName name="_xlnm.Print_Area" localSheetId="0">'餘絀表及撥補表'!$A$1:$H$45</definedName>
  </definedNames>
  <calcPr calcMode="manual" fullCalcOnLoad="1"/>
</workbook>
</file>

<file path=xl/sharedStrings.xml><?xml version="1.0" encoding="utf-8"?>
<sst xmlns="http://schemas.openxmlformats.org/spreadsheetml/2006/main" count="132" uniqueCount="89">
  <si>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</si>
  <si>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</si>
  <si>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</si>
  <si>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</si>
  <si>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</si>
  <si>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</si>
  <si>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</si>
  <si>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</si>
  <si>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</si>
  <si>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負　債</t>
  </si>
  <si>
    <t>流動資產</t>
  </si>
  <si>
    <t>流動負債</t>
  </si>
  <si>
    <t>其他負債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</si>
  <si>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</si>
  <si>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</si>
  <si>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</si>
  <si>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</si>
  <si>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</si>
  <si>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</si>
  <si>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手續費收入</t>
  </si>
  <si>
    <t>總支出</t>
  </si>
  <si>
    <t>項目</t>
  </si>
  <si>
    <t>賸餘之部</t>
  </si>
  <si>
    <t>分配之部</t>
  </si>
  <si>
    <t>未分配賸餘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</si>
  <si>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</si>
  <si>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</si>
  <si>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</si>
  <si>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投資活動之現金流量</t>
  </si>
  <si>
    <t>合 　　計</t>
  </si>
  <si>
    <t>勞工退休基金（舊制）平衡表</t>
  </si>
  <si>
    <t>本期賸餘</t>
  </si>
  <si>
    <t>前期未分配賸餘</t>
  </si>
  <si>
    <t>本年度預算數</t>
  </si>
  <si>
    <t>本年度
預算數</t>
  </si>
  <si>
    <t>提撥勞工退休基金</t>
  </si>
  <si>
    <t>增加無形資產</t>
  </si>
  <si>
    <t>無形資產</t>
  </si>
  <si>
    <t>投資業務收入</t>
  </si>
  <si>
    <t>存款利息收入</t>
  </si>
  <si>
    <t>雜項收入</t>
  </si>
  <si>
    <t>投資業務成本</t>
  </si>
  <si>
    <t>提存投資損失</t>
  </si>
  <si>
    <t>雜項費用</t>
  </si>
  <si>
    <t>本期賸餘（短絀）</t>
  </si>
  <si>
    <t>利息股利之調整</t>
  </si>
  <si>
    <t>收取利息</t>
  </si>
  <si>
    <t>收取股利</t>
  </si>
  <si>
    <t>本期賸餘（短絀）</t>
  </si>
  <si>
    <t>現金及約當現金之淨增（淨減）</t>
  </si>
  <si>
    <t>投資、長期應收款、貸墊款及準備金</t>
  </si>
  <si>
    <t>籌資活動之現金流量</t>
  </si>
  <si>
    <t>減少投資</t>
  </si>
  <si>
    <t>增加投資</t>
  </si>
  <si>
    <t>淨值</t>
  </si>
  <si>
    <t>累積餘絀</t>
  </si>
  <si>
    <t>-</t>
  </si>
  <si>
    <t>勞工退休基金（舊制）現金流量表</t>
  </si>
  <si>
    <r>
      <t>比較增減</t>
    </r>
  </si>
  <si>
    <t>勞工退休基金（舊制）餘絀撥補表</t>
  </si>
  <si>
    <t>勞工退休基金（舊制）收支餘絀表</t>
  </si>
  <si>
    <t>未計利息股利之本期賸餘（短絀）</t>
  </si>
  <si>
    <t>兌換短絀</t>
  </si>
  <si>
    <t>給付勞工退休金</t>
  </si>
  <si>
    <t xml:space="preserve">    業務活動之淨現金流入（流出）</t>
  </si>
  <si>
    <t xml:space="preserve">    籌資活動之淨現金流入（流出）</t>
  </si>
  <si>
    <t>前期再分配數</t>
  </si>
  <si>
    <t>未計利息股利之現金流入（流出）</t>
  </si>
  <si>
    <t>流動金融資產淨減（淨增）</t>
  </si>
  <si>
    <t xml:space="preserve">    投資活動之淨現金流入（流出）</t>
  </si>
  <si>
    <t>其他負債淨增（淨減）</t>
  </si>
  <si>
    <t>收回呆帳</t>
  </si>
  <si>
    <t>本期分配收益數</t>
  </si>
  <si>
    <t>匯率影響數</t>
  </si>
  <si>
    <t>資                 產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</si>
  <si>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</si>
  <si>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兌換賸餘</t>
  </si>
  <si>
    <t>--</t>
  </si>
  <si>
    <t>短絀之部</t>
  </si>
  <si>
    <t>本期分配保證收益後
短絀</t>
  </si>
  <si>
    <t xml:space="preserve">    本期短絀</t>
  </si>
  <si>
    <t xml:space="preserve">    本期分配收益數</t>
  </si>
  <si>
    <t>填補之部</t>
  </si>
  <si>
    <t>撥用賸餘</t>
  </si>
  <si>
    <t>前期未分配賸餘填補本期短絀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</si>
  <si>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</si>
  <si>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t>調整項目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</si>
  <si>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</si>
  <si>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316,381,453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50,325,798,130</t>
    </r>
    <r>
      <rPr>
        <sz val="10"/>
        <color indexed="8"/>
        <rFont val="新細明體"/>
        <family val="1"/>
      </rPr>
      <t>元；買入期貨（待抵銷買入期貨）性質科目，本年度決算核定數為</t>
    </r>
    <r>
      <rPr>
        <sz val="10"/>
        <color indexed="8"/>
        <rFont val="Times New Roman"/>
        <family val="1"/>
      </rPr>
      <t xml:space="preserve">25,041,757,397
         </t>
    </r>
    <r>
      <rPr>
        <sz val="10"/>
        <color indexed="8"/>
        <rFont val="新細明體"/>
        <family val="1"/>
      </rPr>
      <t>元；賣出期貨（待抵銷賣出期貨）性質科目，本年度決算核定數為</t>
    </r>
    <r>
      <rPr>
        <sz val="10"/>
        <color indexed="8"/>
        <rFont val="Times New Roman"/>
        <family val="1"/>
      </rPr>
      <t>31,709,522,935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換出利率交換（待抵銷換入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 xml:space="preserve">
         換出利率交換）性質科目，本年度決算核定數為39</t>
    </r>
    <r>
      <rPr>
        <sz val="10"/>
        <color indexed="8"/>
        <rFont val="Times New Roman"/>
        <family val="1"/>
      </rPr>
      <t>,791,753,944</t>
    </r>
    <r>
      <rPr>
        <sz val="10"/>
        <color indexed="8"/>
        <rFont val="新細明體"/>
        <family val="1"/>
      </rPr>
      <t>元；買入選擇權（待抵銷買入選擇權）性質科目，本年
         度決算核定數為2</t>
    </r>
    <r>
      <rPr>
        <sz val="10"/>
        <color indexed="8"/>
        <rFont val="Times New Roman"/>
        <family val="1"/>
      </rPr>
      <t>,120,362,839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</si>
</sst>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(* #,##0.0_);_(&quot;-&quot;\ #,##0.0_);_(* &quot;&quot;_);_(@_)"/>
    <numFmt numFmtId="184" formatCode="_(* #,##0_);_(&quot;-&quot;\ #,##0_);_(* &quot;&quot;_);_(@_)"/>
    <numFmt numFmtId="185" formatCode="0.00000"/>
    <numFmt numFmtId="186" formatCode="0.000000"/>
    <numFmt numFmtId="187" formatCode="0.0000"/>
    <numFmt numFmtId="188" formatCode="0.000"/>
    <numFmt numFmtId="189" formatCode="0.000E+00"/>
    <numFmt numFmtId="190" formatCode="0.0000E+00"/>
    <numFmt numFmtId="191" formatCode="0.0E+00"/>
    <numFmt numFmtId="192" formatCode="0E+00"/>
    <numFmt numFmtId="193" formatCode="[$-404]AM/PM\ hh:mm:ss"/>
    <numFmt numFmtId="194" formatCode="0.000000000"/>
    <numFmt numFmtId="195" formatCode="0.00000000"/>
    <numFmt numFmtId="196" formatCode="0.0000000"/>
    <numFmt numFmtId="197" formatCode="0.000%"/>
    <numFmt numFmtId="198" formatCode="0.0000%"/>
    <numFmt numFmtId="199" formatCode="0.0%"/>
    <numFmt numFmtId="200" formatCode="#,##0.00_ "/>
    <numFmt numFmtId="201" formatCode="0.00_);[Red]\(0.00\)"/>
  </numFmts>
  <fonts count="56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 readingOrder="2"/>
      <protection/>
    </xf>
    <xf numFmtId="178" fontId="12" fillId="0" borderId="16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7" xfId="0" applyNumberFormat="1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7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18" xfId="0" applyNumberFormat="1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0" fontId="9" fillId="0" borderId="1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top"/>
    </xf>
    <xf numFmtId="0" fontId="8" fillId="0" borderId="0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7" fillId="0" borderId="20" xfId="0" applyFont="1" applyBorder="1" applyAlignment="1" applyProtection="1">
      <alignment horizontal="left" vertical="center"/>
      <protection locked="0"/>
    </xf>
    <xf numFmtId="181" fontId="14" fillId="0" borderId="21" xfId="0" applyNumberFormat="1" applyFont="1" applyBorder="1" applyAlignment="1" applyProtection="1">
      <alignment horizontal="center" vertical="center"/>
      <protection/>
    </xf>
    <xf numFmtId="43" fontId="14" fillId="0" borderId="21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 readingOrder="2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center" vertical="center"/>
      <protection/>
    </xf>
    <xf numFmtId="181" fontId="14" fillId="0" borderId="21" xfId="0" applyNumberFormat="1" applyFont="1" applyBorder="1" applyAlignment="1" applyProtection="1">
      <alignment vertical="center"/>
      <protection/>
    </xf>
    <xf numFmtId="181" fontId="19" fillId="0" borderId="11" xfId="33" applyNumberFormat="1" applyFont="1" applyFill="1" applyBorder="1" applyAlignment="1" applyProtection="1">
      <alignment horizontal="right" vertical="center"/>
      <protection/>
    </xf>
    <xf numFmtId="184" fontId="12" fillId="0" borderId="22" xfId="0" applyNumberFormat="1" applyFont="1" applyBorder="1" applyAlignment="1" applyProtection="1">
      <alignment vertical="center"/>
      <protection/>
    </xf>
    <xf numFmtId="184" fontId="14" fillId="0" borderId="17" xfId="0" applyNumberFormat="1" applyFont="1" applyBorder="1" applyAlignment="1" applyProtection="1">
      <alignment horizontal="left" vertical="center"/>
      <protection locked="0"/>
    </xf>
    <xf numFmtId="184" fontId="12" fillId="0" borderId="17" xfId="0" applyNumberFormat="1" applyFont="1" applyBorder="1" applyAlignment="1" applyProtection="1">
      <alignment vertical="center"/>
      <protection/>
    </xf>
    <xf numFmtId="184" fontId="14" fillId="0" borderId="21" xfId="0" applyNumberFormat="1" applyFont="1" applyBorder="1" applyAlignment="1" applyProtection="1">
      <alignment horizontal="left" vertical="center"/>
      <protection locked="0"/>
    </xf>
    <xf numFmtId="184" fontId="14" fillId="0" borderId="17" xfId="0" applyNumberFormat="1" applyFont="1" applyBorder="1" applyAlignment="1" applyProtection="1">
      <alignment horizontal="center" vertical="center"/>
      <protection locked="0"/>
    </xf>
    <xf numFmtId="184" fontId="14" fillId="0" borderId="17" xfId="0" applyNumberFormat="1" applyFont="1" applyFill="1" applyBorder="1" applyAlignment="1" applyProtection="1">
      <alignment horizontal="right" vertical="center"/>
      <protection locked="0"/>
    </xf>
    <xf numFmtId="184" fontId="14" fillId="0" borderId="21" xfId="0" applyNumberFormat="1" applyFont="1" applyBorder="1" applyAlignment="1" applyProtection="1">
      <alignment horizontal="center" vertical="center"/>
      <protection locked="0"/>
    </xf>
    <xf numFmtId="184" fontId="14" fillId="0" borderId="17" xfId="0" applyNumberFormat="1" applyFont="1" applyBorder="1" applyAlignment="1" applyProtection="1">
      <alignment horizontal="right" vertical="center"/>
      <protection/>
    </xf>
    <xf numFmtId="184" fontId="14" fillId="0" borderId="21" xfId="0" applyNumberFormat="1" applyFont="1" applyBorder="1" applyAlignment="1" applyProtection="1">
      <alignment horizontal="right" vertical="center"/>
      <protection/>
    </xf>
    <xf numFmtId="184" fontId="14" fillId="0" borderId="17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horizontal="left" vertical="center"/>
      <protection locked="0"/>
    </xf>
    <xf numFmtId="184" fontId="14" fillId="0" borderId="17" xfId="0" applyNumberFormat="1" applyFont="1" applyBorder="1" applyAlignment="1" applyProtection="1">
      <alignment vertical="center"/>
      <protection locked="0"/>
    </xf>
    <xf numFmtId="184" fontId="14" fillId="0" borderId="21" xfId="0" applyNumberFormat="1" applyFont="1" applyBorder="1" applyAlignment="1" applyProtection="1">
      <alignment vertical="center"/>
      <protection/>
    </xf>
    <xf numFmtId="184" fontId="14" fillId="0" borderId="11" xfId="0" applyNumberFormat="1" applyFont="1" applyBorder="1" applyAlignment="1" applyProtection="1">
      <alignment horizontal="right" vertical="center"/>
      <protection locked="0"/>
    </xf>
    <xf numFmtId="184" fontId="14" fillId="0" borderId="12" xfId="0" applyNumberFormat="1" applyFont="1" applyBorder="1" applyAlignment="1" applyProtection="1">
      <alignment horizontal="right" vertical="center"/>
      <protection locked="0"/>
    </xf>
    <xf numFmtId="184" fontId="12" fillId="0" borderId="11" xfId="0" applyNumberFormat="1" applyFont="1" applyBorder="1" applyAlignment="1" applyProtection="1">
      <alignment horizontal="right" vertical="center"/>
      <protection/>
    </xf>
    <xf numFmtId="184" fontId="12" fillId="0" borderId="12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10" fontId="4" fillId="0" borderId="0" xfId="40" applyNumberFormat="1" applyFont="1" applyAlignment="1">
      <alignment vertical="center"/>
    </xf>
    <xf numFmtId="178" fontId="14" fillId="0" borderId="11" xfId="0" applyNumberFormat="1" applyFont="1" applyBorder="1" applyAlignment="1" applyProtection="1" quotePrefix="1">
      <alignment horizontal="right" vertical="center" readingOrder="2"/>
      <protection/>
    </xf>
    <xf numFmtId="178" fontId="12" fillId="0" borderId="11" xfId="0" applyNumberFormat="1" applyFont="1" applyBorder="1" applyAlignment="1" applyProtection="1" quotePrefix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178" fontId="12" fillId="0" borderId="14" xfId="0" applyNumberFormat="1" applyFont="1" applyBorder="1" applyAlignment="1" applyProtection="1" quotePrefix="1">
      <alignment horizontal="right" vertical="center" readingOrder="2"/>
      <protection/>
    </xf>
    <xf numFmtId="178" fontId="14" fillId="0" borderId="0" xfId="0" applyNumberFormat="1" applyFont="1" applyBorder="1" applyAlignment="1" applyProtection="1" quotePrefix="1">
      <alignment horizontal="right" vertical="center"/>
      <protection/>
    </xf>
    <xf numFmtId="178" fontId="12" fillId="0" borderId="0" xfId="0" applyNumberFormat="1" applyFont="1" applyBorder="1" applyAlignment="1" applyProtection="1" quotePrefix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left" vertical="center"/>
      <protection locked="0"/>
    </xf>
    <xf numFmtId="200" fontId="14" fillId="0" borderId="11" xfId="0" applyNumberFormat="1" applyFont="1" applyBorder="1" applyAlignment="1" applyProtection="1">
      <alignment horizontal="right" vertical="center" readingOrder="2"/>
      <protection/>
    </xf>
    <xf numFmtId="200" fontId="14" fillId="0" borderId="11" xfId="0" applyNumberFormat="1" applyFont="1" applyBorder="1" applyAlignment="1" applyProtection="1">
      <alignment vertical="center" readingOrder="2"/>
      <protection/>
    </xf>
    <xf numFmtId="200" fontId="12" fillId="0" borderId="11" xfId="0" applyNumberFormat="1" applyFont="1" applyBorder="1" applyAlignment="1" applyProtection="1">
      <alignment vertical="center" readingOrder="2"/>
      <protection/>
    </xf>
    <xf numFmtId="0" fontId="1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184" fontId="14" fillId="0" borderId="11" xfId="0" applyNumberFormat="1" applyFont="1" applyBorder="1" applyAlignment="1" applyProtection="1">
      <alignment horizontal="center" vertical="center"/>
      <protection locked="0"/>
    </xf>
    <xf numFmtId="184" fontId="14" fillId="0" borderId="12" xfId="0" applyNumberFormat="1" applyFont="1" applyBorder="1" applyAlignment="1" applyProtection="1">
      <alignment horizontal="center" vertical="center"/>
      <protection locked="0"/>
    </xf>
    <xf numFmtId="184" fontId="14" fillId="0" borderId="11" xfId="0" applyNumberFormat="1" applyFont="1" applyBorder="1" applyAlignment="1" applyProtection="1">
      <alignment horizontal="right" vertical="center"/>
      <protection locked="0"/>
    </xf>
    <xf numFmtId="184" fontId="14" fillId="0" borderId="12" xfId="0" applyNumberFormat="1" applyFont="1" applyBorder="1" applyAlignment="1" applyProtection="1">
      <alignment horizontal="right" vertical="center"/>
      <protection locked="0"/>
    </xf>
    <xf numFmtId="200" fontId="12" fillId="0" borderId="11" xfId="0" applyNumberFormat="1" applyFont="1" applyBorder="1" applyAlignment="1" applyProtection="1">
      <alignment horizontal="right" vertical="center"/>
      <protection/>
    </xf>
    <xf numFmtId="200" fontId="12" fillId="0" borderId="0" xfId="0" applyNumberFormat="1" applyFont="1" applyBorder="1" applyAlignment="1" applyProtection="1">
      <alignment horizontal="right" vertical="center"/>
      <protection/>
    </xf>
    <xf numFmtId="184" fontId="14" fillId="0" borderId="11" xfId="0" applyNumberFormat="1" applyFont="1" applyBorder="1" applyAlignment="1" applyProtection="1">
      <alignment horizontal="right" vertical="center"/>
      <protection/>
    </xf>
    <xf numFmtId="184" fontId="14" fillId="0" borderId="12" xfId="0" applyNumberFormat="1" applyFont="1" applyBorder="1" applyAlignment="1" applyProtection="1">
      <alignment horizontal="right" vertical="center"/>
      <protection/>
    </xf>
    <xf numFmtId="184" fontId="12" fillId="0" borderId="11" xfId="0" applyNumberFormat="1" applyFont="1" applyBorder="1" applyAlignment="1" applyProtection="1">
      <alignment horizontal="right" vertical="center"/>
      <protection/>
    </xf>
    <xf numFmtId="184" fontId="12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182" fontId="14" fillId="0" borderId="11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Border="1" applyAlignment="1">
      <alignment horizontal="right" vertical="center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16" xfId="0" applyNumberFormat="1" applyFont="1" applyBorder="1" applyAlignment="1" applyProtection="1">
      <alignment horizontal="right" vertical="center"/>
      <protection/>
    </xf>
    <xf numFmtId="184" fontId="12" fillId="0" borderId="23" xfId="0" applyNumberFormat="1" applyFont="1" applyBorder="1" applyAlignment="1" applyProtection="1">
      <alignment horizontal="right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19" xfId="0" applyNumberFormat="1" applyFont="1" applyBorder="1" applyAlignment="1" applyProtection="1">
      <alignment horizontal="right" vertical="center"/>
      <protection/>
    </xf>
    <xf numFmtId="184" fontId="12" fillId="0" borderId="14" xfId="0" applyNumberFormat="1" applyFont="1" applyBorder="1" applyAlignment="1" applyProtection="1">
      <alignment horizontal="right" vertical="center"/>
      <protection/>
    </xf>
    <xf numFmtId="184" fontId="12" fillId="0" borderId="20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/>
      <protection/>
    </xf>
    <xf numFmtId="184" fontId="12" fillId="0" borderId="11" xfId="0" applyNumberFormat="1" applyFont="1" applyBorder="1" applyAlignment="1" applyProtection="1">
      <alignment horizontal="right" vertical="center"/>
      <protection locked="0"/>
    </xf>
    <xf numFmtId="184" fontId="12" fillId="0" borderId="12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184" fontId="12" fillId="0" borderId="24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178" fontId="12" fillId="0" borderId="11" xfId="0" applyNumberFormat="1" applyFont="1" applyBorder="1" applyAlignment="1" applyProtection="1" quotePrefix="1">
      <alignment horizontal="righ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200" fontId="14" fillId="0" borderId="11" xfId="0" applyNumberFormat="1" applyFont="1" applyBorder="1" applyAlignment="1" applyProtection="1">
      <alignment horizontal="right"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/>
    </xf>
    <xf numFmtId="184" fontId="0" fillId="0" borderId="12" xfId="0" applyNumberFormat="1" applyBorder="1" applyAlignment="1">
      <alignment horizontal="right" vertical="center"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2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184" fontId="19" fillId="0" borderId="11" xfId="0" applyNumberFormat="1" applyFont="1" applyBorder="1" applyAlignment="1" applyProtection="1">
      <alignment horizontal="right" vertical="center"/>
      <protection locked="0"/>
    </xf>
    <xf numFmtId="184" fontId="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>
      <alignment vertical="top"/>
    </xf>
    <xf numFmtId="0" fontId="21" fillId="0" borderId="0" xfId="0" applyFont="1" applyAlignment="1">
      <alignment vertical="top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0" xfId="0" applyFont="1" applyBorder="1" applyAlignment="1" applyProtection="1">
      <alignment horizontal="distributed" vertical="center" indent="1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1">
      <selection activeCell="A26" sqref="A26:IV26"/>
    </sheetView>
  </sheetViews>
  <sheetFormatPr defaultColWidth="9.00390625" defaultRowHeight="16.5"/>
  <cols>
    <col min="1" max="1" width="2.00390625" style="1" customWidth="1"/>
    <col min="2" max="2" width="19.25390625" style="1" customWidth="1"/>
    <col min="3" max="3" width="16.75390625" style="1" customWidth="1"/>
    <col min="4" max="4" width="7.50390625" style="1" bestFit="1" customWidth="1"/>
    <col min="5" max="5" width="16.625" style="1" customWidth="1"/>
    <col min="6" max="6" width="7.375" style="1" customWidth="1"/>
    <col min="7" max="7" width="16.25390625" style="1" customWidth="1"/>
    <col min="8" max="8" width="8.875" style="1" customWidth="1"/>
    <col min="9" max="9" width="3.125" style="1" customWidth="1"/>
    <col min="10" max="10" width="9.00390625" style="1" customWidth="1"/>
    <col min="11" max="11" width="8.625" style="1" customWidth="1"/>
    <col min="12" max="16384" width="9.00390625" style="1" customWidth="1"/>
  </cols>
  <sheetData>
    <row r="1" spans="1:9" ht="27" customHeight="1">
      <c r="A1" s="99" t="s">
        <v>60</v>
      </c>
      <c r="B1" s="99"/>
      <c r="C1" s="99"/>
      <c r="D1" s="99"/>
      <c r="E1" s="99"/>
      <c r="F1" s="99"/>
      <c r="G1" s="99"/>
      <c r="H1" s="99"/>
      <c r="I1" s="34"/>
    </row>
    <row r="2" spans="2:9" ht="17.25" customHeight="1">
      <c r="B2" s="113"/>
      <c r="C2" s="113"/>
      <c r="D2" s="113"/>
      <c r="E2" s="113"/>
      <c r="F2" s="113"/>
      <c r="G2" s="113"/>
      <c r="H2" s="113"/>
      <c r="I2" s="35"/>
    </row>
    <row r="3" spans="2:9" ht="20.25" thickBot="1">
      <c r="B3" s="2"/>
      <c r="C3" s="33" t="s">
        <v>75</v>
      </c>
      <c r="D3" s="33"/>
      <c r="E3" s="33"/>
      <c r="F3" s="33"/>
      <c r="G3" s="97" t="s">
        <v>0</v>
      </c>
      <c r="H3" s="98"/>
      <c r="I3" s="37"/>
    </row>
    <row r="4" spans="1:9" ht="18.75" customHeight="1">
      <c r="A4" s="102" t="s">
        <v>15</v>
      </c>
      <c r="B4" s="103"/>
      <c r="C4" s="108" t="s">
        <v>33</v>
      </c>
      <c r="D4" s="109"/>
      <c r="E4" s="106" t="s">
        <v>16</v>
      </c>
      <c r="F4" s="106"/>
      <c r="G4" s="106" t="s">
        <v>58</v>
      </c>
      <c r="H4" s="107"/>
      <c r="I4" s="38"/>
    </row>
    <row r="5" spans="1:9" ht="18.75" customHeight="1">
      <c r="A5" s="104"/>
      <c r="B5" s="105"/>
      <c r="C5" s="12" t="s">
        <v>17</v>
      </c>
      <c r="D5" s="13" t="s">
        <v>1</v>
      </c>
      <c r="E5" s="12" t="s">
        <v>17</v>
      </c>
      <c r="F5" s="13" t="s">
        <v>1</v>
      </c>
      <c r="G5" s="12" t="s">
        <v>17</v>
      </c>
      <c r="H5" s="3" t="s">
        <v>1</v>
      </c>
      <c r="I5" s="39"/>
    </row>
    <row r="6" spans="1:14" ht="17.25" customHeight="1">
      <c r="A6" s="100" t="s">
        <v>18</v>
      </c>
      <c r="B6" s="101"/>
      <c r="C6" s="62">
        <f>SUM(C7:C12)</f>
        <v>34133533000</v>
      </c>
      <c r="D6" s="26">
        <f aca="true" t="shared" si="0" ref="D6:D12">C6*100/$C$6</f>
        <v>100</v>
      </c>
      <c r="E6" s="62">
        <f>SUM(E7:E12)</f>
        <v>62769915786</v>
      </c>
      <c r="F6" s="26">
        <f aca="true" t="shared" si="1" ref="F6:F13">E6*100/$E$6</f>
        <v>100</v>
      </c>
      <c r="G6" s="62">
        <f>SUM(G7:G12)</f>
        <v>28636382786</v>
      </c>
      <c r="H6" s="15">
        <v>83.9</v>
      </c>
      <c r="I6" s="40"/>
      <c r="J6" s="82"/>
      <c r="L6" s="82"/>
      <c r="N6" s="82"/>
    </row>
    <row r="7" spans="1:15" ht="17.25" customHeight="1">
      <c r="A7" s="16"/>
      <c r="B7" s="9" t="s">
        <v>38</v>
      </c>
      <c r="C7" s="63">
        <v>33441774000</v>
      </c>
      <c r="D7" s="17">
        <f t="shared" si="0"/>
        <v>97.97337415965701</v>
      </c>
      <c r="E7" s="66">
        <v>23978153337</v>
      </c>
      <c r="F7" s="17">
        <f t="shared" si="1"/>
        <v>38.200072497704404</v>
      </c>
      <c r="G7" s="69">
        <f aca="true" t="shared" si="2" ref="G7:G12">E7-C7</f>
        <v>-9463620663</v>
      </c>
      <c r="H7" s="94">
        <v>-28.3</v>
      </c>
      <c r="I7" s="41"/>
      <c r="J7" s="82"/>
      <c r="K7" s="82"/>
      <c r="L7" s="82"/>
      <c r="M7" s="82"/>
      <c r="N7" s="82"/>
      <c r="O7" s="82"/>
    </row>
    <row r="8" spans="1:14" ht="17.25" customHeight="1">
      <c r="A8" s="16"/>
      <c r="B8" s="9" t="s">
        <v>76</v>
      </c>
      <c r="C8" s="63"/>
      <c r="D8" s="26">
        <f>C8*100/$C$6</f>
        <v>0</v>
      </c>
      <c r="E8" s="66">
        <v>36769069763</v>
      </c>
      <c r="F8" s="17">
        <f>E8*100/$E$6</f>
        <v>58.577535595803454</v>
      </c>
      <c r="G8" s="69">
        <f t="shared" si="2"/>
        <v>36769069763</v>
      </c>
      <c r="H8" s="85" t="s">
        <v>77</v>
      </c>
      <c r="I8" s="41"/>
      <c r="J8" s="82"/>
      <c r="L8" s="82"/>
      <c r="N8" s="82"/>
    </row>
    <row r="9" spans="1:14" ht="17.25" customHeight="1">
      <c r="A9" s="16"/>
      <c r="B9" s="9" t="s">
        <v>19</v>
      </c>
      <c r="C9" s="63"/>
      <c r="D9" s="26">
        <f t="shared" si="0"/>
        <v>0</v>
      </c>
      <c r="E9" s="66">
        <v>378932369</v>
      </c>
      <c r="F9" s="17">
        <f t="shared" si="1"/>
        <v>0.6036846859758188</v>
      </c>
      <c r="G9" s="69">
        <f t="shared" si="2"/>
        <v>378932369</v>
      </c>
      <c r="H9" s="85" t="s">
        <v>77</v>
      </c>
      <c r="I9" s="41"/>
      <c r="J9" s="82"/>
      <c r="L9" s="82"/>
      <c r="N9" s="82"/>
    </row>
    <row r="10" spans="1:14" ht="17.25" customHeight="1">
      <c r="A10" s="16"/>
      <c r="B10" s="9" t="s">
        <v>39</v>
      </c>
      <c r="C10" s="63">
        <v>691759000</v>
      </c>
      <c r="D10" s="17">
        <f t="shared" si="0"/>
        <v>2.0266258403429847</v>
      </c>
      <c r="E10" s="66">
        <v>1495461426</v>
      </c>
      <c r="F10" s="17">
        <f t="shared" si="1"/>
        <v>2.3824493107469533</v>
      </c>
      <c r="G10" s="69">
        <f t="shared" si="2"/>
        <v>803702426</v>
      </c>
      <c r="H10" s="18">
        <v>116.18</v>
      </c>
      <c r="I10" s="41"/>
      <c r="J10" s="82"/>
      <c r="L10" s="82"/>
      <c r="N10" s="82"/>
    </row>
    <row r="11" spans="1:14" ht="17.25" customHeight="1">
      <c r="A11" s="16"/>
      <c r="B11" s="9" t="s">
        <v>71</v>
      </c>
      <c r="C11" s="63"/>
      <c r="D11" s="26">
        <f t="shared" si="0"/>
        <v>0</v>
      </c>
      <c r="E11" s="67">
        <v>162020</v>
      </c>
      <c r="F11" s="61" t="s">
        <v>56</v>
      </c>
      <c r="G11" s="69">
        <f t="shared" si="2"/>
        <v>162020</v>
      </c>
      <c r="H11" s="85" t="s">
        <v>77</v>
      </c>
      <c r="I11" s="41"/>
      <c r="J11" s="82"/>
      <c r="L11" s="82"/>
      <c r="N11" s="82"/>
    </row>
    <row r="12" spans="1:14" ht="17.25" customHeight="1">
      <c r="A12" s="16"/>
      <c r="B12" s="9" t="s">
        <v>40</v>
      </c>
      <c r="C12" s="63"/>
      <c r="D12" s="26">
        <f t="shared" si="0"/>
        <v>0</v>
      </c>
      <c r="E12" s="67">
        <v>148136871</v>
      </c>
      <c r="F12" s="17">
        <f>E12*100/$E$6</f>
        <v>0.23599979248823522</v>
      </c>
      <c r="G12" s="69">
        <f t="shared" si="2"/>
        <v>148136871</v>
      </c>
      <c r="H12" s="85" t="s">
        <v>77</v>
      </c>
      <c r="I12" s="41"/>
      <c r="J12" s="82"/>
      <c r="L12" s="82"/>
      <c r="N12" s="82"/>
    </row>
    <row r="13" spans="1:14" ht="17.25" customHeight="1">
      <c r="A13" s="24" t="s">
        <v>20</v>
      </c>
      <c r="B13" s="23"/>
      <c r="C13" s="64">
        <f>SUM(C14:C17)</f>
        <v>3462272000</v>
      </c>
      <c r="D13" s="26">
        <f aca="true" t="shared" si="3" ref="D13:D18">C13*100/$C$6</f>
        <v>10.14331566556559</v>
      </c>
      <c r="E13" s="64">
        <f>SUM(E14:E17)</f>
        <v>133643845097</v>
      </c>
      <c r="F13" s="26">
        <f t="shared" si="1"/>
        <v>212.9106649634975</v>
      </c>
      <c r="G13" s="64">
        <f>SUM(G14:G17)</f>
        <v>130181573097</v>
      </c>
      <c r="H13" s="20">
        <v>3760</v>
      </c>
      <c r="I13" s="40"/>
      <c r="J13" s="82"/>
      <c r="L13" s="82"/>
      <c r="N13" s="82"/>
    </row>
    <row r="14" spans="1:14" ht="17.25" customHeight="1">
      <c r="A14" s="16"/>
      <c r="B14" s="9" t="s">
        <v>41</v>
      </c>
      <c r="C14" s="63">
        <v>1330654000</v>
      </c>
      <c r="D14" s="17">
        <f t="shared" si="3"/>
        <v>3.898377586638922</v>
      </c>
      <c r="E14" s="66">
        <v>133643844697</v>
      </c>
      <c r="F14" s="17">
        <f>E14*100/$E$6</f>
        <v>212.91066432624956</v>
      </c>
      <c r="G14" s="69">
        <f>E14-C14</f>
        <v>132313190697</v>
      </c>
      <c r="H14" s="18">
        <v>9943.47</v>
      </c>
      <c r="I14" s="41"/>
      <c r="J14" s="82"/>
      <c r="L14" s="82"/>
      <c r="N14" s="82"/>
    </row>
    <row r="15" spans="1:14" ht="17.25" customHeight="1" hidden="1">
      <c r="A15" s="16"/>
      <c r="B15" s="9" t="s">
        <v>62</v>
      </c>
      <c r="C15" s="63"/>
      <c r="D15" s="17">
        <f t="shared" si="3"/>
        <v>0</v>
      </c>
      <c r="E15" s="66">
        <v>0</v>
      </c>
      <c r="F15" s="17">
        <f>E15*100/$E$6</f>
        <v>0</v>
      </c>
      <c r="G15" s="69">
        <f>E15-C15</f>
        <v>0</v>
      </c>
      <c r="H15" s="18"/>
      <c r="I15" s="41"/>
      <c r="J15" s="82"/>
      <c r="L15" s="82"/>
      <c r="N15" s="82"/>
    </row>
    <row r="16" spans="1:14" ht="17.25" customHeight="1">
      <c r="A16" s="16"/>
      <c r="B16" s="9" t="s">
        <v>42</v>
      </c>
      <c r="C16" s="63">
        <v>2131618000</v>
      </c>
      <c r="D16" s="17">
        <f t="shared" si="3"/>
        <v>6.244938078926667</v>
      </c>
      <c r="E16" s="66">
        <v>0</v>
      </c>
      <c r="F16" s="17">
        <f>E16*100/$E$6</f>
        <v>0</v>
      </c>
      <c r="G16" s="69">
        <f>E16-C16</f>
        <v>-2131618000</v>
      </c>
      <c r="H16" s="94">
        <v>-100</v>
      </c>
      <c r="I16" s="41"/>
      <c r="J16" s="82"/>
      <c r="L16" s="82"/>
      <c r="N16" s="82"/>
    </row>
    <row r="17" spans="1:14" ht="17.25" customHeight="1">
      <c r="A17" s="16"/>
      <c r="B17" s="9" t="s">
        <v>43</v>
      </c>
      <c r="C17" s="63"/>
      <c r="D17" s="26">
        <f t="shared" si="3"/>
        <v>0</v>
      </c>
      <c r="E17" s="66">
        <v>400</v>
      </c>
      <c r="F17" s="61" t="s">
        <v>56</v>
      </c>
      <c r="G17" s="69">
        <f>E17-C17</f>
        <v>400</v>
      </c>
      <c r="H17" s="85" t="s">
        <v>77</v>
      </c>
      <c r="I17" s="41"/>
      <c r="J17" s="82"/>
      <c r="L17" s="82"/>
      <c r="N17" s="82"/>
    </row>
    <row r="18" spans="1:14" ht="17.25" customHeight="1">
      <c r="A18" s="24" t="s">
        <v>44</v>
      </c>
      <c r="B18" s="23"/>
      <c r="C18" s="64">
        <f>C6-C13</f>
        <v>30671261000</v>
      </c>
      <c r="D18" s="26">
        <f t="shared" si="3"/>
        <v>89.8566843344344</v>
      </c>
      <c r="E18" s="64">
        <f>E6-E13</f>
        <v>-70873929311</v>
      </c>
      <c r="F18" s="26">
        <f>E18*100/$E$6</f>
        <v>-112.91066496349752</v>
      </c>
      <c r="G18" s="64">
        <f>G6-G13</f>
        <v>-101545190311</v>
      </c>
      <c r="H18" s="86" t="s">
        <v>77</v>
      </c>
      <c r="I18" s="41"/>
      <c r="J18" s="82"/>
      <c r="L18" s="82"/>
      <c r="N18" s="82"/>
    </row>
    <row r="19" spans="1:10" ht="17.25" customHeight="1">
      <c r="A19" s="24"/>
      <c r="B19" s="23"/>
      <c r="C19" s="64"/>
      <c r="D19" s="19"/>
      <c r="E19" s="64"/>
      <c r="F19" s="19"/>
      <c r="G19" s="64"/>
      <c r="H19" s="20"/>
      <c r="I19" s="41"/>
      <c r="J19" s="32"/>
    </row>
    <row r="20" spans="1:10" ht="17.25" customHeight="1">
      <c r="A20" s="24"/>
      <c r="B20" s="23"/>
      <c r="C20" s="64"/>
      <c r="D20" s="19"/>
      <c r="E20" s="64"/>
      <c r="F20" s="19"/>
      <c r="G20" s="64"/>
      <c r="H20" s="20"/>
      <c r="I20" s="41"/>
      <c r="J20" s="32"/>
    </row>
    <row r="21" spans="1:10" ht="17.25" customHeight="1" thickBot="1">
      <c r="A21" s="44"/>
      <c r="B21" s="46"/>
      <c r="C21" s="65"/>
      <c r="D21" s="47"/>
      <c r="E21" s="68"/>
      <c r="F21" s="48"/>
      <c r="G21" s="70"/>
      <c r="H21" s="49"/>
      <c r="I21" s="40"/>
      <c r="J21" s="32"/>
    </row>
    <row r="22" spans="1:9" ht="15.75" customHeight="1" hidden="1">
      <c r="A22" s="45"/>
      <c r="B22" s="27"/>
      <c r="C22" s="31"/>
      <c r="D22" s="28"/>
      <c r="E22" s="31"/>
      <c r="F22" s="28"/>
      <c r="G22" s="31"/>
      <c r="H22" s="28"/>
      <c r="I22" s="30"/>
    </row>
    <row r="23" spans="2:9" ht="15.75" customHeight="1" hidden="1">
      <c r="B23" s="29"/>
      <c r="C23" s="30"/>
      <c r="D23" s="30"/>
      <c r="E23" s="30"/>
      <c r="F23" s="30"/>
      <c r="G23" s="30"/>
      <c r="H23" s="30"/>
      <c r="I23" s="30"/>
    </row>
    <row r="24" ht="15" customHeight="1"/>
    <row r="25" ht="15" customHeight="1"/>
    <row r="26" ht="15" customHeight="1"/>
    <row r="27" spans="1:9" ht="27" customHeight="1">
      <c r="A27" s="99" t="s">
        <v>59</v>
      </c>
      <c r="B27" s="99"/>
      <c r="C27" s="99"/>
      <c r="D27" s="99"/>
      <c r="E27" s="99"/>
      <c r="F27" s="99"/>
      <c r="G27" s="99"/>
      <c r="H27" s="99"/>
      <c r="I27" s="34"/>
    </row>
    <row r="28" spans="2:9" ht="17.25" customHeight="1">
      <c r="B28" s="113"/>
      <c r="C28" s="113"/>
      <c r="D28" s="113"/>
      <c r="E28" s="113"/>
      <c r="F28" s="113"/>
      <c r="G28" s="113"/>
      <c r="H28" s="113"/>
      <c r="I28" s="35"/>
    </row>
    <row r="29" spans="2:9" ht="20.25" thickBot="1">
      <c r="B29" s="2"/>
      <c r="C29" s="33" t="s">
        <v>75</v>
      </c>
      <c r="D29" s="33"/>
      <c r="E29" s="33"/>
      <c r="F29" s="33"/>
      <c r="G29" s="97" t="s">
        <v>0</v>
      </c>
      <c r="H29" s="98"/>
      <c r="I29" s="37"/>
    </row>
    <row r="30" spans="1:9" ht="18.75" customHeight="1">
      <c r="A30" s="102" t="s">
        <v>21</v>
      </c>
      <c r="B30" s="103"/>
      <c r="C30" s="108" t="s">
        <v>33</v>
      </c>
      <c r="D30" s="109"/>
      <c r="E30" s="106" t="s">
        <v>16</v>
      </c>
      <c r="F30" s="106"/>
      <c r="G30" s="106" t="s">
        <v>58</v>
      </c>
      <c r="H30" s="107"/>
      <c r="I30" s="38"/>
    </row>
    <row r="31" spans="1:9" ht="18.75" customHeight="1">
      <c r="A31" s="104"/>
      <c r="B31" s="105"/>
      <c r="C31" s="12" t="s">
        <v>17</v>
      </c>
      <c r="D31" s="13" t="s">
        <v>1</v>
      </c>
      <c r="E31" s="12" t="s">
        <v>17</v>
      </c>
      <c r="F31" s="13" t="s">
        <v>1</v>
      </c>
      <c r="G31" s="12" t="s">
        <v>17</v>
      </c>
      <c r="H31" s="3" t="s">
        <v>1</v>
      </c>
      <c r="I31" s="39"/>
    </row>
    <row r="32" spans="1:13" ht="16.5" customHeight="1">
      <c r="A32" s="100" t="s">
        <v>22</v>
      </c>
      <c r="B32" s="101"/>
      <c r="C32" s="62">
        <v>238089786000</v>
      </c>
      <c r="D32" s="14">
        <v>100</v>
      </c>
      <c r="E32" s="62">
        <v>282799267676</v>
      </c>
      <c r="F32" s="14">
        <v>100</v>
      </c>
      <c r="G32" s="62">
        <f aca="true" t="shared" si="4" ref="G32:G44">E32-C32</f>
        <v>44709481676</v>
      </c>
      <c r="H32" s="15">
        <v>18.78</v>
      </c>
      <c r="I32" s="40"/>
      <c r="J32" s="82"/>
      <c r="K32" s="80"/>
      <c r="L32" s="82"/>
      <c r="M32" s="82"/>
    </row>
    <row r="33" spans="1:13" ht="16.5" customHeight="1">
      <c r="A33" s="21"/>
      <c r="B33" s="22" t="s">
        <v>31</v>
      </c>
      <c r="C33" s="63">
        <v>30671261000</v>
      </c>
      <c r="D33" s="17">
        <v>12.88</v>
      </c>
      <c r="E33" s="73">
        <v>0</v>
      </c>
      <c r="F33" s="25"/>
      <c r="G33" s="71">
        <f t="shared" si="4"/>
        <v>-30671261000</v>
      </c>
      <c r="H33" s="94">
        <v>-100</v>
      </c>
      <c r="I33" s="41"/>
      <c r="J33" s="82"/>
      <c r="K33" s="80"/>
      <c r="L33" s="82"/>
      <c r="M33" s="82"/>
    </row>
    <row r="34" spans="1:13" ht="16.5" customHeight="1">
      <c r="A34" s="21"/>
      <c r="B34" s="9" t="s">
        <v>32</v>
      </c>
      <c r="C34" s="63">
        <v>207418525000</v>
      </c>
      <c r="D34" s="17">
        <v>87.12</v>
      </c>
      <c r="E34" s="73">
        <v>282799267676</v>
      </c>
      <c r="F34" s="25">
        <v>100</v>
      </c>
      <c r="G34" s="71">
        <f t="shared" si="4"/>
        <v>75380742676</v>
      </c>
      <c r="H34" s="18">
        <v>36.34</v>
      </c>
      <c r="I34" s="41"/>
      <c r="J34" s="82"/>
      <c r="K34" s="80"/>
      <c r="L34" s="82"/>
      <c r="M34" s="82"/>
    </row>
    <row r="35" spans="1:13" ht="16.5" customHeight="1">
      <c r="A35" s="111" t="s">
        <v>23</v>
      </c>
      <c r="B35" s="112"/>
      <c r="C35" s="64">
        <v>17205470000</v>
      </c>
      <c r="D35" s="19">
        <v>7.23</v>
      </c>
      <c r="E35" s="64">
        <v>140602779222</v>
      </c>
      <c r="F35" s="19">
        <v>49.72</v>
      </c>
      <c r="G35" s="64">
        <f t="shared" si="4"/>
        <v>123397309222</v>
      </c>
      <c r="H35" s="20">
        <v>717.2</v>
      </c>
      <c r="I35" s="40"/>
      <c r="J35" s="82"/>
      <c r="K35" s="80"/>
      <c r="L35" s="82"/>
      <c r="M35" s="82"/>
    </row>
    <row r="36" spans="1:13" ht="16.5" customHeight="1">
      <c r="A36" s="24"/>
      <c r="B36" s="9" t="s">
        <v>66</v>
      </c>
      <c r="C36" s="71"/>
      <c r="D36" s="25"/>
      <c r="E36" s="71">
        <v>63717730389</v>
      </c>
      <c r="F36" s="25">
        <v>22.53</v>
      </c>
      <c r="G36" s="71">
        <f t="shared" si="4"/>
        <v>63717730389</v>
      </c>
      <c r="H36" s="85" t="s">
        <v>77</v>
      </c>
      <c r="I36" s="42"/>
      <c r="J36" s="82"/>
      <c r="K36" s="80"/>
      <c r="L36" s="82"/>
      <c r="M36" s="82"/>
    </row>
    <row r="37" spans="1:13" ht="16.5" customHeight="1">
      <c r="A37" s="24"/>
      <c r="B37" s="9" t="s">
        <v>72</v>
      </c>
      <c r="C37" s="71">
        <v>17205470000</v>
      </c>
      <c r="D37" s="25">
        <v>7.23</v>
      </c>
      <c r="E37" s="71">
        <v>6011119522</v>
      </c>
      <c r="F37" s="25">
        <v>2.13</v>
      </c>
      <c r="G37" s="71">
        <f>E37-C37</f>
        <v>-11194350478</v>
      </c>
      <c r="H37" s="95">
        <v>-65.06</v>
      </c>
      <c r="I37" s="42"/>
      <c r="J37" s="82"/>
      <c r="K37" s="80"/>
      <c r="L37" s="82"/>
      <c r="M37" s="82"/>
    </row>
    <row r="38" spans="1:13" ht="25.5" customHeight="1">
      <c r="A38" s="24"/>
      <c r="B38" s="88" t="s">
        <v>84</v>
      </c>
      <c r="C38" s="71"/>
      <c r="D38" s="25"/>
      <c r="E38" s="71">
        <v>70873929311</v>
      </c>
      <c r="F38" s="25">
        <v>25.06</v>
      </c>
      <c r="G38" s="71">
        <f>E38-C38</f>
        <v>70873929311</v>
      </c>
      <c r="H38" s="85" t="s">
        <v>77</v>
      </c>
      <c r="I38" s="42"/>
      <c r="J38" s="82"/>
      <c r="K38" s="80"/>
      <c r="L38" s="82"/>
      <c r="M38" s="82"/>
    </row>
    <row r="39" spans="1:13" ht="16.5" customHeight="1">
      <c r="A39" s="111" t="s">
        <v>24</v>
      </c>
      <c r="B39" s="112"/>
      <c r="C39" s="72">
        <v>220884316000</v>
      </c>
      <c r="D39" s="26">
        <v>92.77</v>
      </c>
      <c r="E39" s="64">
        <v>142196488454</v>
      </c>
      <c r="F39" s="19">
        <v>50.28</v>
      </c>
      <c r="G39" s="64">
        <f t="shared" si="4"/>
        <v>-78687827546</v>
      </c>
      <c r="H39" s="96">
        <v>-35.62</v>
      </c>
      <c r="I39" s="40"/>
      <c r="J39" s="82"/>
      <c r="K39" s="80"/>
      <c r="L39" s="82"/>
      <c r="M39" s="82"/>
    </row>
    <row r="40" spans="1:10" ht="18" customHeight="1">
      <c r="A40" s="23" t="s">
        <v>78</v>
      </c>
      <c r="B40"/>
      <c r="C40" s="87"/>
      <c r="D40" s="26"/>
      <c r="E40" s="64">
        <v>76885048833</v>
      </c>
      <c r="F40" s="19">
        <v>100</v>
      </c>
      <c r="G40" s="64">
        <f t="shared" si="4"/>
        <v>76885048833</v>
      </c>
      <c r="H40" s="86" t="s">
        <v>77</v>
      </c>
      <c r="I40" s="40"/>
      <c r="J40" s="32"/>
    </row>
    <row r="41" spans="1:10" ht="30" customHeight="1">
      <c r="A41" s="24"/>
      <c r="B41" s="88" t="s">
        <v>79</v>
      </c>
      <c r="C41" s="87"/>
      <c r="D41" s="26"/>
      <c r="E41" s="71">
        <v>76885048833</v>
      </c>
      <c r="F41" s="25">
        <v>100</v>
      </c>
      <c r="G41" s="71">
        <f t="shared" si="4"/>
        <v>76885048833</v>
      </c>
      <c r="H41" s="86" t="s">
        <v>77</v>
      </c>
      <c r="I41" s="40"/>
      <c r="J41" s="32"/>
    </row>
    <row r="42" spans="1:10" ht="18" customHeight="1">
      <c r="A42" s="24"/>
      <c r="B42" s="9" t="s">
        <v>80</v>
      </c>
      <c r="C42" s="87"/>
      <c r="D42" s="26"/>
      <c r="E42" s="71">
        <v>70873929311</v>
      </c>
      <c r="F42" s="25">
        <v>92.18</v>
      </c>
      <c r="G42" s="71">
        <f t="shared" si="4"/>
        <v>70873929311</v>
      </c>
      <c r="H42" s="86" t="s">
        <v>77</v>
      </c>
      <c r="I42" s="40"/>
      <c r="J42" s="32"/>
    </row>
    <row r="43" spans="1:10" ht="18" customHeight="1">
      <c r="A43" s="24"/>
      <c r="B43" s="9" t="s">
        <v>81</v>
      </c>
      <c r="C43" s="87"/>
      <c r="D43" s="26"/>
      <c r="E43" s="71">
        <v>6011119522</v>
      </c>
      <c r="F43" s="25">
        <v>7.82</v>
      </c>
      <c r="G43" s="71">
        <f t="shared" si="4"/>
        <v>6011119522</v>
      </c>
      <c r="H43" s="86" t="s">
        <v>77</v>
      </c>
      <c r="I43" s="40"/>
      <c r="J43" s="32"/>
    </row>
    <row r="44" spans="1:10" ht="18" customHeight="1">
      <c r="A44" s="23" t="s">
        <v>82</v>
      </c>
      <c r="B44"/>
      <c r="C44" s="87"/>
      <c r="D44" s="26"/>
      <c r="E44" s="64">
        <v>76885048833</v>
      </c>
      <c r="F44" s="19">
        <v>100</v>
      </c>
      <c r="G44" s="64">
        <f t="shared" si="4"/>
        <v>76885048833</v>
      </c>
      <c r="H44" s="86" t="s">
        <v>77</v>
      </c>
      <c r="I44" s="40"/>
      <c r="J44" s="32"/>
    </row>
    <row r="45" spans="1:10" ht="18.75" customHeight="1" thickBot="1">
      <c r="A45" s="89"/>
      <c r="B45" s="46" t="s">
        <v>83</v>
      </c>
      <c r="C45" s="93"/>
      <c r="D45" s="59"/>
      <c r="E45" s="74">
        <v>76885048833</v>
      </c>
      <c r="F45" s="60">
        <v>100</v>
      </c>
      <c r="G45" s="74">
        <f>E45-C45</f>
        <v>76885048833</v>
      </c>
      <c r="H45" s="90" t="s">
        <v>77</v>
      </c>
      <c r="I45" s="40"/>
      <c r="J45" s="32"/>
    </row>
    <row r="46" spans="2:9" ht="16.5">
      <c r="B46" s="110"/>
      <c r="C46" s="110"/>
      <c r="D46" s="110"/>
      <c r="E46" s="110"/>
      <c r="F46" s="110"/>
      <c r="G46" s="110"/>
      <c r="H46" s="110"/>
      <c r="I46" s="36"/>
    </row>
    <row r="47" spans="2:9" ht="16.5">
      <c r="B47" s="110"/>
      <c r="C47" s="110"/>
      <c r="D47" s="110"/>
      <c r="E47" s="110"/>
      <c r="F47" s="110"/>
      <c r="G47" s="110"/>
      <c r="H47" s="110"/>
      <c r="I47" s="36"/>
    </row>
  </sheetData>
  <sheetProtection/>
  <mergeCells count="20">
    <mergeCell ref="B46:H46"/>
    <mergeCell ref="B47:H47"/>
    <mergeCell ref="A35:B35"/>
    <mergeCell ref="A39:B39"/>
    <mergeCell ref="A1:H1"/>
    <mergeCell ref="C30:D30"/>
    <mergeCell ref="B28:H28"/>
    <mergeCell ref="G4:H4"/>
    <mergeCell ref="B2:H2"/>
    <mergeCell ref="E30:F30"/>
    <mergeCell ref="G3:H3"/>
    <mergeCell ref="A27:H27"/>
    <mergeCell ref="A6:B6"/>
    <mergeCell ref="G29:H29"/>
    <mergeCell ref="A4:B5"/>
    <mergeCell ref="A32:B32"/>
    <mergeCell ref="E4:F4"/>
    <mergeCell ref="G30:H30"/>
    <mergeCell ref="C4:D4"/>
    <mergeCell ref="A30:B31"/>
  </mergeCells>
  <dataValidations count="2">
    <dataValidation type="decimal" operator="greaterThanOrEqual" allowBlank="1" showInputMessage="1" showErrorMessage="1" sqref="G13 F6:G6 D13:D18 C13:C17 E13:E17 F18 F12:F16 F7:F10 E6:E10 C6:D12">
      <formula1>0</formula1>
    </dataValidation>
    <dataValidation type="decimal" operator="notEqual" allowBlank="1" showInputMessage="1" showErrorMessage="1" sqref="E11:E12">
      <formula1>0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19">
      <selection activeCell="A26" sqref="A26:IV26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6.125" style="1" customWidth="1"/>
    <col min="10" max="10" width="1.37890625" style="1" customWidth="1"/>
    <col min="11" max="11" width="9.75390625" style="1" customWidth="1"/>
    <col min="12" max="12" width="13.00390625" style="1" customWidth="1"/>
    <col min="13" max="13" width="22.00390625" style="1" customWidth="1"/>
    <col min="14" max="14" width="9.00390625" style="1" customWidth="1"/>
    <col min="15" max="15" width="9.875" style="1" customWidth="1"/>
    <col min="16" max="16384" width="9.00390625" style="1" customWidth="1"/>
  </cols>
  <sheetData>
    <row r="1" spans="2:11" ht="27" customHeight="1">
      <c r="B1" s="99" t="s">
        <v>57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7.2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2:11" ht="20.25" thickBot="1">
      <c r="B3" s="2"/>
      <c r="C3" s="191" t="s">
        <v>85</v>
      </c>
      <c r="D3" s="192"/>
      <c r="E3" s="192"/>
      <c r="F3" s="192"/>
      <c r="G3" s="192"/>
      <c r="H3" s="192"/>
      <c r="I3" s="142" t="s">
        <v>0</v>
      </c>
      <c r="J3" s="142"/>
      <c r="K3" s="142"/>
    </row>
    <row r="4" spans="1:11" ht="18.75" customHeight="1">
      <c r="A4" s="102" t="s">
        <v>21</v>
      </c>
      <c r="B4" s="102"/>
      <c r="C4" s="103"/>
      <c r="D4" s="171" t="s">
        <v>34</v>
      </c>
      <c r="E4" s="103"/>
      <c r="F4" s="171" t="s">
        <v>25</v>
      </c>
      <c r="G4" s="103"/>
      <c r="H4" s="107" t="s">
        <v>58</v>
      </c>
      <c r="I4" s="170"/>
      <c r="J4" s="170"/>
      <c r="K4" s="170"/>
    </row>
    <row r="5" spans="1:11" ht="18.75" customHeight="1">
      <c r="A5" s="104"/>
      <c r="B5" s="104"/>
      <c r="C5" s="105"/>
      <c r="D5" s="172"/>
      <c r="E5" s="105"/>
      <c r="F5" s="172"/>
      <c r="G5" s="105"/>
      <c r="H5" s="173" t="s">
        <v>26</v>
      </c>
      <c r="I5" s="174"/>
      <c r="J5" s="175" t="s">
        <v>1</v>
      </c>
      <c r="K5" s="176"/>
    </row>
    <row r="6" spans="1:11" ht="15" customHeight="1">
      <c r="A6" s="186" t="s">
        <v>27</v>
      </c>
      <c r="B6" s="186"/>
      <c r="C6" s="187"/>
      <c r="D6" s="136"/>
      <c r="E6" s="156"/>
      <c r="F6" s="136"/>
      <c r="G6" s="156"/>
      <c r="H6" s="136"/>
      <c r="I6" s="156"/>
      <c r="J6" s="180"/>
      <c r="K6" s="181"/>
    </row>
    <row r="7" spans="1:15" ht="15" customHeight="1">
      <c r="A7" s="4"/>
      <c r="B7" s="182" t="s">
        <v>48</v>
      </c>
      <c r="C7" s="183"/>
      <c r="D7" s="116">
        <v>30671261000</v>
      </c>
      <c r="E7" s="117"/>
      <c r="F7" s="116">
        <v>-70873929311</v>
      </c>
      <c r="G7" s="117"/>
      <c r="H7" s="120">
        <v>-101545190311</v>
      </c>
      <c r="I7" s="121"/>
      <c r="J7" s="124" t="s">
        <v>77</v>
      </c>
      <c r="K7" s="125">
        <v>5.314627138812603E-08</v>
      </c>
      <c r="L7" s="84"/>
      <c r="M7" s="82"/>
      <c r="N7" s="81"/>
      <c r="O7" s="80"/>
    </row>
    <row r="8" spans="1:15" ht="15" customHeight="1">
      <c r="A8" s="4"/>
      <c r="B8" s="54" t="s">
        <v>45</v>
      </c>
      <c r="C8" s="55"/>
      <c r="D8" s="116">
        <v>-6721679000</v>
      </c>
      <c r="E8" s="117"/>
      <c r="F8" s="116">
        <v>-23201960046</v>
      </c>
      <c r="G8" s="117"/>
      <c r="H8" s="120">
        <v>-16480281046</v>
      </c>
      <c r="I8" s="121"/>
      <c r="J8" s="52"/>
      <c r="K8" s="53">
        <v>245.18</v>
      </c>
      <c r="L8" s="84"/>
      <c r="M8" s="82"/>
      <c r="N8" s="81"/>
      <c r="O8" s="80"/>
    </row>
    <row r="9" spans="1:15" ht="15" customHeight="1">
      <c r="A9" s="4"/>
      <c r="B9" s="54" t="s">
        <v>61</v>
      </c>
      <c r="C9" s="55"/>
      <c r="D9" s="114">
        <v>23949582000</v>
      </c>
      <c r="E9" s="115"/>
      <c r="F9" s="116">
        <v>-94075889357</v>
      </c>
      <c r="G9" s="117"/>
      <c r="H9" s="120">
        <v>-118025471357</v>
      </c>
      <c r="I9" s="121"/>
      <c r="J9" s="52"/>
      <c r="K9" s="91" t="s">
        <v>77</v>
      </c>
      <c r="L9" s="84"/>
      <c r="M9" s="82"/>
      <c r="N9" s="81"/>
      <c r="O9" s="80"/>
    </row>
    <row r="10" spans="1:15" ht="15" customHeight="1">
      <c r="A10" s="4"/>
      <c r="B10" s="182" t="s">
        <v>86</v>
      </c>
      <c r="C10" s="183"/>
      <c r="D10" s="116">
        <v>26460841000</v>
      </c>
      <c r="E10" s="117"/>
      <c r="F10" s="116">
        <v>96013577611</v>
      </c>
      <c r="G10" s="117"/>
      <c r="H10" s="120">
        <v>69552736611</v>
      </c>
      <c r="I10" s="121"/>
      <c r="J10" s="168">
        <v>262.85</v>
      </c>
      <c r="K10" s="125">
        <v>7.950846034585637E-06</v>
      </c>
      <c r="L10" s="84"/>
      <c r="M10" s="82"/>
      <c r="N10" s="81"/>
      <c r="O10" s="80"/>
    </row>
    <row r="11" spans="1:15" ht="15" customHeight="1">
      <c r="A11" s="4"/>
      <c r="B11" s="54" t="s">
        <v>67</v>
      </c>
      <c r="C11" s="55"/>
      <c r="D11" s="114">
        <v>50410423000</v>
      </c>
      <c r="E11" s="115"/>
      <c r="F11" s="116">
        <v>1937688254</v>
      </c>
      <c r="G11" s="117"/>
      <c r="H11" s="120">
        <v>-48472734746</v>
      </c>
      <c r="I11" s="121"/>
      <c r="J11" s="177">
        <v>-96.16</v>
      </c>
      <c r="K11" s="178"/>
      <c r="L11" s="84"/>
      <c r="M11" s="82"/>
      <c r="N11" s="81"/>
      <c r="O11" s="80"/>
    </row>
    <row r="12" spans="1:15" ht="15" customHeight="1">
      <c r="A12" s="4"/>
      <c r="B12" s="54" t="s">
        <v>46</v>
      </c>
      <c r="C12" s="55"/>
      <c r="D12" s="114">
        <v>3455382000</v>
      </c>
      <c r="E12" s="115"/>
      <c r="F12" s="114">
        <v>5410300018</v>
      </c>
      <c r="G12" s="115"/>
      <c r="H12" s="120">
        <v>1954918018</v>
      </c>
      <c r="I12" s="121"/>
      <c r="J12" s="130">
        <v>56.58</v>
      </c>
      <c r="K12" s="131"/>
      <c r="L12" s="84"/>
      <c r="M12" s="82"/>
      <c r="N12" s="81"/>
      <c r="O12" s="80"/>
    </row>
    <row r="13" spans="1:15" ht="15" customHeight="1">
      <c r="A13" s="4"/>
      <c r="B13" s="54" t="s">
        <v>47</v>
      </c>
      <c r="C13" s="55"/>
      <c r="D13" s="114"/>
      <c r="E13" s="115"/>
      <c r="F13" s="114">
        <v>17073344866</v>
      </c>
      <c r="G13" s="115"/>
      <c r="H13" s="120">
        <v>17073344866</v>
      </c>
      <c r="I13" s="121"/>
      <c r="J13" s="124" t="s">
        <v>77</v>
      </c>
      <c r="K13" s="125"/>
      <c r="L13" s="84"/>
      <c r="M13" s="82"/>
      <c r="N13" s="81"/>
      <c r="O13" s="80"/>
    </row>
    <row r="14" spans="1:15" ht="15" customHeight="1">
      <c r="A14" s="4"/>
      <c r="B14" s="4" t="s">
        <v>64</v>
      </c>
      <c r="C14" s="6"/>
      <c r="D14" s="122">
        <v>53865805000</v>
      </c>
      <c r="E14" s="123"/>
      <c r="F14" s="122">
        <v>24421333138</v>
      </c>
      <c r="G14" s="123"/>
      <c r="H14" s="122">
        <v>-29444471862</v>
      </c>
      <c r="I14" s="123"/>
      <c r="J14" s="118">
        <v>-54.66</v>
      </c>
      <c r="K14" s="119">
        <v>1.2472417582524497E-06</v>
      </c>
      <c r="L14" s="84"/>
      <c r="M14" s="82"/>
      <c r="N14" s="81"/>
      <c r="O14" s="80"/>
    </row>
    <row r="15" spans="1:15" ht="15" customHeight="1">
      <c r="A15" s="164" t="s">
        <v>28</v>
      </c>
      <c r="B15" s="164"/>
      <c r="C15" s="165"/>
      <c r="D15" s="122"/>
      <c r="E15" s="123"/>
      <c r="F15" s="122"/>
      <c r="G15" s="123"/>
      <c r="H15" s="122"/>
      <c r="I15" s="123"/>
      <c r="J15" s="134"/>
      <c r="K15" s="135"/>
      <c r="L15" s="84"/>
      <c r="M15" s="82"/>
      <c r="N15" s="81"/>
      <c r="O15" s="80"/>
    </row>
    <row r="16" spans="1:15" ht="15" customHeight="1">
      <c r="A16" s="4"/>
      <c r="B16" s="126" t="s">
        <v>68</v>
      </c>
      <c r="C16" s="127"/>
      <c r="D16" s="116">
        <v>1776189000</v>
      </c>
      <c r="E16" s="117"/>
      <c r="F16" s="116">
        <v>153322646755</v>
      </c>
      <c r="G16" s="117"/>
      <c r="H16" s="120">
        <v>151546457755</v>
      </c>
      <c r="I16" s="121"/>
      <c r="J16" s="168">
        <v>8532.11</v>
      </c>
      <c r="K16" s="125">
        <v>2.856419691449064E-06</v>
      </c>
      <c r="L16" s="84"/>
      <c r="M16" s="82"/>
      <c r="N16" s="81"/>
      <c r="O16" s="80"/>
    </row>
    <row r="17" spans="1:15" ht="15" customHeight="1">
      <c r="A17" s="4"/>
      <c r="B17" s="126" t="s">
        <v>52</v>
      </c>
      <c r="C17" s="190"/>
      <c r="D17" s="188">
        <v>2849894000</v>
      </c>
      <c r="E17" s="189"/>
      <c r="F17" s="116">
        <v>2585672000</v>
      </c>
      <c r="G17" s="117"/>
      <c r="H17" s="120">
        <v>-264222000</v>
      </c>
      <c r="I17" s="121"/>
      <c r="J17" s="132">
        <v>-9.27</v>
      </c>
      <c r="K17" s="133"/>
      <c r="L17" s="84"/>
      <c r="M17" s="82"/>
      <c r="N17" s="81"/>
      <c r="O17" s="80"/>
    </row>
    <row r="18" spans="1:15" ht="15" customHeight="1">
      <c r="A18" s="4"/>
      <c r="B18" s="126" t="s">
        <v>53</v>
      </c>
      <c r="C18" s="127"/>
      <c r="D18" s="116">
        <v>0</v>
      </c>
      <c r="E18" s="117"/>
      <c r="F18" s="116">
        <v>-152876254447</v>
      </c>
      <c r="G18" s="117"/>
      <c r="H18" s="120">
        <v>-152876254447</v>
      </c>
      <c r="I18" s="121"/>
      <c r="J18" s="124" t="s">
        <v>77</v>
      </c>
      <c r="K18" s="125"/>
      <c r="L18" s="84"/>
      <c r="M18" s="82"/>
      <c r="N18" s="81"/>
      <c r="O18" s="80"/>
    </row>
    <row r="19" spans="1:15" ht="15" customHeight="1">
      <c r="A19" s="4"/>
      <c r="B19" s="126" t="s">
        <v>36</v>
      </c>
      <c r="C19" s="127"/>
      <c r="D19" s="116">
        <v>-2500000</v>
      </c>
      <c r="E19" s="179"/>
      <c r="F19" s="116">
        <v>-2880000</v>
      </c>
      <c r="G19" s="179"/>
      <c r="H19" s="120">
        <v>-380000</v>
      </c>
      <c r="I19" s="121"/>
      <c r="J19" s="168">
        <v>15.2</v>
      </c>
      <c r="K19" s="169"/>
      <c r="L19" s="84"/>
      <c r="M19" s="82"/>
      <c r="N19" s="81"/>
      <c r="O19" s="80"/>
    </row>
    <row r="20" spans="1:15" ht="15" customHeight="1">
      <c r="A20" s="4"/>
      <c r="B20" s="4" t="s">
        <v>69</v>
      </c>
      <c r="C20" s="6"/>
      <c r="D20" s="122">
        <v>4623583000</v>
      </c>
      <c r="E20" s="123"/>
      <c r="F20" s="122">
        <v>3029184308</v>
      </c>
      <c r="G20" s="123"/>
      <c r="H20" s="122">
        <v>-1594398692</v>
      </c>
      <c r="I20" s="123"/>
      <c r="J20" s="118">
        <v>-34.48</v>
      </c>
      <c r="K20" s="119">
        <v>6.866103000971489E-07</v>
      </c>
      <c r="L20" s="84"/>
      <c r="M20" s="82"/>
      <c r="N20" s="81"/>
      <c r="O20" s="80"/>
    </row>
    <row r="21" spans="1:15" ht="15" customHeight="1">
      <c r="A21" s="164" t="s">
        <v>51</v>
      </c>
      <c r="B21" s="164"/>
      <c r="C21" s="165"/>
      <c r="D21" s="122"/>
      <c r="E21" s="123"/>
      <c r="F21" s="122"/>
      <c r="G21" s="123"/>
      <c r="H21" s="122"/>
      <c r="I21" s="123"/>
      <c r="J21" s="134"/>
      <c r="K21" s="135"/>
      <c r="L21" s="84"/>
      <c r="M21" s="82"/>
      <c r="N21" s="81"/>
      <c r="O21" s="80"/>
    </row>
    <row r="22" spans="1:15" ht="15" customHeight="1">
      <c r="A22" s="4"/>
      <c r="B22" s="126" t="s">
        <v>70</v>
      </c>
      <c r="C22" s="127"/>
      <c r="D22" s="77"/>
      <c r="E22" s="78"/>
      <c r="F22" s="120">
        <v>-7800</v>
      </c>
      <c r="G22" s="121"/>
      <c r="H22" s="120">
        <v>-7800</v>
      </c>
      <c r="I22" s="121"/>
      <c r="J22" s="50"/>
      <c r="K22" s="92" t="s">
        <v>77</v>
      </c>
      <c r="L22" s="84"/>
      <c r="M22" s="82"/>
      <c r="N22" s="81"/>
      <c r="O22" s="80"/>
    </row>
    <row r="23" spans="1:15" ht="15" customHeight="1">
      <c r="A23" s="4"/>
      <c r="B23" s="126" t="s">
        <v>35</v>
      </c>
      <c r="C23" s="127"/>
      <c r="D23" s="116">
        <v>36976615000</v>
      </c>
      <c r="E23" s="117"/>
      <c r="F23" s="116">
        <v>65917138654</v>
      </c>
      <c r="G23" s="117"/>
      <c r="H23" s="120">
        <v>28940523654</v>
      </c>
      <c r="I23" s="121"/>
      <c r="J23" s="168">
        <v>78.27</v>
      </c>
      <c r="K23" s="125">
        <v>4.0923553324846257E-10</v>
      </c>
      <c r="L23" s="84"/>
      <c r="M23" s="82"/>
      <c r="N23" s="81"/>
      <c r="O23" s="80"/>
    </row>
    <row r="24" spans="1:15" ht="15" customHeight="1">
      <c r="A24" s="4"/>
      <c r="B24" s="193" t="s">
        <v>63</v>
      </c>
      <c r="C24" s="194"/>
      <c r="D24" s="116">
        <v>-97359643000</v>
      </c>
      <c r="E24" s="179"/>
      <c r="F24" s="116">
        <v>-89128843589</v>
      </c>
      <c r="G24" s="179"/>
      <c r="H24" s="120">
        <v>8230799411</v>
      </c>
      <c r="I24" s="121"/>
      <c r="J24" s="132">
        <v>-8.45</v>
      </c>
      <c r="K24" s="133">
        <v>3.684823286971994E-09</v>
      </c>
      <c r="L24" s="84"/>
      <c r="M24" s="82"/>
      <c r="N24" s="81"/>
      <c r="O24" s="80"/>
    </row>
    <row r="25" spans="1:15" ht="15" customHeight="1">
      <c r="A25" s="4"/>
      <c r="B25" s="4" t="s">
        <v>65</v>
      </c>
      <c r="C25" s="6"/>
      <c r="D25" s="122">
        <v>-60383028000</v>
      </c>
      <c r="E25" s="123"/>
      <c r="F25" s="122">
        <v>-23211712735</v>
      </c>
      <c r="G25" s="123"/>
      <c r="H25" s="122">
        <v>37171315265</v>
      </c>
      <c r="I25" s="123"/>
      <c r="J25" s="118">
        <v>-61.56</v>
      </c>
      <c r="K25" s="119">
        <v>5.2138179480800975E-08</v>
      </c>
      <c r="L25" s="84"/>
      <c r="M25" s="82"/>
      <c r="N25" s="81"/>
      <c r="O25" s="80"/>
    </row>
    <row r="26" spans="1:15" ht="15" customHeight="1">
      <c r="A26" s="164" t="s">
        <v>73</v>
      </c>
      <c r="B26" s="164"/>
      <c r="C26" s="6"/>
      <c r="D26" s="77"/>
      <c r="E26" s="78"/>
      <c r="F26" s="122">
        <v>2033151448</v>
      </c>
      <c r="G26" s="123"/>
      <c r="H26" s="122">
        <v>2033151448</v>
      </c>
      <c r="I26" s="123"/>
      <c r="J26" s="50"/>
      <c r="K26" s="92" t="s">
        <v>77</v>
      </c>
      <c r="L26" s="84"/>
      <c r="M26" s="82"/>
      <c r="N26" s="81"/>
      <c r="O26" s="80"/>
    </row>
    <row r="27" spans="1:15" ht="15" customHeight="1">
      <c r="A27" s="164" t="s">
        <v>49</v>
      </c>
      <c r="B27" s="164"/>
      <c r="C27" s="165"/>
      <c r="D27" s="122">
        <v>-1893640000</v>
      </c>
      <c r="E27" s="123"/>
      <c r="F27" s="122">
        <f>F14+F20+F25+F26</f>
        <v>6271956159</v>
      </c>
      <c r="G27" s="123"/>
      <c r="H27" s="122">
        <f>H14+H20+H25+H26</f>
        <v>8165596159</v>
      </c>
      <c r="I27" s="123"/>
      <c r="J27" s="161" t="s">
        <v>77</v>
      </c>
      <c r="K27" s="135"/>
      <c r="L27" s="84"/>
      <c r="M27" s="82"/>
      <c r="N27" s="81"/>
      <c r="O27" s="80"/>
    </row>
    <row r="28" spans="1:15" ht="15" customHeight="1">
      <c r="A28" s="164" t="s">
        <v>3</v>
      </c>
      <c r="B28" s="164"/>
      <c r="C28" s="165"/>
      <c r="D28" s="143">
        <v>61825666000</v>
      </c>
      <c r="E28" s="144"/>
      <c r="F28" s="143">
        <v>100745746934</v>
      </c>
      <c r="G28" s="144"/>
      <c r="H28" s="122">
        <v>38920080934</v>
      </c>
      <c r="I28" s="123"/>
      <c r="J28" s="134">
        <v>62.95</v>
      </c>
      <c r="K28" s="135">
        <v>1.3450894267786775E-08</v>
      </c>
      <c r="L28" s="84"/>
      <c r="M28" s="82"/>
      <c r="N28" s="81"/>
      <c r="O28" s="80"/>
    </row>
    <row r="29" spans="1:15" ht="15" customHeight="1" thickBot="1">
      <c r="A29" s="162" t="s">
        <v>4</v>
      </c>
      <c r="B29" s="162"/>
      <c r="C29" s="163"/>
      <c r="D29" s="140">
        <v>59932026000</v>
      </c>
      <c r="E29" s="141"/>
      <c r="F29" s="140">
        <f>F27+F28</f>
        <v>107017703093</v>
      </c>
      <c r="G29" s="141"/>
      <c r="H29" s="140">
        <f>H27+H28</f>
        <v>47085677093</v>
      </c>
      <c r="I29" s="141"/>
      <c r="J29" s="138">
        <v>78.57</v>
      </c>
      <c r="K29" s="139">
        <v>5.4841665155299174E-08</v>
      </c>
      <c r="L29" s="84"/>
      <c r="M29" s="82"/>
      <c r="N29" s="81"/>
      <c r="O29" s="80"/>
    </row>
    <row r="30" spans="1:11" ht="16.5" customHeight="1">
      <c r="A30" s="54"/>
      <c r="B30" s="83"/>
      <c r="C30" s="4"/>
      <c r="D30" s="57"/>
      <c r="E30" s="57"/>
      <c r="F30" s="57"/>
      <c r="G30" s="57"/>
      <c r="H30" s="57"/>
      <c r="I30" s="57"/>
      <c r="J30" s="43"/>
      <c r="K30" s="43"/>
    </row>
    <row r="31" spans="1:11" ht="18" customHeight="1">
      <c r="A31" s="54"/>
      <c r="B31" s="54"/>
      <c r="C31" s="54"/>
      <c r="D31" s="58"/>
      <c r="E31" s="58"/>
      <c r="F31" s="58"/>
      <c r="G31" s="58"/>
      <c r="H31" s="58"/>
      <c r="I31" s="58"/>
      <c r="J31" s="53"/>
      <c r="K31" s="53"/>
    </row>
    <row r="32" spans="1:11" ht="18" customHeight="1">
      <c r="A32" s="54"/>
      <c r="B32" s="54"/>
      <c r="C32" s="54"/>
      <c r="D32" s="58"/>
      <c r="E32" s="58"/>
      <c r="F32" s="58"/>
      <c r="G32" s="58"/>
      <c r="H32" s="58"/>
      <c r="I32" s="58"/>
      <c r="J32" s="53"/>
      <c r="K32" s="53"/>
    </row>
    <row r="33" spans="1:11" ht="16.5" customHeight="1">
      <c r="A33" s="54"/>
      <c r="B33" s="54"/>
      <c r="C33" s="54"/>
      <c r="D33" s="58"/>
      <c r="E33" s="58"/>
      <c r="F33" s="58"/>
      <c r="G33" s="58"/>
      <c r="H33" s="58"/>
      <c r="I33" s="58"/>
      <c r="J33" s="53"/>
      <c r="K33" s="53"/>
    </row>
    <row r="34" spans="2:11" ht="27" customHeight="1">
      <c r="B34" s="99" t="s">
        <v>30</v>
      </c>
      <c r="C34" s="99"/>
      <c r="D34" s="99"/>
      <c r="E34" s="99"/>
      <c r="F34" s="99"/>
      <c r="G34" s="99"/>
      <c r="H34" s="99"/>
      <c r="I34" s="99"/>
      <c r="J34" s="99"/>
      <c r="K34" s="99"/>
    </row>
    <row r="35" spans="2:11" ht="17.25" customHeigh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3:11" ht="20.25" customHeight="1" thickBot="1">
      <c r="C36" s="145" t="s">
        <v>87</v>
      </c>
      <c r="D36" s="145"/>
      <c r="E36" s="145"/>
      <c r="F36" s="145"/>
      <c r="G36" s="145"/>
      <c r="H36" s="145"/>
      <c r="I36" s="142" t="s">
        <v>0</v>
      </c>
      <c r="J36" s="142"/>
      <c r="K36" s="142"/>
    </row>
    <row r="37" spans="1:11" ht="35.25" customHeight="1">
      <c r="A37" s="129" t="s">
        <v>5</v>
      </c>
      <c r="B37" s="109"/>
      <c r="C37" s="108" t="s">
        <v>6</v>
      </c>
      <c r="D37" s="109"/>
      <c r="E37" s="146" t="s">
        <v>7</v>
      </c>
      <c r="F37" s="147"/>
      <c r="G37" s="108" t="s">
        <v>8</v>
      </c>
      <c r="H37" s="109"/>
      <c r="I37" s="108" t="s">
        <v>2</v>
      </c>
      <c r="J37" s="129"/>
      <c r="K37" s="8" t="s">
        <v>7</v>
      </c>
    </row>
    <row r="38" spans="1:13" ht="15" customHeight="1">
      <c r="A38" s="159" t="s">
        <v>74</v>
      </c>
      <c r="B38" s="160"/>
      <c r="C38" s="136">
        <v>1048149683127</v>
      </c>
      <c r="D38" s="156"/>
      <c r="E38" s="166">
        <f aca="true" t="shared" si="0" ref="E38:E45">IF(C$38&gt;0,(C38/C$38)*100,0)</f>
        <v>100</v>
      </c>
      <c r="F38" s="167">
        <f>IF(E$5&gt;0,(E38/#REF!)*100,0)</f>
        <v>0</v>
      </c>
      <c r="G38" s="152" t="s">
        <v>9</v>
      </c>
      <c r="H38" s="153"/>
      <c r="I38" s="136">
        <f>SUM(I39:J40)</f>
        <v>46145653619</v>
      </c>
      <c r="J38" s="137"/>
      <c r="K38" s="7">
        <f>IF(I$45&gt;0,(I38/I$45)*100,0)</f>
        <v>4.402582413738012</v>
      </c>
      <c r="L38" s="84"/>
      <c r="M38" s="82"/>
    </row>
    <row r="39" spans="1:13" ht="15" customHeight="1">
      <c r="A39" s="148" t="s">
        <v>10</v>
      </c>
      <c r="B39" s="149"/>
      <c r="C39" s="116">
        <v>960231670232</v>
      </c>
      <c r="D39" s="117"/>
      <c r="E39" s="150">
        <f t="shared" si="0"/>
        <v>91.61207465781895</v>
      </c>
      <c r="F39" s="151">
        <f>IF(E$5&gt;0,(E39/#REF!)*100,0)</f>
        <v>0</v>
      </c>
      <c r="G39" s="148" t="s">
        <v>11</v>
      </c>
      <c r="H39" s="149"/>
      <c r="I39" s="116">
        <v>21460917615</v>
      </c>
      <c r="J39" s="128"/>
      <c r="K39" s="5">
        <f>IF(I$45&gt;0,(I39/I$45)*100,0)</f>
        <v>2.047505042502567</v>
      </c>
      <c r="L39" s="84"/>
      <c r="M39" s="80"/>
    </row>
    <row r="40" spans="1:13" ht="15" customHeight="1">
      <c r="A40" s="157" t="s">
        <v>50</v>
      </c>
      <c r="B40" s="158"/>
      <c r="C40" s="116">
        <v>87910201789</v>
      </c>
      <c r="D40" s="117"/>
      <c r="E40" s="150">
        <f>IF(C$38&gt;0,(C40/C$38)*100,0)</f>
        <v>8.387180114078067</v>
      </c>
      <c r="F40" s="151">
        <f>IF(E$5&gt;0,(E40/#REF!)*100,0)</f>
        <v>0</v>
      </c>
      <c r="G40" s="148" t="s">
        <v>12</v>
      </c>
      <c r="H40" s="149"/>
      <c r="I40" s="116">
        <v>24684736004</v>
      </c>
      <c r="J40" s="128"/>
      <c r="K40" s="5">
        <f>IF(I$45&gt;0,(I40/I$45)*100,0)</f>
        <v>2.355077371235445</v>
      </c>
      <c r="L40" s="84"/>
      <c r="M40" s="80"/>
    </row>
    <row r="41" spans="1:13" ht="15" customHeight="1">
      <c r="A41" s="157"/>
      <c r="B41" s="158"/>
      <c r="C41" s="75"/>
      <c r="D41" s="76"/>
      <c r="E41" s="5"/>
      <c r="F41" s="51"/>
      <c r="G41" s="56"/>
      <c r="H41" s="9"/>
      <c r="I41" s="75"/>
      <c r="J41" s="79"/>
      <c r="K41" s="5"/>
      <c r="L41" s="84"/>
      <c r="M41" s="80"/>
    </row>
    <row r="42" spans="1:13" ht="15" customHeight="1">
      <c r="A42" s="148" t="s">
        <v>37</v>
      </c>
      <c r="B42" s="149"/>
      <c r="C42" s="116">
        <v>7811106</v>
      </c>
      <c r="D42" s="117"/>
      <c r="E42" s="150" t="s">
        <v>56</v>
      </c>
      <c r="F42" s="151"/>
      <c r="G42" s="154" t="s">
        <v>54</v>
      </c>
      <c r="H42" s="155"/>
      <c r="I42" s="143">
        <f>SUM(I43:I44)</f>
        <v>1002004029508</v>
      </c>
      <c r="J42" s="198"/>
      <c r="K42" s="7">
        <f>IF(I$45&gt;0,(I42/I$45)*100,0)</f>
        <v>95.597417586262</v>
      </c>
      <c r="L42" s="84"/>
      <c r="M42" s="80"/>
    </row>
    <row r="43" spans="1:12" ht="15" customHeight="1">
      <c r="A43" s="148"/>
      <c r="B43" s="149"/>
      <c r="C43" s="116"/>
      <c r="D43" s="117"/>
      <c r="E43" s="150">
        <f t="shared" si="0"/>
        <v>0</v>
      </c>
      <c r="F43" s="151">
        <f>IF(E$5&gt;0,(E43/#REF!)*100,0)</f>
        <v>0</v>
      </c>
      <c r="G43" s="148" t="s">
        <v>13</v>
      </c>
      <c r="H43" s="149"/>
      <c r="I43" s="116">
        <v>859807541054</v>
      </c>
      <c r="J43" s="128"/>
      <c r="K43" s="5">
        <f>IF(I$45&gt;0,(I43/I$45)*100,0)</f>
        <v>82.03098802538308</v>
      </c>
      <c r="L43" s="84"/>
    </row>
    <row r="44" spans="1:12" ht="15" customHeight="1">
      <c r="A44" s="148"/>
      <c r="B44" s="149"/>
      <c r="C44" s="116"/>
      <c r="D44" s="117"/>
      <c r="E44" s="150">
        <f t="shared" si="0"/>
        <v>0</v>
      </c>
      <c r="F44" s="151">
        <f>IF(E$5&gt;0,(E44/#REF!)*100,0)</f>
        <v>0</v>
      </c>
      <c r="G44" s="148" t="s">
        <v>55</v>
      </c>
      <c r="H44" s="149"/>
      <c r="I44" s="116">
        <v>142196488454</v>
      </c>
      <c r="J44" s="128"/>
      <c r="K44" s="5">
        <f>IF(I$45&gt;0,(I44/I$45)*100,0)</f>
        <v>13.566429560878914</v>
      </c>
      <c r="L44" s="84"/>
    </row>
    <row r="45" spans="1:12" ht="15" customHeight="1" thickBot="1">
      <c r="A45" s="184" t="s">
        <v>14</v>
      </c>
      <c r="B45" s="185"/>
      <c r="C45" s="140">
        <f>SUM(C39:D44)</f>
        <v>1048149683127</v>
      </c>
      <c r="D45" s="141"/>
      <c r="E45" s="202">
        <f t="shared" si="0"/>
        <v>100</v>
      </c>
      <c r="F45" s="203">
        <f>IF(E$5&gt;0,(E45/#REF!)*100,0)</f>
        <v>0</v>
      </c>
      <c r="G45" s="200" t="s">
        <v>29</v>
      </c>
      <c r="H45" s="201"/>
      <c r="I45" s="140">
        <f>I38+I42</f>
        <v>1048149683127</v>
      </c>
      <c r="J45" s="199"/>
      <c r="K45" s="10">
        <f>IF(I$45&gt;0,(I45/I$45)*100,0)</f>
        <v>100</v>
      </c>
      <c r="L45" s="84"/>
    </row>
    <row r="46" spans="2:11" s="11" customFormat="1" ht="6.75" customHeight="1">
      <c r="B46" s="195" t="s">
        <v>88</v>
      </c>
      <c r="C46" s="196"/>
      <c r="D46" s="196"/>
      <c r="E46" s="196"/>
      <c r="F46" s="196"/>
      <c r="G46" s="196"/>
      <c r="H46" s="196"/>
      <c r="I46" s="196"/>
      <c r="J46" s="196"/>
      <c r="K46" s="196"/>
    </row>
    <row r="47" spans="2:11" ht="16.5" customHeight="1">
      <c r="B47" s="197"/>
      <c r="C47" s="197"/>
      <c r="D47" s="197"/>
      <c r="E47" s="197"/>
      <c r="F47" s="197"/>
      <c r="G47" s="197"/>
      <c r="H47" s="197"/>
      <c r="I47" s="197"/>
      <c r="J47" s="197"/>
      <c r="K47" s="197"/>
    </row>
    <row r="48" spans="2:11" ht="59.25" customHeight="1">
      <c r="B48" s="197"/>
      <c r="C48" s="197"/>
      <c r="D48" s="197"/>
      <c r="E48" s="197"/>
      <c r="F48" s="197"/>
      <c r="G48" s="197"/>
      <c r="H48" s="197"/>
      <c r="I48" s="197"/>
      <c r="J48" s="197"/>
      <c r="K48" s="197"/>
    </row>
  </sheetData>
  <sheetProtection/>
  <mergeCells count="161">
    <mergeCell ref="A42:B42"/>
    <mergeCell ref="D10:E10"/>
    <mergeCell ref="B46:K48"/>
    <mergeCell ref="I42:J42"/>
    <mergeCell ref="I43:J43"/>
    <mergeCell ref="C39:D39"/>
    <mergeCell ref="I45:J45"/>
    <mergeCell ref="G45:H45"/>
    <mergeCell ref="I44:J44"/>
    <mergeCell ref="C45:D45"/>
    <mergeCell ref="E45:F45"/>
    <mergeCell ref="B1:K1"/>
    <mergeCell ref="B2:K2"/>
    <mergeCell ref="C3:H3"/>
    <mergeCell ref="I3:K3"/>
    <mergeCell ref="A4:C5"/>
    <mergeCell ref="H8:I8"/>
    <mergeCell ref="D4:E5"/>
    <mergeCell ref="D7:E7"/>
    <mergeCell ref="B18:C18"/>
    <mergeCell ref="B17:C17"/>
    <mergeCell ref="B7:C7"/>
    <mergeCell ref="D25:E25"/>
    <mergeCell ref="A37:B37"/>
    <mergeCell ref="D21:E21"/>
    <mergeCell ref="D16:E16"/>
    <mergeCell ref="D24:E24"/>
    <mergeCell ref="B34:K34"/>
    <mergeCell ref="B19:C19"/>
    <mergeCell ref="D14:E14"/>
    <mergeCell ref="F14:G14"/>
    <mergeCell ref="A45:B45"/>
    <mergeCell ref="A6:C6"/>
    <mergeCell ref="D18:E18"/>
    <mergeCell ref="D17:E17"/>
    <mergeCell ref="D6:E6"/>
    <mergeCell ref="D8:E8"/>
    <mergeCell ref="D9:E9"/>
    <mergeCell ref="B23:C23"/>
    <mergeCell ref="A26:B26"/>
    <mergeCell ref="F26:G26"/>
    <mergeCell ref="H9:I9"/>
    <mergeCell ref="F8:G8"/>
    <mergeCell ref="F9:G9"/>
    <mergeCell ref="J6:K6"/>
    <mergeCell ref="B10:C10"/>
    <mergeCell ref="A15:C15"/>
    <mergeCell ref="H7:I7"/>
    <mergeCell ref="D15:E15"/>
    <mergeCell ref="D19:E19"/>
    <mergeCell ref="F20:G20"/>
    <mergeCell ref="D20:E20"/>
    <mergeCell ref="F19:G19"/>
    <mergeCell ref="F24:G24"/>
    <mergeCell ref="A21:C21"/>
    <mergeCell ref="F21:G21"/>
    <mergeCell ref="B24:C24"/>
    <mergeCell ref="F23:G23"/>
    <mergeCell ref="J10:K10"/>
    <mergeCell ref="F10:G10"/>
    <mergeCell ref="H17:I17"/>
    <mergeCell ref="H15:I15"/>
    <mergeCell ref="H11:I11"/>
    <mergeCell ref="F15:G15"/>
    <mergeCell ref="H12:I12"/>
    <mergeCell ref="J11:K11"/>
    <mergeCell ref="H4:K4"/>
    <mergeCell ref="F4:G5"/>
    <mergeCell ref="H5:I5"/>
    <mergeCell ref="J5:K5"/>
    <mergeCell ref="H6:I6"/>
    <mergeCell ref="J7:K7"/>
    <mergeCell ref="F7:G7"/>
    <mergeCell ref="F6:G6"/>
    <mergeCell ref="G40:H40"/>
    <mergeCell ref="G43:H43"/>
    <mergeCell ref="J19:K19"/>
    <mergeCell ref="J23:K23"/>
    <mergeCell ref="H16:I16"/>
    <mergeCell ref="H18:I18"/>
    <mergeCell ref="H19:I19"/>
    <mergeCell ref="J16:K16"/>
    <mergeCell ref="H23:I23"/>
    <mergeCell ref="H21:I21"/>
    <mergeCell ref="A38:B38"/>
    <mergeCell ref="J27:K27"/>
    <mergeCell ref="A29:C29"/>
    <mergeCell ref="J28:K28"/>
    <mergeCell ref="H28:I28"/>
    <mergeCell ref="F28:G28"/>
    <mergeCell ref="A27:C27"/>
    <mergeCell ref="D29:E29"/>
    <mergeCell ref="G37:H37"/>
    <mergeCell ref="E38:F38"/>
    <mergeCell ref="A39:B39"/>
    <mergeCell ref="E39:F39"/>
    <mergeCell ref="C38:D38"/>
    <mergeCell ref="E44:F44"/>
    <mergeCell ref="A43:B43"/>
    <mergeCell ref="C43:D43"/>
    <mergeCell ref="A44:B44"/>
    <mergeCell ref="E43:F43"/>
    <mergeCell ref="C44:D44"/>
    <mergeCell ref="A40:B41"/>
    <mergeCell ref="C37:D37"/>
    <mergeCell ref="E37:F37"/>
    <mergeCell ref="G44:H44"/>
    <mergeCell ref="E42:F42"/>
    <mergeCell ref="C42:D42"/>
    <mergeCell ref="C40:D40"/>
    <mergeCell ref="G38:H38"/>
    <mergeCell ref="G39:H39"/>
    <mergeCell ref="G42:H42"/>
    <mergeCell ref="E40:F40"/>
    <mergeCell ref="D27:E27"/>
    <mergeCell ref="F27:G27"/>
    <mergeCell ref="D28:E28"/>
    <mergeCell ref="C36:H36"/>
    <mergeCell ref="H27:I27"/>
    <mergeCell ref="B35:K35"/>
    <mergeCell ref="A28:C28"/>
    <mergeCell ref="I38:J38"/>
    <mergeCell ref="J29:K29"/>
    <mergeCell ref="H29:I29"/>
    <mergeCell ref="F29:G29"/>
    <mergeCell ref="I36:K36"/>
    <mergeCell ref="J20:K20"/>
    <mergeCell ref="H22:I22"/>
    <mergeCell ref="I40:J40"/>
    <mergeCell ref="I39:J39"/>
    <mergeCell ref="I37:J37"/>
    <mergeCell ref="J12:K12"/>
    <mergeCell ref="H25:I25"/>
    <mergeCell ref="J18:K18"/>
    <mergeCell ref="J24:K24"/>
    <mergeCell ref="J21:K21"/>
    <mergeCell ref="J25:K25"/>
    <mergeCell ref="H20:I20"/>
    <mergeCell ref="H10:I10"/>
    <mergeCell ref="F18:G18"/>
    <mergeCell ref="F25:G25"/>
    <mergeCell ref="H24:I24"/>
    <mergeCell ref="F16:G16"/>
    <mergeCell ref="H14:I14"/>
    <mergeCell ref="F17:G17"/>
    <mergeCell ref="J14:K14"/>
    <mergeCell ref="H13:I13"/>
    <mergeCell ref="F22:G22"/>
    <mergeCell ref="H26:I26"/>
    <mergeCell ref="J13:K13"/>
    <mergeCell ref="B22:C22"/>
    <mergeCell ref="J15:K15"/>
    <mergeCell ref="J17:K17"/>
    <mergeCell ref="B16:C16"/>
    <mergeCell ref="D23:E23"/>
    <mergeCell ref="D11:E11"/>
    <mergeCell ref="D12:E12"/>
    <mergeCell ref="D13:E13"/>
    <mergeCell ref="F11:G11"/>
    <mergeCell ref="F12:G12"/>
    <mergeCell ref="F13:G13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劉育誠</cp:lastModifiedBy>
  <cp:lastPrinted>2023-03-31T06:51:06Z</cp:lastPrinted>
  <dcterms:created xsi:type="dcterms:W3CDTF">2012-03-08T08:45:09Z</dcterms:created>
  <dcterms:modified xsi:type="dcterms:W3CDTF">2023-03-31T06:51:37Z</dcterms:modified>
  <cp:category/>
  <cp:version/>
  <cp:contentType/>
  <cp:contentStatus/>
</cp:coreProperties>
</file>