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1"/>
  </bookViews>
  <sheets>
    <sheet name="餘絀表及淨值變動表" sheetId="1" r:id="rId1"/>
    <sheet name="現流表及平衡表" sheetId="2" r:id="rId2"/>
  </sheets>
  <definedNames>
    <definedName name="_xlnm.Print_Area" localSheetId="1">'現流表及平衡表'!$A$1:$K$53</definedName>
    <definedName name="_xlnm.Print_Area" localSheetId="0">'餘絀表及淨值變動表'!$A$1:$H$51</definedName>
  </definedNames>
  <calcPr fullCalcOnLoad="1"/>
</workbook>
</file>

<file path=xl/sharedStrings.xml><?xml version="1.0" encoding="utf-8"?>
<sst xmlns="http://schemas.openxmlformats.org/spreadsheetml/2006/main" count="98" uniqueCount="82">
  <si>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</si>
  <si>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</si>
  <si>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</si>
  <si>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</si>
  <si>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</si>
  <si>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</si>
  <si>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</si>
  <si>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</si>
  <si>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</si>
  <si>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</si>
  <si>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</si>
  <si>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</si>
  <si>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</si>
  <si>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</si>
  <si>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</si>
  <si>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流動資產</t>
  </si>
  <si>
    <t>流動負債</t>
  </si>
  <si>
    <t>淨值</t>
  </si>
  <si>
    <t>合                 計</t>
  </si>
  <si>
    <t>金額</t>
  </si>
  <si>
    <t>本年度預算數</t>
  </si>
  <si>
    <t>本年度
預算數</t>
  </si>
  <si>
    <t>業務收入</t>
  </si>
  <si>
    <t>籌資活動之現金流量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</si>
  <si>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</si>
  <si>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</si>
  <si>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>％</t>
  </si>
  <si>
    <r>
      <rPr>
        <b/>
        <sz val="10"/>
        <rFont val="細明體"/>
        <family val="3"/>
      </rP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</si>
  <si>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t>負　債</t>
  </si>
  <si>
    <t>基金</t>
  </si>
  <si>
    <t>國家中山科學研究院平衡表</t>
  </si>
  <si>
    <t>非流動資產</t>
  </si>
  <si>
    <t>非流動負債</t>
  </si>
  <si>
    <t>主要業務收入</t>
  </si>
  <si>
    <t>其他業務收入</t>
  </si>
  <si>
    <t>業務成本</t>
  </si>
  <si>
    <t>業務費用</t>
  </si>
  <si>
    <t>業務外賸餘及短絀</t>
  </si>
  <si>
    <t>營利事業所得稅</t>
  </si>
  <si>
    <t>業務活動之現金流量</t>
  </si>
  <si>
    <t>支付所得稅</t>
  </si>
  <si>
    <t>投資活動之現金流量</t>
  </si>
  <si>
    <t>取得採權益法之投資</t>
  </si>
  <si>
    <t>國家中山科學研究院現金流量表</t>
  </si>
  <si>
    <t>　</t>
  </si>
  <si>
    <t>資本公積</t>
  </si>
  <si>
    <t>利息股利之調整</t>
  </si>
  <si>
    <t>收取利息</t>
  </si>
  <si>
    <t>業務賸餘（短絀）</t>
  </si>
  <si>
    <t>稅前本期賸餘（短絀）</t>
  </si>
  <si>
    <t>稅後本期賸餘（短絀）</t>
  </si>
  <si>
    <t xml:space="preserve">    業務活動之淨現金流入（流出）</t>
  </si>
  <si>
    <t>無活絡市場之債務工具投資減少（增加）</t>
  </si>
  <si>
    <t>不動產、廠房及設備減少（增加）</t>
  </si>
  <si>
    <t>無形資產減少（增加）</t>
  </si>
  <si>
    <t>其他非流動資產減少（增加）</t>
  </si>
  <si>
    <t xml:space="preserve">    投資活動之淨現金流入（流出）</t>
  </si>
  <si>
    <t>存入保證金增加（減少）</t>
  </si>
  <si>
    <t>賸餘分配款：解繳國庫或其他現金分配</t>
  </si>
  <si>
    <t>其他融資活動增加（減少）</t>
  </si>
  <si>
    <t xml:space="preserve">    籌資活動之淨現金流入（流出）</t>
  </si>
  <si>
    <t>現金及約當現金之淨增（淨減）</t>
  </si>
  <si>
    <t>累積餘絀</t>
  </si>
  <si>
    <t>國家中山科學研究院淨值變動表</t>
  </si>
  <si>
    <t>項　目</t>
  </si>
  <si>
    <t>基金</t>
  </si>
  <si>
    <t>公積</t>
  </si>
  <si>
    <t>累積餘絀</t>
  </si>
  <si>
    <t>淨值其他
項目</t>
  </si>
  <si>
    <t>合計</t>
  </si>
  <si>
    <t>本年度期初餘額</t>
  </si>
  <si>
    <t>本年度期末餘額</t>
  </si>
  <si>
    <t>調整項目</t>
  </si>
  <si>
    <t>稅前賸餘（短絀）</t>
  </si>
  <si>
    <t>未計利息股利之本期賸餘（短絀）</t>
  </si>
  <si>
    <t>本年度增（減－）數</t>
  </si>
  <si>
    <t>國家中山科學研究院收支營運表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</si>
  <si>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年度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</si>
  <si>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</si>
  <si>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註：稅後本期賸餘3,132,896,317元，扣除分配繳庫數313,289,632元，本年度累積餘絀淨增2,819,606,685元。</t>
  </si>
  <si>
    <t>--</t>
  </si>
  <si>
    <t>註：信託代理與保證資產（負債）性質科目，本年度決算核定數為31,008,777,590元。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</si>
</sst>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  <numFmt numFmtId="181" formatCode="_(* #,##0.0_);_(&quot;-&quot;\ #,##0.0_);_(* &quot;&quot;_);_(@_)"/>
    <numFmt numFmtId="182" formatCode="_(* #,##0_);_(&quot;-&quot;\ #,##0_);_(* &quot;&quot;_);_(@_)"/>
    <numFmt numFmtId="183" formatCode="#,##0.00_);[Red]\(#,##0.00\)"/>
    <numFmt numFmtId="184" formatCode="#,##0;\-#,##0;_-* &quot;-&quot;_-"/>
    <numFmt numFmtId="185" formatCode="_(* #,##0.0_);_(&quot;  &quot;* #,##0.0_);_(* &quot;&quot;_);_(@_)"/>
    <numFmt numFmtId="186" formatCode="_(* #,##0_);_(&quot;  &quot;* #,##0_);_(* &quot;&quot;_);_(@_)"/>
    <numFmt numFmtId="187" formatCode="[$-404]AM/PM\ hh:mm:ss"/>
    <numFmt numFmtId="188" formatCode="0.00_);[Red]\(0.00\)"/>
    <numFmt numFmtId="189" formatCode="0.0_);[Red]\(0.0\)"/>
    <numFmt numFmtId="190" formatCode="0_);[Red]\(0\)"/>
    <numFmt numFmtId="191" formatCode="_-* #,##0.0_-;\-* #,##0.0_-;_-* &quot;-&quot;??_-;_-@_-"/>
    <numFmt numFmtId="192" formatCode="_-* #,##0_-;\-* #,##0_-;_-* &quot;-&quot;??_-;_-@_-"/>
  </numFmts>
  <fonts count="57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2"/>
      <name val="標楷體"/>
      <family val="4"/>
    </font>
    <font>
      <b/>
      <sz val="10"/>
      <color indexed="8"/>
      <name val="Times New Roman"/>
      <family val="1"/>
    </font>
    <font>
      <sz val="12"/>
      <name val="細明體"/>
      <family val="3"/>
    </font>
    <font>
      <sz val="10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1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10" xfId="0" applyFont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177" fontId="9" fillId="0" borderId="12" xfId="0" applyNumberFormat="1" applyFont="1" applyFill="1" applyBorder="1" applyAlignment="1" applyProtection="1">
      <alignment vertical="center" readingOrder="2"/>
      <protection/>
    </xf>
    <xf numFmtId="0" fontId="14" fillId="0" borderId="13" xfId="0" applyFont="1" applyFill="1" applyBorder="1" applyAlignment="1" applyProtection="1">
      <alignment horizontal="left" vertical="center"/>
      <protection locked="0"/>
    </xf>
    <xf numFmtId="177" fontId="11" fillId="0" borderId="14" xfId="0" applyNumberFormat="1" applyFont="1" applyFill="1" applyBorder="1" applyAlignment="1" applyProtection="1">
      <alignment horizontal="left" vertical="center"/>
      <protection locked="0"/>
    </xf>
    <xf numFmtId="177" fontId="11" fillId="0" borderId="14" xfId="0" applyNumberFormat="1" applyFont="1" applyFill="1" applyBorder="1" applyAlignment="1" applyProtection="1">
      <alignment vertical="center" readingOrder="2"/>
      <protection/>
    </xf>
    <xf numFmtId="177" fontId="11" fillId="0" borderId="14" xfId="0" applyNumberFormat="1" applyFont="1" applyFill="1" applyBorder="1" applyAlignment="1" applyProtection="1">
      <alignment horizontal="center" vertical="center"/>
      <protection locked="0"/>
    </xf>
    <xf numFmtId="177" fontId="11" fillId="0" borderId="14" xfId="0" applyNumberFormat="1" applyFont="1" applyFill="1" applyBorder="1" applyAlignment="1" applyProtection="1">
      <alignment horizontal="right" vertical="center"/>
      <protection/>
    </xf>
    <xf numFmtId="177" fontId="9" fillId="0" borderId="14" xfId="0" applyNumberFormat="1" applyFont="1" applyFill="1" applyBorder="1" applyAlignment="1" applyProtection="1">
      <alignment vertical="center" readingOrder="2"/>
      <protection/>
    </xf>
    <xf numFmtId="177" fontId="11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11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77" fontId="9" fillId="0" borderId="16" xfId="0" applyNumberFormat="1" applyFont="1" applyFill="1" applyBorder="1" applyAlignment="1" applyProtection="1">
      <alignment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4" fillId="0" borderId="13" xfId="0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>
      <alignment vertical="center"/>
    </xf>
    <xf numFmtId="0" fontId="5" fillId="0" borderId="17" xfId="0" applyFont="1" applyFill="1" applyBorder="1" applyAlignment="1" applyProtection="1">
      <alignment horizontal="distributed" vertical="center" indent="1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8" xfId="0" applyFont="1" applyFill="1" applyBorder="1" applyAlignment="1" applyProtection="1">
      <alignment horizontal="center" vertical="top"/>
      <protection locked="0"/>
    </xf>
    <xf numFmtId="0" fontId="5" fillId="0" borderId="18" xfId="0" applyFont="1" applyFill="1" applyBorder="1" applyAlignment="1" applyProtection="1">
      <alignment horizontal="right"/>
      <protection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vertical="center"/>
    </xf>
    <xf numFmtId="176" fontId="11" fillId="0" borderId="15" xfId="0" applyNumberFormat="1" applyFont="1" applyFill="1" applyBorder="1" applyAlignment="1" applyProtection="1">
      <alignment horizontal="right" vertical="center" readingOrder="2"/>
      <protection/>
    </xf>
    <xf numFmtId="176" fontId="9" fillId="0" borderId="11" xfId="0" applyNumberFormat="1" applyFont="1" applyFill="1" applyBorder="1" applyAlignment="1" applyProtection="1">
      <alignment vertical="center" readingOrder="2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3" fontId="0" fillId="0" borderId="0" xfId="0" applyNumberFormat="1" applyFont="1" applyFill="1" applyAlignment="1">
      <alignment horizontal="right" vertical="center"/>
    </xf>
    <xf numFmtId="177" fontId="9" fillId="33" borderId="15" xfId="0" applyNumberFormat="1" applyFont="1" applyFill="1" applyBorder="1" applyAlignment="1" applyProtection="1">
      <alignment vertical="center"/>
      <protection/>
    </xf>
    <xf numFmtId="182" fontId="11" fillId="0" borderId="14" xfId="0" applyNumberFormat="1" applyFont="1" applyFill="1" applyBorder="1" applyAlignment="1" applyProtection="1">
      <alignment horizontal="left" vertical="center"/>
      <protection locked="0"/>
    </xf>
    <xf numFmtId="182" fontId="9" fillId="0" borderId="14" xfId="0" applyNumberFormat="1" applyFont="1" applyFill="1" applyBorder="1" applyAlignment="1" applyProtection="1">
      <alignment vertical="center"/>
      <protection/>
    </xf>
    <xf numFmtId="182" fontId="11" fillId="0" borderId="0" xfId="33" applyNumberFormat="1" applyFont="1" applyFill="1" applyBorder="1" applyAlignment="1">
      <alignment vertical="center"/>
    </xf>
    <xf numFmtId="182" fontId="9" fillId="0" borderId="0" xfId="33" applyNumberFormat="1" applyFont="1" applyFill="1" applyBorder="1" applyAlignment="1">
      <alignment vertical="center"/>
    </xf>
    <xf numFmtId="182" fontId="9" fillId="0" borderId="12" xfId="0" applyNumberFormat="1" applyFont="1" applyFill="1" applyBorder="1" applyAlignment="1" applyProtection="1">
      <alignment vertical="center"/>
      <protection/>
    </xf>
    <xf numFmtId="182" fontId="11" fillId="0" borderId="14" xfId="0" applyNumberFormat="1" applyFont="1" applyFill="1" applyBorder="1" applyAlignment="1" applyProtection="1">
      <alignment horizontal="center" vertical="center"/>
      <protection locked="0"/>
    </xf>
    <xf numFmtId="182" fontId="11" fillId="0" borderId="14" xfId="0" applyNumberFormat="1" applyFont="1" applyFill="1" applyBorder="1" applyAlignment="1" applyProtection="1">
      <alignment horizontal="right" vertical="center"/>
      <protection/>
    </xf>
    <xf numFmtId="182" fontId="9" fillId="0" borderId="14" xfId="0" applyNumberFormat="1" applyFont="1" applyFill="1" applyBorder="1" applyAlignment="1" applyProtection="1">
      <alignment horizontal="right" vertical="center"/>
      <protection/>
    </xf>
    <xf numFmtId="182" fontId="11" fillId="0" borderId="15" xfId="0" applyNumberFormat="1" applyFont="1" applyFill="1" applyBorder="1" applyAlignment="1" applyProtection="1">
      <alignment horizontal="right" vertical="center"/>
      <protection locked="0"/>
    </xf>
    <xf numFmtId="182" fontId="11" fillId="0" borderId="13" xfId="0" applyNumberFormat="1" applyFont="1" applyFill="1" applyBorder="1" applyAlignment="1" applyProtection="1">
      <alignment horizontal="right" vertical="center"/>
      <protection locked="0"/>
    </xf>
    <xf numFmtId="182" fontId="0" fillId="0" borderId="13" xfId="0" applyNumberFormat="1" applyFill="1" applyBorder="1" applyAlignment="1">
      <alignment horizontal="right" vertical="center"/>
    </xf>
    <xf numFmtId="182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4" fontId="9" fillId="0" borderId="20" xfId="0" applyNumberFormat="1" applyFont="1" applyFill="1" applyBorder="1" applyAlignment="1">
      <alignment vertical="top"/>
    </xf>
    <xf numFmtId="184" fontId="9" fillId="0" borderId="12" xfId="0" applyNumberFormat="1" applyFont="1" applyFill="1" applyBorder="1" applyAlignment="1">
      <alignment vertical="top"/>
    </xf>
    <xf numFmtId="184" fontId="9" fillId="0" borderId="14" xfId="0" applyNumberFormat="1" applyFont="1" applyFill="1" applyBorder="1" applyAlignment="1">
      <alignment vertical="top"/>
    </xf>
    <xf numFmtId="184" fontId="9" fillId="0" borderId="13" xfId="0" applyNumberFormat="1" applyFont="1" applyFill="1" applyBorder="1" applyAlignment="1">
      <alignment vertical="top"/>
    </xf>
    <xf numFmtId="0" fontId="13" fillId="0" borderId="18" xfId="0" applyFont="1" applyFill="1" applyBorder="1" applyAlignment="1" applyProtection="1">
      <alignment horizontal="center" vertical="center"/>
      <protection/>
    </xf>
    <xf numFmtId="182" fontId="9" fillId="0" borderId="11" xfId="0" applyNumberFormat="1" applyFont="1" applyFill="1" applyBorder="1" applyAlignment="1" applyProtection="1">
      <alignment horizontal="right" vertical="center"/>
      <protection locked="0"/>
    </xf>
    <xf numFmtId="182" fontId="18" fillId="0" borderId="16" xfId="0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178" fontId="21" fillId="0" borderId="15" xfId="0" applyNumberFormat="1" applyFont="1" applyBorder="1" applyAlignment="1" applyProtection="1">
      <alignment horizontal="right" vertical="center" readingOrder="2"/>
      <protection/>
    </xf>
    <xf numFmtId="178" fontId="19" fillId="0" borderId="15" xfId="0" applyNumberFormat="1" applyFont="1" applyBorder="1" applyAlignment="1" applyProtection="1">
      <alignment horizontal="right" vertical="center" readingOrder="2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distributed" vertical="center" indent="1"/>
      <protection/>
    </xf>
    <xf numFmtId="0" fontId="5" fillId="0" borderId="22" xfId="0" applyFont="1" applyBorder="1" applyAlignment="1" applyProtection="1">
      <alignment horizontal="distributed" vertical="center" indent="1"/>
      <protection/>
    </xf>
    <xf numFmtId="0" fontId="5" fillId="0" borderId="23" xfId="0" applyFont="1" applyBorder="1" applyAlignment="1" applyProtection="1">
      <alignment horizontal="distributed" vertical="center" indent="1"/>
      <protection/>
    </xf>
    <xf numFmtId="0" fontId="5" fillId="0" borderId="24" xfId="0" applyFont="1" applyBorder="1" applyAlignment="1" applyProtection="1">
      <alignment horizontal="distributed" vertical="center" indent="1"/>
      <protection/>
    </xf>
    <xf numFmtId="0" fontId="5" fillId="0" borderId="25" xfId="0" applyFont="1" applyFill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center" vertical="top"/>
      <protection locked="0"/>
    </xf>
    <xf numFmtId="0" fontId="0" fillId="0" borderId="18" xfId="0" applyFill="1" applyBorder="1" applyAlignment="1">
      <alignment horizontal="center" vertical="top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6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184" fontId="9" fillId="0" borderId="15" xfId="0" applyNumberFormat="1" applyFont="1" applyFill="1" applyBorder="1" applyAlignment="1">
      <alignment horizontal="right" vertical="top"/>
    </xf>
    <xf numFmtId="184" fontId="9" fillId="0" borderId="0" xfId="0" applyNumberFormat="1" applyFont="1" applyFill="1" applyBorder="1" applyAlignment="1">
      <alignment horizontal="right" vertical="top"/>
    </xf>
    <xf numFmtId="0" fontId="13" fillId="0" borderId="26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184" fontId="9" fillId="0" borderId="27" xfId="0" applyNumberFormat="1" applyFont="1" applyFill="1" applyBorder="1" applyAlignment="1">
      <alignment horizontal="right" vertical="top"/>
    </xf>
    <xf numFmtId="184" fontId="9" fillId="0" borderId="26" xfId="0" applyNumberFormat="1" applyFont="1" applyFill="1" applyBorder="1" applyAlignment="1">
      <alignment horizontal="right" vertical="top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3" fillId="0" borderId="30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>
      <alignment horizontal="center" vertical="top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188" fontId="11" fillId="0" borderId="15" xfId="0" applyNumberFormat="1" applyFont="1" applyFill="1" applyBorder="1" applyAlignment="1" applyProtection="1">
      <alignment horizontal="right" vertical="center"/>
      <protection/>
    </xf>
    <xf numFmtId="188" fontId="11" fillId="0" borderId="0" xfId="0" applyNumberFormat="1" applyFont="1" applyFill="1" applyBorder="1" applyAlignment="1" applyProtection="1">
      <alignment horizontal="right" vertical="center"/>
      <protection/>
    </xf>
    <xf numFmtId="182" fontId="11" fillId="0" borderId="15" xfId="0" applyNumberFormat="1" applyFont="1" applyFill="1" applyBorder="1" applyAlignment="1" applyProtection="1">
      <alignment horizontal="right" vertical="center"/>
      <protection locked="0"/>
    </xf>
    <xf numFmtId="182" fontId="11" fillId="0" borderId="13" xfId="0" applyNumberFormat="1" applyFont="1" applyFill="1" applyBorder="1" applyAlignment="1" applyProtection="1">
      <alignment horizontal="right" vertical="center"/>
      <protection locked="0"/>
    </xf>
    <xf numFmtId="182" fontId="11" fillId="0" borderId="15" xfId="0" applyNumberFormat="1" applyFont="1" applyFill="1" applyBorder="1" applyAlignment="1" applyProtection="1">
      <alignment horizontal="right" vertical="center"/>
      <protection/>
    </xf>
    <xf numFmtId="182" fontId="11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182" fontId="9" fillId="0" borderId="15" xfId="0" applyNumberFormat="1" applyFont="1" applyFill="1" applyBorder="1" applyAlignment="1" applyProtection="1">
      <alignment horizontal="right" vertical="center"/>
      <protection locked="0"/>
    </xf>
    <xf numFmtId="182" fontId="9" fillId="0" borderId="13" xfId="0" applyNumberFormat="1" applyFont="1" applyFill="1" applyBorder="1" applyAlignment="1" applyProtection="1">
      <alignment horizontal="right" vertical="center"/>
      <protection locked="0"/>
    </xf>
    <xf numFmtId="182" fontId="0" fillId="0" borderId="13" xfId="0" applyNumberFormat="1" applyFont="1" applyFill="1" applyBorder="1" applyAlignment="1">
      <alignment horizontal="right" vertical="center"/>
    </xf>
    <xf numFmtId="182" fontId="9" fillId="0" borderId="15" xfId="0" applyNumberFormat="1" applyFont="1" applyFill="1" applyBorder="1" applyAlignment="1" applyProtection="1">
      <alignment horizontal="right" vertical="center"/>
      <protection/>
    </xf>
    <xf numFmtId="182" fontId="9" fillId="0" borderId="13" xfId="0" applyNumberFormat="1" applyFont="1" applyFill="1" applyBorder="1" applyAlignment="1" applyProtection="1">
      <alignment horizontal="right" vertical="center"/>
      <protection/>
    </xf>
    <xf numFmtId="182" fontId="9" fillId="0" borderId="11" xfId="0" applyNumberFormat="1" applyFont="1" applyFill="1" applyBorder="1" applyAlignment="1" applyProtection="1">
      <alignment horizontal="right" vertical="center"/>
      <protection/>
    </xf>
    <xf numFmtId="182" fontId="9" fillId="0" borderId="30" xfId="0" applyNumberFormat="1" applyFont="1" applyFill="1" applyBorder="1" applyAlignment="1" applyProtection="1">
      <alignment horizontal="right" vertical="center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0" fontId="8" fillId="0" borderId="30" xfId="0" applyFont="1" applyFill="1" applyBorder="1" applyAlignment="1" applyProtection="1">
      <alignment horizontal="left" vertical="center"/>
      <protection/>
    </xf>
    <xf numFmtId="179" fontId="19" fillId="0" borderId="15" xfId="0" applyNumberFormat="1" applyFont="1" applyBorder="1" applyAlignment="1" applyProtection="1">
      <alignment horizontal="right" vertical="center"/>
      <protection/>
    </xf>
    <xf numFmtId="179" fontId="18" fillId="0" borderId="0" xfId="0" applyNumberFormat="1" applyFont="1" applyBorder="1" applyAlignment="1">
      <alignment horizontal="right" vertical="center"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188" fontId="9" fillId="0" borderId="15" xfId="0" applyNumberFormat="1" applyFont="1" applyFill="1" applyBorder="1" applyAlignment="1" applyProtection="1">
      <alignment horizontal="right" vertical="center"/>
      <protection/>
    </xf>
    <xf numFmtId="188" fontId="9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13" xfId="0" applyNumberFormat="1" applyFill="1" applyBorder="1" applyAlignment="1">
      <alignment horizontal="right"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18" xfId="0" applyFont="1" applyBorder="1" applyAlignment="1" applyProtection="1">
      <alignment horizontal="center" vertical="top"/>
      <protection locked="0"/>
    </xf>
    <xf numFmtId="0" fontId="5" fillId="0" borderId="29" xfId="0" applyFont="1" applyBorder="1" applyAlignment="1" applyProtection="1">
      <alignment horizontal="distributed" vertical="center" wrapText="1" indent="1"/>
      <protection/>
    </xf>
    <xf numFmtId="0" fontId="5" fillId="0" borderId="28" xfId="0" applyFont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0" fillId="0" borderId="33" xfId="0" applyFont="1" applyBorder="1" applyAlignment="1">
      <alignment vertical="center"/>
    </xf>
    <xf numFmtId="0" fontId="5" fillId="0" borderId="19" xfId="0" applyFont="1" applyBorder="1" applyAlignment="1" applyProtection="1">
      <alignment horizontal="distributed" vertical="center" indent="1"/>
      <protection/>
    </xf>
    <xf numFmtId="0" fontId="5" fillId="0" borderId="34" xfId="0" applyFont="1" applyBorder="1" applyAlignment="1" applyProtection="1">
      <alignment horizontal="distributed" vertical="center" indent="1"/>
      <protection/>
    </xf>
    <xf numFmtId="176" fontId="9" fillId="0" borderId="27" xfId="0" applyNumberFormat="1" applyFont="1" applyFill="1" applyBorder="1" applyAlignment="1" applyProtection="1">
      <alignment horizontal="right" vertical="center"/>
      <protection/>
    </xf>
    <xf numFmtId="176" fontId="9" fillId="0" borderId="26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186" fontId="11" fillId="0" borderId="15" xfId="0" applyNumberFormat="1" applyFont="1" applyFill="1" applyBorder="1" applyAlignment="1" applyProtection="1">
      <alignment horizontal="right" vertical="center"/>
      <protection/>
    </xf>
    <xf numFmtId="186" fontId="11" fillId="0" borderId="0" xfId="0" applyNumberFormat="1" applyFont="1" applyFill="1" applyBorder="1" applyAlignment="1" applyProtection="1">
      <alignment horizontal="right" vertical="center"/>
      <protection/>
    </xf>
    <xf numFmtId="179" fontId="21" fillId="0" borderId="15" xfId="0" applyNumberFormat="1" applyFont="1" applyBorder="1" applyAlignment="1" applyProtection="1">
      <alignment horizontal="right" vertical="center"/>
      <protection/>
    </xf>
    <xf numFmtId="179" fontId="0" fillId="0" borderId="0" xfId="0" applyNumberFormat="1" applyBorder="1" applyAlignment="1">
      <alignment horizontal="right" vertical="center"/>
    </xf>
    <xf numFmtId="176" fontId="21" fillId="0" borderId="15" xfId="0" applyNumberFormat="1" applyFont="1" applyBorder="1" applyAlignment="1" applyProtection="1" quotePrefix="1">
      <alignment horizontal="right" vertical="center"/>
      <protection/>
    </xf>
    <xf numFmtId="176" fontId="21" fillId="0" borderId="0" xfId="0" applyNumberFormat="1" applyFont="1" applyBorder="1" applyAlignment="1" applyProtection="1">
      <alignment horizontal="right" vertical="center"/>
      <protection/>
    </xf>
    <xf numFmtId="177" fontId="9" fillId="0" borderId="27" xfId="0" applyNumberFormat="1" applyFont="1" applyFill="1" applyBorder="1" applyAlignment="1" applyProtection="1">
      <alignment horizontal="right" vertical="center"/>
      <protection/>
    </xf>
    <xf numFmtId="177" fontId="9" fillId="0" borderId="20" xfId="0" applyNumberFormat="1" applyFont="1" applyFill="1" applyBorder="1" applyAlignment="1" applyProtection="1">
      <alignment horizontal="right" vertical="center"/>
      <protection/>
    </xf>
    <xf numFmtId="0" fontId="8" fillId="0" borderId="26" xfId="0" applyFont="1" applyFill="1" applyBorder="1" applyAlignment="1" applyProtection="1">
      <alignment horizontal="left" vertical="center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3" fillId="0" borderId="26" xfId="0" applyFont="1" applyFill="1" applyBorder="1" applyAlignment="1" applyProtection="1">
      <alignment horizontal="distributed" vertical="center" indent="1"/>
      <protection/>
    </xf>
    <xf numFmtId="0" fontId="13" fillId="0" borderId="20" xfId="0" applyFont="1" applyFill="1" applyBorder="1" applyAlignment="1" applyProtection="1">
      <alignment horizontal="distributed" vertical="center" indent="1"/>
      <protection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0" fillId="0" borderId="13" xfId="0" applyFill="1" applyBorder="1" applyAlignment="1">
      <alignment horizontal="distributed" vertical="center" inden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182" fontId="9" fillId="0" borderId="11" xfId="0" applyNumberFormat="1" applyFont="1" applyFill="1" applyBorder="1" applyAlignment="1" applyProtection="1">
      <alignment horizontal="right" vertical="center"/>
      <protection locked="0"/>
    </xf>
    <xf numFmtId="182" fontId="18" fillId="0" borderId="30" xfId="0" applyNumberFormat="1" applyFont="1" applyFill="1" applyBorder="1" applyAlignment="1">
      <alignment horizontal="right" vertical="center"/>
    </xf>
    <xf numFmtId="0" fontId="55" fillId="0" borderId="21" xfId="0" applyFont="1" applyFill="1" applyBorder="1" applyAlignment="1">
      <alignment vertical="center" wrapText="1"/>
    </xf>
    <xf numFmtId="0" fontId="56" fillId="0" borderId="21" xfId="0" applyFont="1" applyFill="1" applyBorder="1" applyAlignment="1">
      <alignment vertical="center" wrapText="1"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176" fontId="19" fillId="0" borderId="15" xfId="0" applyNumberFormat="1" applyFont="1" applyBorder="1" applyAlignment="1" applyProtection="1" quotePrefix="1">
      <alignment horizontal="right" vertical="center"/>
      <protection/>
    </xf>
    <xf numFmtId="176" fontId="19" fillId="0" borderId="0" xfId="0" applyNumberFormat="1" applyFont="1" applyBorder="1" applyAlignment="1" applyProtection="1">
      <alignment horizontal="right" vertical="center"/>
      <protection/>
    </xf>
    <xf numFmtId="182" fontId="9" fillId="0" borderId="27" xfId="0" applyNumberFormat="1" applyFont="1" applyFill="1" applyBorder="1" applyAlignment="1" applyProtection="1">
      <alignment horizontal="right" vertical="center"/>
      <protection/>
    </xf>
    <xf numFmtId="182" fontId="9" fillId="0" borderId="20" xfId="0" applyNumberFormat="1" applyFont="1" applyFill="1" applyBorder="1" applyAlignment="1" applyProtection="1">
      <alignment horizontal="right" vertical="center"/>
      <protection/>
    </xf>
    <xf numFmtId="182" fontId="9" fillId="0" borderId="27" xfId="0" applyNumberFormat="1" applyFont="1" applyFill="1" applyBorder="1" applyAlignment="1" applyProtection="1">
      <alignment horizontal="right" vertical="center"/>
      <protection locked="0"/>
    </xf>
    <xf numFmtId="182" fontId="18" fillId="0" borderId="20" xfId="0" applyNumberFormat="1" applyFont="1" applyFill="1" applyBorder="1" applyAlignment="1">
      <alignment horizontal="right" vertical="center"/>
    </xf>
    <xf numFmtId="0" fontId="13" fillId="0" borderId="27" xfId="0" applyFont="1" applyFill="1" applyBorder="1" applyAlignment="1" applyProtection="1">
      <alignment horizontal="distributed" vertical="center" indent="1"/>
      <protection/>
    </xf>
    <xf numFmtId="0" fontId="0" fillId="0" borderId="20" xfId="0" applyFill="1" applyBorder="1" applyAlignment="1">
      <alignment horizontal="distributed" vertical="center" indent="1"/>
    </xf>
    <xf numFmtId="0" fontId="5" fillId="0" borderId="33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SheetLayoutView="100" zoomScalePageLayoutView="0" workbookViewId="0" topLeftCell="A25">
      <selection activeCell="J9" sqref="J9:K9"/>
    </sheetView>
  </sheetViews>
  <sheetFormatPr defaultColWidth="9.00390625" defaultRowHeight="16.5"/>
  <cols>
    <col min="1" max="1" width="1.75390625" style="19" customWidth="1"/>
    <col min="2" max="2" width="20.125" style="22" customWidth="1"/>
    <col min="3" max="3" width="14.00390625" style="22" customWidth="1"/>
    <col min="4" max="4" width="9.625" style="22" customWidth="1"/>
    <col min="5" max="5" width="14.00390625" style="22" customWidth="1"/>
    <col min="6" max="6" width="9.625" style="22" customWidth="1"/>
    <col min="7" max="7" width="14.125" style="22" customWidth="1"/>
    <col min="8" max="8" width="6.50390625" style="22" customWidth="1"/>
    <col min="9" max="10" width="9.00390625" style="22" customWidth="1"/>
    <col min="11" max="16384" width="9.00390625" style="19" customWidth="1"/>
  </cols>
  <sheetData>
    <row r="1" spans="1:8" ht="27" customHeight="1">
      <c r="A1" s="77" t="s">
        <v>76</v>
      </c>
      <c r="B1" s="77"/>
      <c r="C1" s="77"/>
      <c r="D1" s="77"/>
      <c r="E1" s="77"/>
      <c r="F1" s="77"/>
      <c r="G1" s="77"/>
      <c r="H1" s="77"/>
    </row>
    <row r="2" spans="2:8" ht="18" customHeight="1">
      <c r="B2" s="78"/>
      <c r="C2" s="78"/>
      <c r="D2" s="78"/>
      <c r="E2" s="78"/>
      <c r="F2" s="78"/>
      <c r="G2" s="78"/>
      <c r="H2" s="78"/>
    </row>
    <row r="3" spans="2:8" ht="19.5" customHeight="1" thickBot="1">
      <c r="B3" s="32"/>
      <c r="C3" s="86" t="s">
        <v>77</v>
      </c>
      <c r="D3" s="87"/>
      <c r="E3" s="87"/>
      <c r="F3" s="87"/>
      <c r="G3" s="33"/>
      <c r="H3" s="34" t="s">
        <v>0</v>
      </c>
    </row>
    <row r="4" spans="1:8" ht="15" customHeight="1">
      <c r="A4" s="79" t="s">
        <v>3</v>
      </c>
      <c r="B4" s="80"/>
      <c r="C4" s="83" t="s">
        <v>20</v>
      </c>
      <c r="D4" s="83"/>
      <c r="E4" s="83" t="s">
        <v>5</v>
      </c>
      <c r="F4" s="83"/>
      <c r="G4" s="83" t="s">
        <v>24</v>
      </c>
      <c r="H4" s="88"/>
    </row>
    <row r="5" spans="1:8" ht="15" customHeight="1">
      <c r="A5" s="81"/>
      <c r="B5" s="82"/>
      <c r="C5" s="26" t="s">
        <v>19</v>
      </c>
      <c r="D5" s="27" t="s">
        <v>1</v>
      </c>
      <c r="E5" s="26" t="s">
        <v>19</v>
      </c>
      <c r="F5" s="27" t="s">
        <v>1</v>
      </c>
      <c r="G5" s="26" t="s">
        <v>19</v>
      </c>
      <c r="H5" s="39" t="s">
        <v>1</v>
      </c>
    </row>
    <row r="6" spans="1:8" ht="15" customHeight="1">
      <c r="A6" s="97" t="s">
        <v>22</v>
      </c>
      <c r="B6" s="98"/>
      <c r="C6" s="51">
        <v>94965171000</v>
      </c>
      <c r="D6" s="5">
        <v>100</v>
      </c>
      <c r="E6" s="51">
        <v>85167725358</v>
      </c>
      <c r="F6" s="5">
        <v>100</v>
      </c>
      <c r="G6" s="51">
        <v>-9797445642</v>
      </c>
      <c r="H6" s="74">
        <v>-10.32</v>
      </c>
    </row>
    <row r="7" spans="1:8" ht="15" customHeight="1">
      <c r="A7" s="40"/>
      <c r="B7" s="6" t="s">
        <v>33</v>
      </c>
      <c r="C7" s="47">
        <v>94150465000</v>
      </c>
      <c r="D7" s="8">
        <v>99.14210021271904</v>
      </c>
      <c r="E7" s="52">
        <v>84413338584</v>
      </c>
      <c r="F7" s="8">
        <v>99.11423397674535</v>
      </c>
      <c r="G7" s="53">
        <v>-9737126416</v>
      </c>
      <c r="H7" s="73">
        <v>-10.34</v>
      </c>
    </row>
    <row r="8" spans="1:8" ht="15" customHeight="1">
      <c r="A8" s="40"/>
      <c r="B8" s="6" t="s">
        <v>34</v>
      </c>
      <c r="C8" s="47">
        <v>814706000</v>
      </c>
      <c r="D8" s="8">
        <v>0.8578997872809601</v>
      </c>
      <c r="E8" s="52">
        <v>754386774</v>
      </c>
      <c r="F8" s="8">
        <v>0.8857660232546515</v>
      </c>
      <c r="G8" s="53">
        <v>-60319226</v>
      </c>
      <c r="H8" s="73">
        <v>-7.4</v>
      </c>
    </row>
    <row r="9" spans="1:8" ht="15" customHeight="1">
      <c r="A9" s="84" t="s">
        <v>35</v>
      </c>
      <c r="B9" s="85"/>
      <c r="C9" s="48">
        <v>86610935000</v>
      </c>
      <c r="D9" s="11">
        <v>91.20284214514814</v>
      </c>
      <c r="E9" s="48">
        <v>76668127942</v>
      </c>
      <c r="F9" s="11">
        <v>90.02016623049143</v>
      </c>
      <c r="G9" s="48">
        <v>-9942807058</v>
      </c>
      <c r="H9" s="74">
        <v>-11.48</v>
      </c>
    </row>
    <row r="10" spans="1:8" ht="15" customHeight="1">
      <c r="A10" s="40"/>
      <c r="B10" s="6" t="s">
        <v>35</v>
      </c>
      <c r="C10" s="49">
        <v>86610935000</v>
      </c>
      <c r="D10" s="8">
        <v>91.20284214514814</v>
      </c>
      <c r="E10" s="49">
        <v>76668127942</v>
      </c>
      <c r="F10" s="8">
        <v>90.02016623049143</v>
      </c>
      <c r="G10" s="53">
        <v>-9942807058</v>
      </c>
      <c r="H10" s="73">
        <v>-11.48</v>
      </c>
    </row>
    <row r="11" spans="1:8" ht="15" customHeight="1">
      <c r="A11" s="84" t="s">
        <v>36</v>
      </c>
      <c r="B11" s="85"/>
      <c r="C11" s="48">
        <v>5612652000</v>
      </c>
      <c r="D11" s="11">
        <v>5.910221548487497</v>
      </c>
      <c r="E11" s="48">
        <v>5142511456</v>
      </c>
      <c r="F11" s="11">
        <v>6.038098862431286</v>
      </c>
      <c r="G11" s="48">
        <v>-470140544</v>
      </c>
      <c r="H11" s="74">
        <v>-8.38</v>
      </c>
    </row>
    <row r="12" spans="1:8" ht="15" customHeight="1">
      <c r="A12" s="40"/>
      <c r="B12" s="6" t="s">
        <v>36</v>
      </c>
      <c r="C12" s="49">
        <v>5612652000</v>
      </c>
      <c r="D12" s="8">
        <v>5.910221548487497</v>
      </c>
      <c r="E12" s="49">
        <v>5142511456</v>
      </c>
      <c r="F12" s="8">
        <v>6.038098862431286</v>
      </c>
      <c r="G12" s="53">
        <v>-470140544</v>
      </c>
      <c r="H12" s="73">
        <v>-8.38</v>
      </c>
    </row>
    <row r="13" spans="1:8" ht="15" customHeight="1">
      <c r="A13" s="84" t="s">
        <v>48</v>
      </c>
      <c r="B13" s="85"/>
      <c r="C13" s="50">
        <v>2741584000</v>
      </c>
      <c r="D13" s="11">
        <v>2.886936306364362</v>
      </c>
      <c r="E13" s="50">
        <v>3357085960</v>
      </c>
      <c r="F13" s="11">
        <v>3.9417349070772865</v>
      </c>
      <c r="G13" s="50">
        <v>615501960</v>
      </c>
      <c r="H13" s="74">
        <v>22.450596443515867</v>
      </c>
    </row>
    <row r="14" spans="1:8" ht="15" customHeight="1">
      <c r="A14" s="84" t="s">
        <v>37</v>
      </c>
      <c r="B14" s="85"/>
      <c r="C14" s="48">
        <v>408370000</v>
      </c>
      <c r="D14" s="11">
        <v>0.43002081257769753</v>
      </c>
      <c r="E14" s="48">
        <v>538322392</v>
      </c>
      <c r="F14" s="11">
        <v>0.6320732293097859</v>
      </c>
      <c r="G14" s="48">
        <v>129952392</v>
      </c>
      <c r="H14" s="74">
        <v>31.822218086539166</v>
      </c>
    </row>
    <row r="15" spans="1:8" ht="15" customHeight="1">
      <c r="A15" s="40"/>
      <c r="B15" s="6" t="s">
        <v>37</v>
      </c>
      <c r="C15" s="49">
        <v>408370000</v>
      </c>
      <c r="D15" s="8">
        <v>0.43002081257769753</v>
      </c>
      <c r="E15" s="49">
        <v>538322392</v>
      </c>
      <c r="F15" s="8">
        <v>0.6320732293097859</v>
      </c>
      <c r="G15" s="53">
        <v>129952392</v>
      </c>
      <c r="H15" s="73">
        <v>31.822218086539166</v>
      </c>
    </row>
    <row r="16" spans="1:8" ht="15" customHeight="1">
      <c r="A16" s="84" t="s">
        <v>49</v>
      </c>
      <c r="B16" s="85"/>
      <c r="C16" s="48">
        <v>3149954000</v>
      </c>
      <c r="D16" s="11">
        <v>3.3169571189420592</v>
      </c>
      <c r="E16" s="48">
        <v>3895408352</v>
      </c>
      <c r="F16" s="11">
        <v>4.573808136387073</v>
      </c>
      <c r="G16" s="48">
        <v>745454352</v>
      </c>
      <c r="H16" s="74">
        <v>23.66556311615979</v>
      </c>
    </row>
    <row r="17" spans="1:8" ht="15" customHeight="1">
      <c r="A17" s="84" t="s">
        <v>38</v>
      </c>
      <c r="B17" s="85"/>
      <c r="C17" s="50">
        <v>629991000</v>
      </c>
      <c r="D17" s="11">
        <v>0.6633916343919393</v>
      </c>
      <c r="E17" s="50">
        <v>762512035</v>
      </c>
      <c r="F17" s="11">
        <v>0.8953063285356081</v>
      </c>
      <c r="G17" s="54">
        <v>132521035</v>
      </c>
      <c r="H17" s="74">
        <v>21.03538542614101</v>
      </c>
    </row>
    <row r="18" spans="1:8" ht="15" customHeight="1">
      <c r="A18" s="84" t="s">
        <v>50</v>
      </c>
      <c r="B18" s="85"/>
      <c r="C18" s="48">
        <v>2519963000</v>
      </c>
      <c r="D18" s="11">
        <v>2.65356548455012</v>
      </c>
      <c r="E18" s="48">
        <v>3132896317</v>
      </c>
      <c r="F18" s="11">
        <v>3.678501807851464</v>
      </c>
      <c r="G18" s="48">
        <v>612933317</v>
      </c>
      <c r="H18" s="74">
        <v>24.323107799598645</v>
      </c>
    </row>
    <row r="19" spans="1:8" ht="15" customHeight="1">
      <c r="A19" s="75"/>
      <c r="B19" s="76"/>
      <c r="C19" s="48"/>
      <c r="D19" s="11"/>
      <c r="E19" s="48"/>
      <c r="F19" s="11"/>
      <c r="G19" s="48"/>
      <c r="H19" s="74"/>
    </row>
    <row r="20" spans="1:8" ht="15" customHeight="1">
      <c r="A20" s="40"/>
      <c r="B20" s="6"/>
      <c r="C20" s="7"/>
      <c r="D20" s="12"/>
      <c r="E20" s="9"/>
      <c r="F20" s="12"/>
      <c r="G20" s="10"/>
      <c r="H20" s="41"/>
    </row>
    <row r="21" spans="1:8" ht="15" customHeight="1">
      <c r="A21" s="40"/>
      <c r="B21" s="6"/>
      <c r="C21" s="7"/>
      <c r="D21" s="12"/>
      <c r="E21" s="9"/>
      <c r="F21" s="12"/>
      <c r="G21" s="10"/>
      <c r="H21" s="41"/>
    </row>
    <row r="22" spans="1:8" ht="15" customHeight="1">
      <c r="A22" s="40"/>
      <c r="B22" s="6"/>
      <c r="C22" s="7"/>
      <c r="D22" s="12"/>
      <c r="E22" s="9"/>
      <c r="F22" s="12"/>
      <c r="G22" s="10"/>
      <c r="H22" s="41"/>
    </row>
    <row r="23" spans="1:8" ht="15" customHeight="1">
      <c r="A23" s="40"/>
      <c r="B23" s="6"/>
      <c r="C23" s="7"/>
      <c r="D23" s="12"/>
      <c r="E23" s="9"/>
      <c r="F23" s="12"/>
      <c r="G23" s="10"/>
      <c r="H23" s="41"/>
    </row>
    <row r="24" spans="1:8" ht="15" customHeight="1">
      <c r="A24" s="40"/>
      <c r="B24" s="6"/>
      <c r="C24" s="7"/>
      <c r="D24" s="12"/>
      <c r="E24" s="9"/>
      <c r="F24" s="12"/>
      <c r="G24" s="10"/>
      <c r="H24" s="41"/>
    </row>
    <row r="25" spans="1:8" ht="15" customHeight="1">
      <c r="A25" s="40"/>
      <c r="B25" s="6"/>
      <c r="C25" s="7"/>
      <c r="D25" s="12"/>
      <c r="E25" s="9"/>
      <c r="F25" s="12"/>
      <c r="G25" s="10"/>
      <c r="H25" s="41"/>
    </row>
    <row r="26" spans="1:8" ht="15" customHeight="1">
      <c r="A26" s="40"/>
      <c r="B26" s="6"/>
      <c r="C26" s="7"/>
      <c r="D26" s="12">
        <v>0</v>
      </c>
      <c r="E26" s="9"/>
      <c r="F26" s="12">
        <v>0</v>
      </c>
      <c r="G26" s="10">
        <v>0</v>
      </c>
      <c r="H26" s="41"/>
    </row>
    <row r="27" spans="1:8" ht="15" customHeight="1" thickBot="1">
      <c r="A27" s="110"/>
      <c r="B27" s="111"/>
      <c r="C27" s="20"/>
      <c r="D27" s="20"/>
      <c r="E27" s="20"/>
      <c r="F27" s="20"/>
      <c r="G27" s="21"/>
      <c r="H27" s="42"/>
    </row>
    <row r="28" spans="1:10" s="29" customFormat="1" ht="15" customHeight="1">
      <c r="A28" s="91"/>
      <c r="B28" s="92"/>
      <c r="C28" s="92"/>
      <c r="D28" s="92"/>
      <c r="E28" s="92"/>
      <c r="F28" s="92"/>
      <c r="G28" s="92"/>
      <c r="H28" s="92"/>
      <c r="I28" s="35"/>
      <c r="J28" s="35"/>
    </row>
    <row r="29" spans="1:10" s="29" customFormat="1" ht="15" customHeight="1">
      <c r="A29" s="28"/>
      <c r="B29" s="36"/>
      <c r="C29" s="36"/>
      <c r="D29" s="36"/>
      <c r="E29" s="36"/>
      <c r="F29" s="36"/>
      <c r="G29" s="36"/>
      <c r="H29" s="36"/>
      <c r="I29" s="35"/>
      <c r="J29" s="35"/>
    </row>
    <row r="30" spans="1:10" s="29" customFormat="1" ht="15" customHeight="1">
      <c r="A30" s="28"/>
      <c r="B30" s="36"/>
      <c r="C30" s="36"/>
      <c r="D30" s="36"/>
      <c r="E30" s="36"/>
      <c r="F30" s="36"/>
      <c r="G30" s="36"/>
      <c r="H30" s="36"/>
      <c r="I30" s="35"/>
      <c r="J30" s="35"/>
    </row>
    <row r="31" spans="1:10" s="29" customFormat="1" ht="15" customHeight="1">
      <c r="A31" s="28"/>
      <c r="B31" s="36"/>
      <c r="C31" s="36"/>
      <c r="D31" s="36"/>
      <c r="E31" s="36"/>
      <c r="F31" s="36"/>
      <c r="G31" s="36"/>
      <c r="H31" s="36"/>
      <c r="I31" s="35"/>
      <c r="J31" s="35"/>
    </row>
    <row r="32" spans="1:10" s="29" customFormat="1" ht="15" customHeight="1">
      <c r="A32" s="28"/>
      <c r="B32" s="36"/>
      <c r="C32" s="36"/>
      <c r="D32" s="36"/>
      <c r="E32" s="36"/>
      <c r="F32" s="36"/>
      <c r="G32" s="36"/>
      <c r="H32" s="36"/>
      <c r="I32" s="35"/>
      <c r="J32" s="35"/>
    </row>
    <row r="33" spans="1:8" ht="27" customHeight="1">
      <c r="A33" s="90" t="s">
        <v>63</v>
      </c>
      <c r="B33" s="90"/>
      <c r="C33" s="90"/>
      <c r="D33" s="90"/>
      <c r="E33" s="90"/>
      <c r="F33" s="90"/>
      <c r="G33" s="90"/>
      <c r="H33" s="90"/>
    </row>
    <row r="34" spans="2:8" ht="11.25" customHeight="1">
      <c r="B34" s="78"/>
      <c r="C34" s="78"/>
      <c r="D34" s="78"/>
      <c r="E34" s="78"/>
      <c r="F34" s="78"/>
      <c r="G34" s="78"/>
      <c r="H34" s="78"/>
    </row>
    <row r="35" spans="2:8" ht="19.5" customHeight="1" thickBot="1">
      <c r="B35" s="32"/>
      <c r="C35" s="86" t="s">
        <v>77</v>
      </c>
      <c r="D35" s="112"/>
      <c r="E35" s="112"/>
      <c r="F35" s="112"/>
      <c r="G35" s="33"/>
      <c r="H35" s="34" t="s">
        <v>0</v>
      </c>
    </row>
    <row r="36" spans="1:8" ht="15" customHeight="1">
      <c r="A36" s="103" t="s">
        <v>64</v>
      </c>
      <c r="B36" s="115"/>
      <c r="C36" s="118" t="s">
        <v>65</v>
      </c>
      <c r="D36" s="99" t="s">
        <v>66</v>
      </c>
      <c r="E36" s="118" t="s">
        <v>67</v>
      </c>
      <c r="F36" s="99" t="s">
        <v>68</v>
      </c>
      <c r="G36" s="102" t="s">
        <v>69</v>
      </c>
      <c r="H36" s="103"/>
    </row>
    <row r="37" spans="1:8" ht="15" customHeight="1">
      <c r="A37" s="104"/>
      <c r="B37" s="116"/>
      <c r="C37" s="119"/>
      <c r="D37" s="100"/>
      <c r="E37" s="119"/>
      <c r="F37" s="100"/>
      <c r="G37" s="100"/>
      <c r="H37" s="104"/>
    </row>
    <row r="38" spans="1:8" ht="15" customHeight="1">
      <c r="A38" s="104"/>
      <c r="B38" s="116"/>
      <c r="C38" s="119"/>
      <c r="D38" s="100"/>
      <c r="E38" s="119"/>
      <c r="F38" s="100"/>
      <c r="G38" s="100"/>
      <c r="H38" s="104"/>
    </row>
    <row r="39" spans="1:8" ht="15" customHeight="1">
      <c r="A39" s="105"/>
      <c r="B39" s="117"/>
      <c r="C39" s="120"/>
      <c r="D39" s="101"/>
      <c r="E39" s="120"/>
      <c r="F39" s="101"/>
      <c r="G39" s="101"/>
      <c r="H39" s="105"/>
    </row>
    <row r="40" spans="1:8" ht="15" customHeight="1">
      <c r="A40" s="106" t="s">
        <v>70</v>
      </c>
      <c r="B40" s="107"/>
      <c r="C40" s="64">
        <v>13580643062.04</v>
      </c>
      <c r="D40" s="65">
        <v>572870230</v>
      </c>
      <c r="E40" s="65">
        <v>9060044998</v>
      </c>
      <c r="F40" s="66"/>
      <c r="G40" s="108">
        <f>SUM(C40:F40)</f>
        <v>23213558290.04</v>
      </c>
      <c r="H40" s="109"/>
    </row>
    <row r="41" spans="1:8" ht="15" customHeight="1">
      <c r="A41" s="93" t="s">
        <v>75</v>
      </c>
      <c r="B41" s="94"/>
      <c r="C41" s="67"/>
      <c r="D41" s="66">
        <v>9382111</v>
      </c>
      <c r="E41" s="66">
        <v>2819606685</v>
      </c>
      <c r="F41" s="66"/>
      <c r="G41" s="95">
        <f>SUM(C41:F41)</f>
        <v>2828988796</v>
      </c>
      <c r="H41" s="96"/>
    </row>
    <row r="42" spans="1:8" ht="15" customHeight="1">
      <c r="A42" s="93" t="s">
        <v>71</v>
      </c>
      <c r="B42" s="94"/>
      <c r="C42" s="66">
        <v>13580643062.04</v>
      </c>
      <c r="D42" s="66">
        <v>582252341</v>
      </c>
      <c r="E42" s="66">
        <v>11879651683</v>
      </c>
      <c r="F42" s="66"/>
      <c r="G42" s="95">
        <f>SUM(C42:F42)</f>
        <v>26042547086.04</v>
      </c>
      <c r="H42" s="96"/>
    </row>
    <row r="43" spans="1:8" ht="15" customHeight="1">
      <c r="A43" s="63"/>
      <c r="B43" s="61"/>
      <c r="C43" s="62"/>
      <c r="D43" s="62"/>
      <c r="E43" s="62"/>
      <c r="F43" s="62"/>
      <c r="G43" s="60"/>
      <c r="H43" s="63"/>
    </row>
    <row r="44" spans="1:8" ht="15" customHeight="1">
      <c r="A44" s="63"/>
      <c r="B44" s="61"/>
      <c r="C44" s="62"/>
      <c r="D44" s="62"/>
      <c r="E44" s="62"/>
      <c r="F44" s="62"/>
      <c r="G44" s="60"/>
      <c r="H44" s="63"/>
    </row>
    <row r="45" spans="1:8" ht="15" customHeight="1">
      <c r="A45" s="63"/>
      <c r="B45" s="61"/>
      <c r="C45" s="62"/>
      <c r="D45" s="62"/>
      <c r="E45" s="62"/>
      <c r="F45" s="62"/>
      <c r="G45" s="60"/>
      <c r="H45" s="63"/>
    </row>
    <row r="46" spans="1:8" ht="15" customHeight="1">
      <c r="A46" s="63"/>
      <c r="B46" s="61"/>
      <c r="C46" s="62"/>
      <c r="D46" s="62"/>
      <c r="E46" s="62"/>
      <c r="F46" s="62"/>
      <c r="G46" s="60"/>
      <c r="H46" s="63"/>
    </row>
    <row r="47" spans="1:8" ht="15" customHeight="1">
      <c r="A47" s="63"/>
      <c r="B47" s="61"/>
      <c r="C47" s="62"/>
      <c r="D47" s="62"/>
      <c r="E47" s="62"/>
      <c r="F47" s="62"/>
      <c r="G47" s="60"/>
      <c r="H47" s="63"/>
    </row>
    <row r="48" spans="1:8" ht="15" customHeight="1">
      <c r="A48" s="63"/>
      <c r="B48" s="61"/>
      <c r="C48" s="62"/>
      <c r="D48" s="62"/>
      <c r="E48" s="62"/>
      <c r="F48" s="62"/>
      <c r="G48" s="60"/>
      <c r="H48" s="63"/>
    </row>
    <row r="49" spans="1:8" ht="18" customHeight="1">
      <c r="A49" s="63"/>
      <c r="B49" s="61"/>
      <c r="C49" s="62"/>
      <c r="D49" s="62"/>
      <c r="E49" s="62"/>
      <c r="F49" s="62"/>
      <c r="G49" s="60"/>
      <c r="H49" s="63"/>
    </row>
    <row r="50" spans="1:8" ht="20.25" customHeight="1" thickBot="1">
      <c r="A50" s="121"/>
      <c r="B50" s="122"/>
      <c r="C50" s="69"/>
      <c r="D50" s="70"/>
      <c r="E50" s="3"/>
      <c r="F50" s="71"/>
      <c r="G50" s="68"/>
      <c r="H50" s="72"/>
    </row>
    <row r="51" spans="1:10" s="44" customFormat="1" ht="16.5">
      <c r="A51" s="113" t="s">
        <v>79</v>
      </c>
      <c r="B51" s="114"/>
      <c r="C51" s="114"/>
      <c r="D51" s="114"/>
      <c r="E51" s="114"/>
      <c r="F51" s="114"/>
      <c r="G51" s="114"/>
      <c r="H51" s="114"/>
      <c r="I51" s="43"/>
      <c r="J51" s="43"/>
    </row>
    <row r="52" spans="2:8" ht="16.5">
      <c r="B52" s="89"/>
      <c r="C52" s="89"/>
      <c r="D52" s="89"/>
      <c r="E52" s="89"/>
      <c r="F52" s="89"/>
      <c r="G52" s="89"/>
      <c r="H52" s="89"/>
    </row>
    <row r="53" spans="2:8" ht="16.5">
      <c r="B53" s="89"/>
      <c r="C53" s="89"/>
      <c r="D53" s="89"/>
      <c r="E53" s="89"/>
      <c r="F53" s="89"/>
      <c r="G53" s="89"/>
      <c r="H53" s="89"/>
    </row>
  </sheetData>
  <sheetProtection/>
  <mergeCells count="36">
    <mergeCell ref="C35:F35"/>
    <mergeCell ref="A17:B17"/>
    <mergeCell ref="A51:H51"/>
    <mergeCell ref="A36:B39"/>
    <mergeCell ref="C36:C39"/>
    <mergeCell ref="D36:D39"/>
    <mergeCell ref="E36:E39"/>
    <mergeCell ref="A50:B50"/>
    <mergeCell ref="A13:B13"/>
    <mergeCell ref="A6:B6"/>
    <mergeCell ref="A18:B18"/>
    <mergeCell ref="F36:F39"/>
    <mergeCell ref="G36:H39"/>
    <mergeCell ref="A40:B40"/>
    <mergeCell ref="G40:H40"/>
    <mergeCell ref="A11:B11"/>
    <mergeCell ref="A27:B27"/>
    <mergeCell ref="A16:B16"/>
    <mergeCell ref="B53:H53"/>
    <mergeCell ref="A33:H33"/>
    <mergeCell ref="B34:H34"/>
    <mergeCell ref="A28:H28"/>
    <mergeCell ref="B52:H52"/>
    <mergeCell ref="A14:B14"/>
    <mergeCell ref="A41:B41"/>
    <mergeCell ref="G41:H41"/>
    <mergeCell ref="A42:B42"/>
    <mergeCell ref="G42:H42"/>
    <mergeCell ref="A1:H1"/>
    <mergeCell ref="B2:H2"/>
    <mergeCell ref="A4:B5"/>
    <mergeCell ref="C4:D4"/>
    <mergeCell ref="E4:F4"/>
    <mergeCell ref="A9:B9"/>
    <mergeCell ref="C3:F3"/>
    <mergeCell ref="G4:H4"/>
  </mergeCells>
  <dataValidations count="1">
    <dataValidation type="decimal" operator="greaterThanOrEqual" allowBlank="1" showInputMessage="1" showErrorMessage="1" sqref="G6 C6:C8 E6:F8 D6:D19 C20:F26 F9:F1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="115" zoomScaleSheetLayoutView="115" zoomScalePageLayoutView="0" workbookViewId="0" topLeftCell="A29">
      <selection activeCell="A52" sqref="A52:K52"/>
    </sheetView>
  </sheetViews>
  <sheetFormatPr defaultColWidth="9.00390625" defaultRowHeight="16.5"/>
  <cols>
    <col min="1" max="1" width="1.75390625" style="19" customWidth="1"/>
    <col min="2" max="2" width="19.75390625" style="19" customWidth="1"/>
    <col min="3" max="3" width="10.375" style="19" customWidth="1"/>
    <col min="4" max="4" width="5.50390625" style="19" customWidth="1"/>
    <col min="5" max="5" width="9.375" style="19" customWidth="1"/>
    <col min="6" max="6" width="4.50390625" style="19" customWidth="1"/>
    <col min="7" max="7" width="11.00390625" style="19" customWidth="1"/>
    <col min="8" max="8" width="3.50390625" style="19" customWidth="1"/>
    <col min="9" max="9" width="13.25390625" style="19" customWidth="1"/>
    <col min="10" max="10" width="1.75390625" style="19" customWidth="1"/>
    <col min="11" max="11" width="9.25390625" style="19" customWidth="1"/>
    <col min="12" max="12" width="13.00390625" style="19" customWidth="1"/>
    <col min="13" max="16384" width="9.00390625" style="19" customWidth="1"/>
  </cols>
  <sheetData>
    <row r="1" spans="2:11" ht="27" customHeight="1">
      <c r="B1" s="77" t="s">
        <v>43</v>
      </c>
      <c r="C1" s="77"/>
      <c r="D1" s="77"/>
      <c r="E1" s="77"/>
      <c r="F1" s="77"/>
      <c r="G1" s="77"/>
      <c r="H1" s="77"/>
      <c r="I1" s="77"/>
      <c r="J1" s="77"/>
      <c r="K1" s="77"/>
    </row>
    <row r="2" spans="2:11" ht="18" customHeight="1"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2:11" ht="19.5" customHeight="1" thickBot="1">
      <c r="B3" s="1"/>
      <c r="C3" s="154" t="s">
        <v>77</v>
      </c>
      <c r="D3" s="155"/>
      <c r="E3" s="155"/>
      <c r="F3" s="155"/>
      <c r="G3" s="155"/>
      <c r="H3" s="155"/>
      <c r="I3" s="153" t="s">
        <v>0</v>
      </c>
      <c r="J3" s="153"/>
      <c r="K3" s="153"/>
    </row>
    <row r="4" spans="1:11" ht="15" customHeight="1">
      <c r="A4" s="79" t="s">
        <v>4</v>
      </c>
      <c r="B4" s="79"/>
      <c r="C4" s="80"/>
      <c r="D4" s="156" t="s">
        <v>21</v>
      </c>
      <c r="E4" s="80"/>
      <c r="F4" s="156" t="s">
        <v>6</v>
      </c>
      <c r="G4" s="80"/>
      <c r="H4" s="158" t="s">
        <v>25</v>
      </c>
      <c r="I4" s="159"/>
      <c r="J4" s="159"/>
      <c r="K4" s="159"/>
    </row>
    <row r="5" spans="1:11" ht="15" customHeight="1">
      <c r="A5" s="81"/>
      <c r="B5" s="81"/>
      <c r="C5" s="82"/>
      <c r="D5" s="157"/>
      <c r="E5" s="82"/>
      <c r="F5" s="157"/>
      <c r="G5" s="82"/>
      <c r="H5" s="160" t="s">
        <v>7</v>
      </c>
      <c r="I5" s="161"/>
      <c r="J5" s="145" t="s">
        <v>1</v>
      </c>
      <c r="K5" s="146"/>
    </row>
    <row r="6" spans="1:11" ht="15" customHeight="1">
      <c r="A6" s="175" t="s">
        <v>39</v>
      </c>
      <c r="B6" s="175"/>
      <c r="C6" s="176"/>
      <c r="D6" s="173"/>
      <c r="E6" s="174"/>
      <c r="F6" s="173"/>
      <c r="G6" s="174"/>
      <c r="H6" s="173"/>
      <c r="I6" s="174"/>
      <c r="J6" s="162"/>
      <c r="K6" s="163"/>
    </row>
    <row r="7" spans="1:11" ht="15" customHeight="1">
      <c r="A7" s="13"/>
      <c r="B7" s="164" t="s">
        <v>73</v>
      </c>
      <c r="C7" s="165"/>
      <c r="D7" s="129">
        <v>3149954000</v>
      </c>
      <c r="E7" s="130"/>
      <c r="F7" s="129">
        <v>3895408352</v>
      </c>
      <c r="G7" s="130"/>
      <c r="H7" s="167">
        <f>F7-D7</f>
        <v>745454352</v>
      </c>
      <c r="I7" s="168"/>
      <c r="J7" s="127">
        <f aca="true" t="shared" si="0" ref="J7:J12">IF(D7=0,0,ABS(H7/D7*100))</f>
        <v>23.66556311615979</v>
      </c>
      <c r="K7" s="128">
        <f aca="true" t="shared" si="1" ref="K7:K12">IF(F7=0,0,ABS(J7/F7*100))</f>
        <v>6.07524577083409E-07</v>
      </c>
    </row>
    <row r="8" spans="1:11" ht="15" customHeight="1">
      <c r="A8" s="13"/>
      <c r="B8" s="14" t="s">
        <v>46</v>
      </c>
      <c r="C8" s="18"/>
      <c r="D8" s="129">
        <v>-75591000</v>
      </c>
      <c r="E8" s="130"/>
      <c r="F8" s="129">
        <v>-88200827</v>
      </c>
      <c r="G8" s="130"/>
      <c r="H8" s="131">
        <f>F8-D8</f>
        <v>-12609827</v>
      </c>
      <c r="I8" s="132"/>
      <c r="J8" s="169">
        <v>16.68</v>
      </c>
      <c r="K8" s="170">
        <f t="shared" si="1"/>
        <v>1.8911387304792505E-05</v>
      </c>
    </row>
    <row r="9" spans="1:11" ht="15" customHeight="1">
      <c r="A9" s="13"/>
      <c r="B9" s="164" t="s">
        <v>74</v>
      </c>
      <c r="C9" s="166"/>
      <c r="D9" s="129">
        <v>3074363000</v>
      </c>
      <c r="E9" s="130"/>
      <c r="F9" s="129">
        <v>3807207525</v>
      </c>
      <c r="G9" s="130"/>
      <c r="H9" s="167">
        <f>F9-D9</f>
        <v>732844525</v>
      </c>
      <c r="I9" s="168"/>
      <c r="J9" s="127">
        <f t="shared" si="0"/>
        <v>23.83728027562132</v>
      </c>
      <c r="K9" s="128">
        <f t="shared" si="1"/>
        <v>6.26109297144797E-07</v>
      </c>
    </row>
    <row r="10" spans="1:11" ht="15" customHeight="1">
      <c r="A10" s="13"/>
      <c r="B10" s="164" t="s">
        <v>72</v>
      </c>
      <c r="C10" s="165"/>
      <c r="D10" s="129">
        <v>-1940642000</v>
      </c>
      <c r="E10" s="130"/>
      <c r="F10" s="129">
        <v>20213596337</v>
      </c>
      <c r="G10" s="130"/>
      <c r="H10" s="167">
        <f>F10-D10</f>
        <v>22154238337</v>
      </c>
      <c r="I10" s="168"/>
      <c r="J10" s="171" t="s">
        <v>80</v>
      </c>
      <c r="K10" s="172" t="e">
        <f t="shared" si="1"/>
        <v>#VALUE!</v>
      </c>
    </row>
    <row r="11" spans="1:11" ht="15" customHeight="1">
      <c r="A11" s="13"/>
      <c r="B11" s="164" t="s">
        <v>40</v>
      </c>
      <c r="C11" s="165"/>
      <c r="D11" s="129">
        <v>-629991000</v>
      </c>
      <c r="E11" s="130"/>
      <c r="F11" s="129">
        <v>-634049606</v>
      </c>
      <c r="G11" s="130"/>
      <c r="H11" s="131">
        <f>F11-D11</f>
        <v>-4058606</v>
      </c>
      <c r="I11" s="132"/>
      <c r="J11" s="169">
        <v>0.64</v>
      </c>
      <c r="K11" s="170">
        <f t="shared" si="1"/>
        <v>1.0093847452055668E-07</v>
      </c>
    </row>
    <row r="12" spans="1:11" ht="15" customHeight="1">
      <c r="A12" s="13"/>
      <c r="B12" s="13" t="s">
        <v>51</v>
      </c>
      <c r="C12" s="15"/>
      <c r="D12" s="137">
        <f>SUM(D9:E11)</f>
        <v>503730000</v>
      </c>
      <c r="E12" s="138"/>
      <c r="F12" s="137">
        <f>SUM(F9:G11)</f>
        <v>23386754256</v>
      </c>
      <c r="G12" s="138"/>
      <c r="H12" s="137">
        <f>SUM(H9:I11)</f>
        <v>22883024256</v>
      </c>
      <c r="I12" s="138"/>
      <c r="J12" s="149">
        <f t="shared" si="0"/>
        <v>4542.71618843428</v>
      </c>
      <c r="K12" s="150">
        <f t="shared" si="1"/>
        <v>1.9424312321017446E-05</v>
      </c>
    </row>
    <row r="13" spans="1:11" ht="15" customHeight="1">
      <c r="A13" s="123" t="s">
        <v>41</v>
      </c>
      <c r="B13" s="123"/>
      <c r="C13" s="124"/>
      <c r="D13" s="137"/>
      <c r="E13" s="138"/>
      <c r="F13" s="137"/>
      <c r="G13" s="138"/>
      <c r="H13" s="137"/>
      <c r="I13" s="138"/>
      <c r="J13" s="127"/>
      <c r="K13" s="128"/>
    </row>
    <row r="14" spans="1:11" ht="15" customHeight="1">
      <c r="A14" s="13"/>
      <c r="B14" s="125" t="s">
        <v>52</v>
      </c>
      <c r="C14" s="126"/>
      <c r="D14" s="129"/>
      <c r="E14" s="130"/>
      <c r="F14" s="129">
        <v>-1000000000</v>
      </c>
      <c r="G14" s="130"/>
      <c r="H14" s="131">
        <f aca="true" t="shared" si="2" ref="H14:H19">F14-D14</f>
        <v>-1000000000</v>
      </c>
      <c r="I14" s="132"/>
      <c r="J14" s="171" t="s">
        <v>80</v>
      </c>
      <c r="K14" s="172" t="e">
        <f aca="true" t="shared" si="3" ref="K14:K20">IF(F14=0,0,ABS(J14/F14*100))</f>
        <v>#VALUE!</v>
      </c>
    </row>
    <row r="15" spans="1:11" ht="15" customHeight="1" hidden="1">
      <c r="A15" s="13"/>
      <c r="B15" s="125" t="s">
        <v>42</v>
      </c>
      <c r="C15" s="126"/>
      <c r="D15" s="129">
        <v>0</v>
      </c>
      <c r="E15" s="130"/>
      <c r="F15" s="129"/>
      <c r="G15" s="130"/>
      <c r="H15" s="131">
        <f t="shared" si="2"/>
        <v>0</v>
      </c>
      <c r="I15" s="132"/>
      <c r="J15" s="127">
        <f aca="true" t="shared" si="4" ref="J15:J20">IF(D15=0,0,ABS(H15/D15*100))</f>
        <v>0</v>
      </c>
      <c r="K15" s="128">
        <f t="shared" si="3"/>
        <v>0</v>
      </c>
    </row>
    <row r="16" spans="1:11" ht="15" customHeight="1">
      <c r="A16" s="13"/>
      <c r="B16" s="125" t="s">
        <v>53</v>
      </c>
      <c r="C16" s="126"/>
      <c r="D16" s="129">
        <v>-2420925000</v>
      </c>
      <c r="E16" s="130"/>
      <c r="F16" s="129">
        <v>-6040071694</v>
      </c>
      <c r="G16" s="130"/>
      <c r="H16" s="131">
        <f t="shared" si="2"/>
        <v>-3619146694</v>
      </c>
      <c r="I16" s="132"/>
      <c r="J16" s="127">
        <f t="shared" si="4"/>
        <v>149.49437483606474</v>
      </c>
      <c r="K16" s="128">
        <f t="shared" si="3"/>
        <v>2.4750430526274603E-06</v>
      </c>
    </row>
    <row r="17" spans="1:11" ht="15" customHeight="1">
      <c r="A17" s="13"/>
      <c r="B17" s="125" t="s">
        <v>54</v>
      </c>
      <c r="C17" s="126"/>
      <c r="D17" s="129">
        <v>-68007000</v>
      </c>
      <c r="E17" s="130"/>
      <c r="F17" s="129">
        <v>-264922291</v>
      </c>
      <c r="G17" s="130"/>
      <c r="H17" s="131">
        <f t="shared" si="2"/>
        <v>-196915291</v>
      </c>
      <c r="I17" s="132"/>
      <c r="J17" s="127">
        <f t="shared" si="4"/>
        <v>289.55150352169625</v>
      </c>
      <c r="K17" s="128">
        <f t="shared" si="3"/>
        <v>0.00010929676865949202</v>
      </c>
    </row>
    <row r="18" spans="1:11" ht="15" customHeight="1">
      <c r="A18" s="13"/>
      <c r="B18" s="125" t="s">
        <v>55</v>
      </c>
      <c r="C18" s="126"/>
      <c r="D18" s="129">
        <v>-1000000</v>
      </c>
      <c r="E18" s="130"/>
      <c r="F18" s="129">
        <v>-25990589</v>
      </c>
      <c r="G18" s="130"/>
      <c r="H18" s="131">
        <f t="shared" si="2"/>
        <v>-24990589</v>
      </c>
      <c r="I18" s="132"/>
      <c r="J18" s="127">
        <f t="shared" si="4"/>
        <v>2499.0589</v>
      </c>
      <c r="K18" s="128">
        <f t="shared" si="3"/>
        <v>0.009615245348999208</v>
      </c>
    </row>
    <row r="19" spans="1:11" ht="15" customHeight="1">
      <c r="A19" s="13"/>
      <c r="B19" s="125" t="s">
        <v>47</v>
      </c>
      <c r="C19" s="126"/>
      <c r="D19" s="129">
        <v>75591000</v>
      </c>
      <c r="E19" s="130"/>
      <c r="F19" s="131">
        <v>88200827</v>
      </c>
      <c r="G19" s="132"/>
      <c r="H19" s="131">
        <f t="shared" si="2"/>
        <v>12609827</v>
      </c>
      <c r="I19" s="132"/>
      <c r="J19" s="127">
        <f t="shared" si="4"/>
        <v>16.68165125477901</v>
      </c>
      <c r="K19" s="128">
        <f t="shared" si="3"/>
        <v>1.891325945818967E-05</v>
      </c>
    </row>
    <row r="20" spans="1:11" ht="15" customHeight="1">
      <c r="A20" s="13"/>
      <c r="B20" s="13" t="s">
        <v>56</v>
      </c>
      <c r="C20" s="15"/>
      <c r="D20" s="137">
        <f>SUM(D14:E19)</f>
        <v>-2414341000</v>
      </c>
      <c r="E20" s="138"/>
      <c r="F20" s="137">
        <f>SUM(F14:G19)</f>
        <v>-7242783747</v>
      </c>
      <c r="G20" s="138"/>
      <c r="H20" s="137">
        <f>SUM(H14:I19)</f>
        <v>-4828442747</v>
      </c>
      <c r="I20" s="138"/>
      <c r="J20" s="149">
        <f t="shared" si="4"/>
        <v>199.9900903393514</v>
      </c>
      <c r="K20" s="150">
        <f t="shared" si="3"/>
        <v>2.7612323841946597E-06</v>
      </c>
    </row>
    <row r="21" spans="1:11" ht="15" customHeight="1">
      <c r="A21" s="123" t="s">
        <v>23</v>
      </c>
      <c r="B21" s="123"/>
      <c r="C21" s="124"/>
      <c r="D21" s="129"/>
      <c r="E21" s="130"/>
      <c r="F21" s="129"/>
      <c r="G21" s="130"/>
      <c r="H21" s="131"/>
      <c r="I21" s="132"/>
      <c r="J21" s="127"/>
      <c r="K21" s="128"/>
    </row>
    <row r="22" spans="1:11" ht="15" customHeight="1">
      <c r="A22" s="13"/>
      <c r="B22" s="14" t="s">
        <v>57</v>
      </c>
      <c r="C22" s="15"/>
      <c r="D22" s="129">
        <v>72067000</v>
      </c>
      <c r="E22" s="130"/>
      <c r="F22" s="131">
        <v>481045296</v>
      </c>
      <c r="G22" s="136"/>
      <c r="H22" s="131">
        <f>F22-D22</f>
        <v>408978296</v>
      </c>
      <c r="I22" s="132"/>
      <c r="J22" s="127">
        <f aca="true" t="shared" si="5" ref="J22:J28">IF(D22=0,0,ABS(H22/D22*100))</f>
        <v>567.497323324129</v>
      </c>
      <c r="K22" s="128">
        <f aca="true" t="shared" si="6" ref="K22:K28">IF(F22=0,0,ABS(J22/F22*100))</f>
        <v>0.00011797170205030525</v>
      </c>
    </row>
    <row r="23" spans="1:11" ht="15" customHeight="1">
      <c r="A23" s="13"/>
      <c r="B23" s="14" t="s">
        <v>58</v>
      </c>
      <c r="C23" s="15"/>
      <c r="D23" s="129">
        <v>-251996000</v>
      </c>
      <c r="E23" s="130"/>
      <c r="F23" s="131">
        <v>-283353373</v>
      </c>
      <c r="G23" s="136"/>
      <c r="H23" s="131">
        <f>F23-D23</f>
        <v>-31357373</v>
      </c>
      <c r="I23" s="132"/>
      <c r="J23" s="127">
        <f t="shared" si="5"/>
        <v>12.44359950157939</v>
      </c>
      <c r="K23" s="128">
        <f t="shared" si="6"/>
        <v>4.391548041173094E-06</v>
      </c>
    </row>
    <row r="24" spans="1:11" ht="15" customHeight="1">
      <c r="A24" s="13"/>
      <c r="B24" s="164" t="s">
        <v>59</v>
      </c>
      <c r="C24" s="165"/>
      <c r="D24" s="129">
        <v>-37721000</v>
      </c>
      <c r="E24" s="130"/>
      <c r="F24" s="131">
        <v>0</v>
      </c>
      <c r="G24" s="132"/>
      <c r="H24" s="131">
        <f>F24-D24</f>
        <v>37721000</v>
      </c>
      <c r="I24" s="132"/>
      <c r="J24" s="169">
        <v>-100</v>
      </c>
      <c r="K24" s="170">
        <f>IF(F24=0,0,ABS(J24/F24*100))</f>
        <v>0</v>
      </c>
    </row>
    <row r="25" spans="1:11" ht="15" customHeight="1">
      <c r="A25" s="13"/>
      <c r="B25" s="13" t="s">
        <v>60</v>
      </c>
      <c r="C25" s="15"/>
      <c r="D25" s="134">
        <f>SUM(D22:E24)</f>
        <v>-217650000</v>
      </c>
      <c r="E25" s="135"/>
      <c r="F25" s="134">
        <f>SUM(F22:G24)</f>
        <v>197691923</v>
      </c>
      <c r="G25" s="135"/>
      <c r="H25" s="134">
        <f>SUM(H22:I24)</f>
        <v>415341923</v>
      </c>
      <c r="I25" s="135"/>
      <c r="J25" s="203" t="s">
        <v>80</v>
      </c>
      <c r="K25" s="204" t="e">
        <f t="shared" si="6"/>
        <v>#VALUE!</v>
      </c>
    </row>
    <row r="26" spans="1:12" ht="15" customHeight="1">
      <c r="A26" s="123" t="s">
        <v>61</v>
      </c>
      <c r="B26" s="123"/>
      <c r="C26" s="124"/>
      <c r="D26" s="137">
        <f>D12+D20+D25</f>
        <v>-2128261000</v>
      </c>
      <c r="E26" s="138"/>
      <c r="F26" s="137">
        <f>F12+F20+F25</f>
        <v>16341662432</v>
      </c>
      <c r="G26" s="138"/>
      <c r="H26" s="137">
        <f>F26-D26</f>
        <v>18469923432</v>
      </c>
      <c r="I26" s="138"/>
      <c r="J26" s="203" t="s">
        <v>80</v>
      </c>
      <c r="K26" s="204" t="e">
        <f t="shared" si="6"/>
        <v>#VALUE!</v>
      </c>
      <c r="L26" s="46"/>
    </row>
    <row r="27" spans="1:11" ht="15" customHeight="1">
      <c r="A27" s="123" t="s">
        <v>8</v>
      </c>
      <c r="B27" s="123"/>
      <c r="C27" s="124"/>
      <c r="D27" s="134">
        <v>35107830000</v>
      </c>
      <c r="E27" s="135"/>
      <c r="F27" s="134">
        <v>27647148507</v>
      </c>
      <c r="G27" s="135"/>
      <c r="H27" s="137">
        <f>F27-D27</f>
        <v>-7460681493</v>
      </c>
      <c r="I27" s="138"/>
      <c r="J27" s="143">
        <v>-21.25</v>
      </c>
      <c r="K27" s="144">
        <f t="shared" si="6"/>
        <v>7.686145279908233E-08</v>
      </c>
    </row>
    <row r="28" spans="1:11" ht="15" customHeight="1" thickBot="1">
      <c r="A28" s="141" t="s">
        <v>9</v>
      </c>
      <c r="B28" s="141"/>
      <c r="C28" s="142"/>
      <c r="D28" s="139">
        <v>32979569000</v>
      </c>
      <c r="E28" s="140"/>
      <c r="F28" s="139">
        <v>43988810939</v>
      </c>
      <c r="G28" s="140"/>
      <c r="H28" s="139">
        <f>H26+H27</f>
        <v>11009241939</v>
      </c>
      <c r="I28" s="140"/>
      <c r="J28" s="143">
        <f t="shared" si="5"/>
        <v>33.38200671755292</v>
      </c>
      <c r="K28" s="144">
        <f t="shared" si="6"/>
        <v>7.58874950355996E-08</v>
      </c>
    </row>
    <row r="29" spans="1:11" ht="15" customHeight="1">
      <c r="A29" s="180"/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spans="1:11" ht="15" customHeight="1">
      <c r="A30" s="59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5" customHeight="1">
      <c r="A31" s="59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5" customHeight="1">
      <c r="A32" s="59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6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2:11" ht="27" customHeight="1">
      <c r="B34" s="77" t="s">
        <v>30</v>
      </c>
      <c r="C34" s="77"/>
      <c r="D34" s="77"/>
      <c r="E34" s="77"/>
      <c r="F34" s="77"/>
      <c r="G34" s="77"/>
      <c r="H34" s="77"/>
      <c r="I34" s="77"/>
      <c r="J34" s="77"/>
      <c r="K34" s="77"/>
    </row>
    <row r="35" spans="2:11" ht="18" customHeight="1">
      <c r="B35" s="133"/>
      <c r="C35" s="133"/>
      <c r="D35" s="133"/>
      <c r="E35" s="133"/>
      <c r="F35" s="133"/>
      <c r="G35" s="133"/>
      <c r="H35" s="133"/>
      <c r="I35" s="133"/>
      <c r="J35" s="133"/>
      <c r="K35" s="133"/>
    </row>
    <row r="36" spans="3:11" ht="19.5" customHeight="1" thickBot="1">
      <c r="C36" s="152" t="s">
        <v>78</v>
      </c>
      <c r="D36" s="152"/>
      <c r="E36" s="152"/>
      <c r="F36" s="152"/>
      <c r="G36" s="152"/>
      <c r="H36" s="152"/>
      <c r="I36" s="153" t="s">
        <v>0</v>
      </c>
      <c r="J36" s="153"/>
      <c r="K36" s="153"/>
    </row>
    <row r="37" spans="1:12" ht="30" customHeight="1">
      <c r="A37" s="211" t="s">
        <v>10</v>
      </c>
      <c r="B37" s="189"/>
      <c r="C37" s="188" t="s">
        <v>11</v>
      </c>
      <c r="D37" s="189"/>
      <c r="E37" s="2" t="s">
        <v>26</v>
      </c>
      <c r="F37" s="177" t="s">
        <v>13</v>
      </c>
      <c r="G37" s="178"/>
      <c r="H37" s="179"/>
      <c r="I37" s="188" t="s">
        <v>2</v>
      </c>
      <c r="J37" s="189"/>
      <c r="K37" s="2" t="s">
        <v>12</v>
      </c>
      <c r="L37" s="22"/>
    </row>
    <row r="38" spans="1:12" ht="15" customHeight="1">
      <c r="A38" s="184" t="s">
        <v>14</v>
      </c>
      <c r="B38" s="185"/>
      <c r="C38" s="207">
        <f>SUM(C39:D50)</f>
        <v>110096915671</v>
      </c>
      <c r="D38" s="208"/>
      <c r="E38" s="16">
        <f aca="true" t="shared" si="7" ref="E38:E47">IF(C$38&gt;0,(C38/C$38)*100,0)</f>
        <v>100</v>
      </c>
      <c r="F38" s="209" t="s">
        <v>28</v>
      </c>
      <c r="G38" s="184"/>
      <c r="H38" s="210"/>
      <c r="I38" s="205">
        <f>SUM(I39:J45)</f>
        <v>84054368585</v>
      </c>
      <c r="J38" s="206"/>
      <c r="K38" s="16">
        <f>IF(I$51&gt;0,(I38/I$51)*100,0)</f>
        <v>76.34579776619508</v>
      </c>
      <c r="L38" s="22"/>
    </row>
    <row r="39" spans="1:12" ht="15" customHeight="1">
      <c r="A39" s="147" t="s">
        <v>15</v>
      </c>
      <c r="B39" s="148"/>
      <c r="C39" s="129">
        <v>92151664955</v>
      </c>
      <c r="D39" s="151"/>
      <c r="E39" s="17">
        <f t="shared" si="7"/>
        <v>83.70049641569854</v>
      </c>
      <c r="F39" s="181" t="s">
        <v>16</v>
      </c>
      <c r="G39" s="182"/>
      <c r="H39" s="183"/>
      <c r="I39" s="129">
        <v>79812948100</v>
      </c>
      <c r="J39" s="130"/>
      <c r="K39" s="17">
        <f>IF(I$51&gt;0,(I39/I$51)*100,0)</f>
        <v>72.49335516219467</v>
      </c>
      <c r="L39" s="22"/>
    </row>
    <row r="40" spans="1:12" ht="15" customHeight="1">
      <c r="A40" s="186" t="s">
        <v>31</v>
      </c>
      <c r="B40" s="187"/>
      <c r="C40" s="129">
        <v>17945250716</v>
      </c>
      <c r="D40" s="151"/>
      <c r="E40" s="17">
        <f t="shared" si="7"/>
        <v>16.29950358430146</v>
      </c>
      <c r="F40" s="181" t="s">
        <v>32</v>
      </c>
      <c r="G40" s="182"/>
      <c r="H40" s="183"/>
      <c r="I40" s="129">
        <v>4241420485</v>
      </c>
      <c r="J40" s="130"/>
      <c r="K40" s="17">
        <f>IF(I$51&gt;0,(I40/I$51)*100,0)</f>
        <v>3.852442604000403</v>
      </c>
      <c r="L40" s="22"/>
    </row>
    <row r="41" spans="1:12" ht="15" customHeight="1">
      <c r="A41" s="37"/>
      <c r="B41" s="23"/>
      <c r="C41" s="55"/>
      <c r="D41" s="57"/>
      <c r="E41" s="17"/>
      <c r="F41" s="24"/>
      <c r="G41" s="31"/>
      <c r="H41" s="25"/>
      <c r="I41" s="55"/>
      <c r="J41" s="56"/>
      <c r="K41" s="17"/>
      <c r="L41" s="22"/>
    </row>
    <row r="42" spans="1:12" ht="15" customHeight="1">
      <c r="A42" s="37"/>
      <c r="B42" s="23"/>
      <c r="C42" s="55"/>
      <c r="D42" s="57"/>
      <c r="E42" s="17"/>
      <c r="F42" s="24"/>
      <c r="G42" s="31"/>
      <c r="H42" s="25"/>
      <c r="I42" s="55"/>
      <c r="J42" s="56"/>
      <c r="K42" s="17"/>
      <c r="L42" s="22"/>
    </row>
    <row r="43" spans="1:12" ht="7.5" customHeight="1">
      <c r="A43" s="37"/>
      <c r="B43" s="23"/>
      <c r="C43" s="55"/>
      <c r="D43" s="57"/>
      <c r="E43" s="17"/>
      <c r="F43" s="24"/>
      <c r="G43" s="31"/>
      <c r="H43" s="25"/>
      <c r="I43" s="55"/>
      <c r="J43" s="56"/>
      <c r="K43" s="17"/>
      <c r="L43" s="22"/>
    </row>
    <row r="44" spans="1:12" ht="15" customHeight="1">
      <c r="A44" s="37"/>
      <c r="B44" s="23"/>
      <c r="C44" s="55"/>
      <c r="D44" s="57"/>
      <c r="E44" s="17"/>
      <c r="F44" s="24"/>
      <c r="G44" s="31"/>
      <c r="H44" s="25"/>
      <c r="I44" s="55"/>
      <c r="J44" s="56"/>
      <c r="K44" s="17"/>
      <c r="L44" s="22"/>
    </row>
    <row r="45" spans="1:12" ht="16.5" customHeight="1">
      <c r="A45" s="147"/>
      <c r="B45" s="148"/>
      <c r="C45" s="129"/>
      <c r="D45" s="151"/>
      <c r="E45" s="17">
        <f t="shared" si="7"/>
        <v>0</v>
      </c>
      <c r="F45" s="181"/>
      <c r="G45" s="182"/>
      <c r="H45" s="183"/>
      <c r="I45" s="129"/>
      <c r="J45" s="130"/>
      <c r="K45" s="17"/>
      <c r="L45" s="22"/>
    </row>
    <row r="46" spans="1:12" ht="15" customHeight="1">
      <c r="A46" s="147"/>
      <c r="B46" s="148"/>
      <c r="C46" s="55"/>
      <c r="D46" s="58"/>
      <c r="E46" s="16">
        <f t="shared" si="7"/>
        <v>0</v>
      </c>
      <c r="F46" s="190" t="s">
        <v>17</v>
      </c>
      <c r="G46" s="191"/>
      <c r="H46" s="192"/>
      <c r="I46" s="134">
        <f>SUM(I47:I50)</f>
        <v>26042547086</v>
      </c>
      <c r="J46" s="135"/>
      <c r="K46" s="16">
        <f>IF(I$51&gt;0,(I46/I$51)*100,0)</f>
        <v>23.65420223380492</v>
      </c>
      <c r="L46" s="22"/>
    </row>
    <row r="47" spans="1:12" ht="15" customHeight="1">
      <c r="A47" s="147"/>
      <c r="B47" s="148"/>
      <c r="C47" s="55"/>
      <c r="D47" s="58"/>
      <c r="E47" s="17">
        <f t="shared" si="7"/>
        <v>0</v>
      </c>
      <c r="F47" s="181" t="s">
        <v>29</v>
      </c>
      <c r="G47" s="182"/>
      <c r="H47" s="183"/>
      <c r="I47" s="129">
        <v>13580643062</v>
      </c>
      <c r="J47" s="130"/>
      <c r="K47" s="17">
        <f>IF(I$51&gt;0,(I47/I$51)*100,0)</f>
        <v>12.335171225488926</v>
      </c>
      <c r="L47" s="22"/>
    </row>
    <row r="48" spans="1:12" ht="15" customHeight="1">
      <c r="A48" s="38"/>
      <c r="B48" s="6"/>
      <c r="C48" s="55"/>
      <c r="D48" s="58"/>
      <c r="E48" s="17"/>
      <c r="F48" s="181" t="s">
        <v>45</v>
      </c>
      <c r="G48" s="182"/>
      <c r="H48" s="183"/>
      <c r="I48" s="129">
        <v>582252341</v>
      </c>
      <c r="J48" s="130"/>
      <c r="K48" s="17">
        <f>IF(I$51&gt;0,(I48/I$51)*100,0)</f>
        <v>0.5288543620421946</v>
      </c>
      <c r="L48" s="22"/>
    </row>
    <row r="49" spans="1:12" ht="15" customHeight="1">
      <c r="A49" s="38"/>
      <c r="B49" s="6"/>
      <c r="C49" s="55"/>
      <c r="D49" s="58"/>
      <c r="E49" s="17"/>
      <c r="F49" s="181" t="s">
        <v>62</v>
      </c>
      <c r="G49" s="182"/>
      <c r="H49" s="183"/>
      <c r="I49" s="129">
        <v>11879651683</v>
      </c>
      <c r="J49" s="130"/>
      <c r="K49" s="17">
        <f>IF(I$51&gt;0,(I49/I$51)*100,0)</f>
        <v>10.790176646273798</v>
      </c>
      <c r="L49" s="22"/>
    </row>
    <row r="50" spans="1:12" ht="15" customHeight="1">
      <c r="A50" s="38"/>
      <c r="B50" s="6"/>
      <c r="C50" s="55"/>
      <c r="D50" s="58"/>
      <c r="E50" s="17"/>
      <c r="F50" s="181"/>
      <c r="G50" s="182"/>
      <c r="H50" s="183"/>
      <c r="I50" s="129"/>
      <c r="J50" s="130"/>
      <c r="K50" s="17"/>
      <c r="L50" s="22"/>
    </row>
    <row r="51" spans="1:12" ht="15" customHeight="1" thickBot="1">
      <c r="A51" s="121" t="s">
        <v>18</v>
      </c>
      <c r="B51" s="122"/>
      <c r="C51" s="195">
        <f>SUM(C39:D50)</f>
        <v>110096915671</v>
      </c>
      <c r="D51" s="196"/>
      <c r="E51" s="3">
        <f>IF(C$38&gt;0,(C51/C$38)*100,0)</f>
        <v>100</v>
      </c>
      <c r="F51" s="199" t="s">
        <v>27</v>
      </c>
      <c r="G51" s="121"/>
      <c r="H51" s="200"/>
      <c r="I51" s="139">
        <f>I38+I46</f>
        <v>110096915671</v>
      </c>
      <c r="J51" s="140"/>
      <c r="K51" s="3">
        <f>IF(I$51&gt;0,(I51/I$51)*100,0)</f>
        <v>100</v>
      </c>
      <c r="L51" s="45">
        <f>C51-I51</f>
        <v>0</v>
      </c>
    </row>
    <row r="52" spans="1:11" s="4" customFormat="1" ht="15" customHeight="1">
      <c r="A52" s="197" t="s">
        <v>81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  <row r="53" spans="1:11" s="30" customFormat="1" ht="15" customHeight="1">
      <c r="A53" s="201"/>
      <c r="B53" s="202"/>
      <c r="C53" s="202"/>
      <c r="D53" s="202"/>
      <c r="E53" s="202"/>
      <c r="F53" s="202"/>
      <c r="G53" s="202"/>
      <c r="H53" s="202"/>
      <c r="I53" s="202"/>
      <c r="J53" s="202"/>
      <c r="K53" s="202"/>
    </row>
    <row r="54" spans="2:11" ht="16.5" customHeight="1">
      <c r="B54" s="193" t="s">
        <v>44</v>
      </c>
      <c r="C54" s="194"/>
      <c r="D54" s="194"/>
      <c r="E54" s="194"/>
      <c r="F54" s="194"/>
      <c r="G54" s="194"/>
      <c r="H54" s="194"/>
      <c r="I54" s="194"/>
      <c r="J54" s="194"/>
      <c r="K54" s="194"/>
    </row>
  </sheetData>
  <sheetProtection/>
  <mergeCells count="163">
    <mergeCell ref="H15:I15"/>
    <mergeCell ref="J21:K21"/>
    <mergeCell ref="J19:K19"/>
    <mergeCell ref="H12:I12"/>
    <mergeCell ref="H11:I11"/>
    <mergeCell ref="J13:K13"/>
    <mergeCell ref="J16:K16"/>
    <mergeCell ref="H16:I16"/>
    <mergeCell ref="H21:I21"/>
    <mergeCell ref="F15:G15"/>
    <mergeCell ref="J14:K14"/>
    <mergeCell ref="H13:I13"/>
    <mergeCell ref="J15:K15"/>
    <mergeCell ref="F8:G8"/>
    <mergeCell ref="H8:I8"/>
    <mergeCell ref="H9:I9"/>
    <mergeCell ref="F9:G9"/>
    <mergeCell ref="H10:I10"/>
    <mergeCell ref="F10:G10"/>
    <mergeCell ref="B24:C24"/>
    <mergeCell ref="A37:B37"/>
    <mergeCell ref="C37:D37"/>
    <mergeCell ref="B14:C14"/>
    <mergeCell ref="A13:C13"/>
    <mergeCell ref="D12:E12"/>
    <mergeCell ref="D13:E13"/>
    <mergeCell ref="B15:C15"/>
    <mergeCell ref="D15:E15"/>
    <mergeCell ref="D23:E23"/>
    <mergeCell ref="J25:K25"/>
    <mergeCell ref="B34:K34"/>
    <mergeCell ref="I38:J38"/>
    <mergeCell ref="C38:D38"/>
    <mergeCell ref="J18:K18"/>
    <mergeCell ref="F21:G21"/>
    <mergeCell ref="H24:I24"/>
    <mergeCell ref="J24:K24"/>
    <mergeCell ref="J23:K23"/>
    <mergeCell ref="F38:H38"/>
    <mergeCell ref="D24:E24"/>
    <mergeCell ref="D22:E22"/>
    <mergeCell ref="B16:C16"/>
    <mergeCell ref="F40:H40"/>
    <mergeCell ref="F14:G14"/>
    <mergeCell ref="H14:I14"/>
    <mergeCell ref="I39:J39"/>
    <mergeCell ref="H22:I22"/>
    <mergeCell ref="J26:K26"/>
    <mergeCell ref="D14:E14"/>
    <mergeCell ref="I51:J51"/>
    <mergeCell ref="B54:K54"/>
    <mergeCell ref="A51:B51"/>
    <mergeCell ref="C51:D51"/>
    <mergeCell ref="A52:K52"/>
    <mergeCell ref="F51:H51"/>
    <mergeCell ref="A53:K53"/>
    <mergeCell ref="I50:J50"/>
    <mergeCell ref="I47:J47"/>
    <mergeCell ref="I46:J46"/>
    <mergeCell ref="F47:H47"/>
    <mergeCell ref="A46:B46"/>
    <mergeCell ref="A47:B47"/>
    <mergeCell ref="F46:H46"/>
    <mergeCell ref="F48:H48"/>
    <mergeCell ref="F50:H50"/>
    <mergeCell ref="F49:H49"/>
    <mergeCell ref="I49:J49"/>
    <mergeCell ref="A39:B39"/>
    <mergeCell ref="J28:K28"/>
    <mergeCell ref="I45:J45"/>
    <mergeCell ref="A38:B38"/>
    <mergeCell ref="I40:J40"/>
    <mergeCell ref="C40:D40"/>
    <mergeCell ref="F39:H39"/>
    <mergeCell ref="A40:B40"/>
    <mergeCell ref="I37:J37"/>
    <mergeCell ref="F17:G17"/>
    <mergeCell ref="D11:E11"/>
    <mergeCell ref="F13:G13"/>
    <mergeCell ref="I48:J48"/>
    <mergeCell ref="F37:H37"/>
    <mergeCell ref="D28:E28"/>
    <mergeCell ref="H27:I27"/>
    <mergeCell ref="A29:K29"/>
    <mergeCell ref="F22:G22"/>
    <mergeCell ref="F45:H45"/>
    <mergeCell ref="H6:I6"/>
    <mergeCell ref="A6:C6"/>
    <mergeCell ref="D6:E6"/>
    <mergeCell ref="F6:G6"/>
    <mergeCell ref="H23:I23"/>
    <mergeCell ref="D25:E25"/>
    <mergeCell ref="F24:G24"/>
    <mergeCell ref="D16:E16"/>
    <mergeCell ref="F16:G16"/>
    <mergeCell ref="D9:E9"/>
    <mergeCell ref="F11:G11"/>
    <mergeCell ref="D10:E10"/>
    <mergeCell ref="F12:G12"/>
    <mergeCell ref="B10:C10"/>
    <mergeCell ref="B11:C11"/>
    <mergeCell ref="J12:K12"/>
    <mergeCell ref="J10:K10"/>
    <mergeCell ref="J11:K11"/>
    <mergeCell ref="J6:K6"/>
    <mergeCell ref="B7:C7"/>
    <mergeCell ref="D7:E7"/>
    <mergeCell ref="B9:C9"/>
    <mergeCell ref="D8:E8"/>
    <mergeCell ref="F7:G7"/>
    <mergeCell ref="H7:I7"/>
    <mergeCell ref="J7:K7"/>
    <mergeCell ref="J8:K8"/>
    <mergeCell ref="J9:K9"/>
    <mergeCell ref="B1:K1"/>
    <mergeCell ref="B2:K2"/>
    <mergeCell ref="C3:H3"/>
    <mergeCell ref="I3:K3"/>
    <mergeCell ref="A4:C5"/>
    <mergeCell ref="D4:E5"/>
    <mergeCell ref="F4:G5"/>
    <mergeCell ref="H4:K4"/>
    <mergeCell ref="H5:I5"/>
    <mergeCell ref="J27:K27"/>
    <mergeCell ref="J5:K5"/>
    <mergeCell ref="A45:B45"/>
    <mergeCell ref="J20:K20"/>
    <mergeCell ref="J22:K22"/>
    <mergeCell ref="C45:D45"/>
    <mergeCell ref="C39:D39"/>
    <mergeCell ref="C36:H36"/>
    <mergeCell ref="I36:K36"/>
    <mergeCell ref="F20:G20"/>
    <mergeCell ref="H28:I28"/>
    <mergeCell ref="A28:C28"/>
    <mergeCell ref="F28:G28"/>
    <mergeCell ref="F27:G27"/>
    <mergeCell ref="D27:E27"/>
    <mergeCell ref="D20:E20"/>
    <mergeCell ref="A26:C26"/>
    <mergeCell ref="D26:E26"/>
    <mergeCell ref="F26:G26"/>
    <mergeCell ref="H26:I26"/>
    <mergeCell ref="B35:K35"/>
    <mergeCell ref="F19:G19"/>
    <mergeCell ref="H19:I19"/>
    <mergeCell ref="F25:G25"/>
    <mergeCell ref="D21:E21"/>
    <mergeCell ref="F23:G23"/>
    <mergeCell ref="H25:I25"/>
    <mergeCell ref="D19:E19"/>
    <mergeCell ref="H20:I20"/>
    <mergeCell ref="A27:C27"/>
    <mergeCell ref="A21:C21"/>
    <mergeCell ref="B18:C18"/>
    <mergeCell ref="J17:K17"/>
    <mergeCell ref="B17:C17"/>
    <mergeCell ref="B19:C19"/>
    <mergeCell ref="F18:G18"/>
    <mergeCell ref="H18:I18"/>
    <mergeCell ref="H17:I17"/>
    <mergeCell ref="D18:E18"/>
    <mergeCell ref="D17:E1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劉育誠</cp:lastModifiedBy>
  <cp:lastPrinted>2023-03-30T03:34:04Z</cp:lastPrinted>
  <dcterms:created xsi:type="dcterms:W3CDTF">2011-04-19T02:39:36Z</dcterms:created>
  <dcterms:modified xsi:type="dcterms:W3CDTF">2023-04-06T02:09:39Z</dcterms:modified>
  <cp:category/>
  <cp:version/>
  <cp:contentType/>
  <cp:contentStatus/>
</cp:coreProperties>
</file>