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'現流表及平衡表'!$A$1:$K$42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<sst xmlns="http://schemas.openxmlformats.org/spreadsheetml/2006/main" count="89" uniqueCount="69">
  <si>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</si>
  <si>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</si>
  <si>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</si>
  <si>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</si>
  <si>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</si>
  <si>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</si>
  <si>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</si>
  <si>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</si>
  <si>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</si>
  <si>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</si>
  <si>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</si>
  <si>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</si>
  <si>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</si>
  <si>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</si>
  <si>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</si>
  <si>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</si>
  <si>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</si>
  <si>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</si>
  <si>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</si>
  <si>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</si>
  <si>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</si>
  <si>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前期未分配賸餘</t>
  </si>
  <si>
    <t>本期短絀</t>
  </si>
  <si>
    <t>期初現金及約當現金</t>
  </si>
  <si>
    <t>期末現金及約當現金</t>
  </si>
  <si>
    <t>業務活動之現金流量</t>
  </si>
  <si>
    <t>合                 計</t>
  </si>
  <si>
    <t>負　債</t>
  </si>
  <si>
    <t>合 　　計</t>
  </si>
  <si>
    <t>利息收入</t>
  </si>
  <si>
    <t>獎學金支出</t>
  </si>
  <si>
    <t>撥用賸餘</t>
  </si>
  <si>
    <t>流動資產</t>
  </si>
  <si>
    <t>淨值</t>
  </si>
  <si>
    <t>基金</t>
  </si>
  <si>
    <t>累計餘絀</t>
  </si>
  <si>
    <t>其他支出</t>
  </si>
  <si>
    <t>劉竹琛先生警察子女獎學基金平衡表</t>
  </si>
  <si>
    <t>本年度預算數</t>
  </si>
  <si>
    <t>本年度
預算數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</si>
  <si>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</si>
  <si>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單位：新臺幣元</t>
  </si>
  <si>
    <t>本期賸餘（短絀）</t>
  </si>
  <si>
    <t>本期賸餘（短絀）</t>
  </si>
  <si>
    <t>現金及約當現金之淨增（淨減）</t>
  </si>
  <si>
    <t>會計政策變動及前期錯誤更正累積影響數</t>
  </si>
  <si>
    <t>會計政策變動及前期錯誤更正累積影響數</t>
  </si>
  <si>
    <t>劉竹琛先生警察子女獎學基金現金流量表</t>
  </si>
  <si>
    <r>
      <t>比較增減</t>
    </r>
  </si>
  <si>
    <t>劉竹琛先生警察子女獎學基金餘絀撥補表</t>
  </si>
  <si>
    <t>劉竹琛先生警察子女獎學基金收支餘絀表</t>
  </si>
  <si>
    <t>利息股利之調整</t>
  </si>
  <si>
    <t>未計利息股利之本期賸餘（短絀）</t>
  </si>
  <si>
    <t>未計利息股利之現金流入（流出）</t>
  </si>
  <si>
    <t>收取利息</t>
  </si>
  <si>
    <t>收取股利</t>
  </si>
  <si>
    <t>支付利息</t>
  </si>
  <si>
    <t xml:space="preserve">    業務活動之淨現金流入（流出）</t>
  </si>
  <si>
    <t>資                 產</t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</si>
  <si>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</si>
  <si>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</si>
  <si>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t>本期賸餘</t>
  </si>
  <si>
    <r>
      <t xml:space="preserve">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</si>
  <si>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</si>
  <si>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--</t>
  </si>
  <si>
    <t>調整項目</t>
  </si>
  <si>
    <t>--</t>
  </si>
  <si>
    <t>--</t>
  </si>
  <si>
    <t>填補累積短絀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</si>
</sst>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  <numFmt numFmtId="184" formatCode="#,##0.00_ "/>
    <numFmt numFmtId="185" formatCode="0.00_ "/>
    <numFmt numFmtId="186" formatCode="0.00_);[Red]\(0.00\)"/>
  </numFmts>
  <fonts count="56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vertical="center"/>
      <protection/>
    </xf>
    <xf numFmtId="181" fontId="9" fillId="0" borderId="17" xfId="0" applyNumberFormat="1" applyFont="1" applyBorder="1" applyAlignment="1" applyProtection="1">
      <alignment vertical="center" readingOrder="2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2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1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 readingOrder="2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5" xfId="0" applyFont="1" applyBorder="1" applyAlignment="1" applyProtection="1">
      <alignment horizontal="lef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19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horizontal="left" vertical="center"/>
      <protection/>
    </xf>
    <xf numFmtId="0" fontId="19" fillId="0" borderId="20" xfId="0" applyFont="1" applyBorder="1" applyAlignment="1" applyProtection="1">
      <alignment horizontal="left" vertical="center"/>
      <protection/>
    </xf>
    <xf numFmtId="183" fontId="12" fillId="0" borderId="12" xfId="0" applyNumberFormat="1" applyFont="1" applyBorder="1" applyAlignment="1" applyProtection="1">
      <alignment horizontal="right" vertical="center"/>
      <protection locked="0"/>
    </xf>
    <xf numFmtId="183" fontId="9" fillId="0" borderId="12" xfId="0" applyNumberFormat="1" applyFont="1" applyBorder="1" applyAlignment="1" applyProtection="1">
      <alignment horizontal="right" vertical="center"/>
      <protection/>
    </xf>
    <xf numFmtId="183" fontId="9" fillId="0" borderId="15" xfId="0" applyNumberFormat="1" applyFont="1" applyBorder="1" applyAlignment="1" applyProtection="1">
      <alignment horizontal="right" vertical="center"/>
      <protection/>
    </xf>
    <xf numFmtId="183" fontId="9" fillId="0" borderId="13" xfId="0" applyNumberFormat="1" applyFont="1" applyBorder="1" applyAlignment="1" applyProtection="1">
      <alignment horizontal="right" vertical="center"/>
      <protection/>
    </xf>
    <xf numFmtId="183" fontId="9" fillId="0" borderId="20" xfId="0" applyNumberFormat="1" applyFont="1" applyBorder="1" applyAlignment="1" applyProtection="1">
      <alignment horizontal="right" vertical="center"/>
      <protection/>
    </xf>
    <xf numFmtId="183" fontId="4" fillId="0" borderId="12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183" fontId="9" fillId="0" borderId="21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horizontal="center" vertical="center"/>
      <protection locked="0"/>
    </xf>
    <xf numFmtId="183" fontId="9" fillId="0" borderId="18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vertical="center"/>
      <protection locked="0"/>
    </xf>
    <xf numFmtId="183" fontId="9" fillId="0" borderId="16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horizontal="left" vertical="center"/>
      <protection locked="0"/>
    </xf>
    <xf numFmtId="183" fontId="12" fillId="0" borderId="18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horizontal="right" vertical="center"/>
      <protection/>
    </xf>
    <xf numFmtId="183" fontId="9" fillId="0" borderId="18" xfId="0" applyNumberFormat="1" applyFont="1" applyBorder="1" applyAlignment="1" applyProtection="1">
      <alignment horizontal="right" vertical="center"/>
      <protection/>
    </xf>
    <xf numFmtId="183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2" xfId="0" applyNumberFormat="1" applyFont="1" applyBorder="1" applyAlignment="1" applyProtection="1">
      <alignment vertical="center" readingOrder="2"/>
      <protection/>
    </xf>
    <xf numFmtId="185" fontId="9" fillId="0" borderId="17" xfId="0" applyNumberFormat="1" applyFont="1" applyBorder="1" applyAlignment="1" applyProtection="1">
      <alignment vertical="center" readingOrder="2"/>
      <protection/>
    </xf>
    <xf numFmtId="185" fontId="12" fillId="0" borderId="12" xfId="0" applyNumberFormat="1" applyFont="1" applyBorder="1" applyAlignment="1" applyProtection="1">
      <alignment horizontal="right" vertical="center" readingOrder="2"/>
      <protection/>
    </xf>
    <xf numFmtId="185" fontId="9" fillId="0" borderId="12" xfId="0" applyNumberFormat="1" applyFont="1" applyBorder="1" applyAlignment="1" applyProtection="1">
      <alignment horizontal="right" vertical="center" readingOrder="2"/>
      <protection/>
    </xf>
    <xf numFmtId="184" fontId="9" fillId="0" borderId="17" xfId="0" applyNumberFormat="1" applyFont="1" applyBorder="1" applyAlignment="1" applyProtection="1">
      <alignment vertical="center" readingOrder="2"/>
      <protection/>
    </xf>
    <xf numFmtId="185" fontId="12" fillId="0" borderId="12" xfId="0" applyNumberFormat="1" applyFont="1" applyBorder="1" applyAlignment="1" applyProtection="1">
      <alignment vertical="center" readingOrder="2"/>
      <protection/>
    </xf>
    <xf numFmtId="185" fontId="9" fillId="0" borderId="12" xfId="0" applyNumberFormat="1" applyFont="1" applyBorder="1" applyAlignment="1" applyProtection="1">
      <alignment vertical="center"/>
      <protection/>
    </xf>
    <xf numFmtId="185" fontId="12" fillId="0" borderId="12" xfId="0" applyNumberFormat="1" applyFont="1" applyBorder="1" applyAlignment="1" applyProtection="1">
      <alignment vertical="center"/>
      <protection/>
    </xf>
    <xf numFmtId="178" fontId="22" fillId="0" borderId="12" xfId="0" applyNumberFormat="1" applyFont="1" applyFill="1" applyBorder="1" applyAlignment="1" applyProtection="1" quotePrefix="1">
      <alignment horizontal="right" vertical="center"/>
      <protection/>
    </xf>
    <xf numFmtId="178" fontId="23" fillId="0" borderId="12" xfId="0" applyNumberFormat="1" applyFont="1" applyFill="1" applyBorder="1" applyAlignment="1" applyProtection="1" quotePrefix="1">
      <alignment horizontal="right" vertical="center"/>
      <protection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19" xfId="0" applyFont="1" applyBorder="1" applyAlignment="1" applyProtection="1">
      <alignment horizontal="left" vertical="top"/>
      <protection locked="0"/>
    </xf>
    <xf numFmtId="0" fontId="0" fillId="0" borderId="19" xfId="0" applyBorder="1" applyAlignment="1">
      <alignment horizontal="left" vertical="top"/>
    </xf>
    <xf numFmtId="0" fontId="8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 horizontal="right" vertical="top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right" vertical="top"/>
      <protection locked="0"/>
    </xf>
    <xf numFmtId="0" fontId="6" fillId="0" borderId="19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0" fillId="0" borderId="31" xfId="0" applyBorder="1" applyAlignment="1">
      <alignment vertical="center"/>
    </xf>
    <xf numFmtId="184" fontId="9" fillId="0" borderId="12" xfId="0" applyNumberFormat="1" applyFont="1" applyBorder="1" applyAlignment="1" applyProtection="1">
      <alignment horizontal="right" vertical="center"/>
      <protection/>
    </xf>
    <xf numFmtId="184" fontId="9" fillId="0" borderId="0" xfId="0" applyNumberFormat="1" applyFont="1" applyBorder="1" applyAlignment="1" applyProtection="1">
      <alignment horizontal="right" vertical="center"/>
      <protection/>
    </xf>
    <xf numFmtId="178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7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181" fontId="23" fillId="0" borderId="12" xfId="0" applyNumberFormat="1" applyFont="1" applyFill="1" applyBorder="1" applyAlignment="1" applyProtection="1" quotePrefix="1">
      <alignment horizontal="right" vertical="center"/>
      <protection/>
    </xf>
    <xf numFmtId="181" fontId="23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83" fontId="9" fillId="0" borderId="12" xfId="0" applyNumberFormat="1" applyFont="1" applyBorder="1" applyAlignment="1" applyProtection="1">
      <alignment horizontal="right" vertical="center"/>
      <protection/>
    </xf>
    <xf numFmtId="183" fontId="9" fillId="0" borderId="15" xfId="0" applyNumberFormat="1" applyFont="1" applyBorder="1" applyAlignment="1" applyProtection="1">
      <alignment horizontal="right" vertical="center"/>
      <protection/>
    </xf>
    <xf numFmtId="183" fontId="12" fillId="0" borderId="12" xfId="0" applyNumberFormat="1" applyFont="1" applyBorder="1" applyAlignment="1" applyProtection="1">
      <alignment horizontal="right" vertical="center"/>
      <protection/>
    </xf>
    <xf numFmtId="183" fontId="12" fillId="0" borderId="15" xfId="0" applyNumberFormat="1" applyFont="1" applyBorder="1" applyAlignment="1" applyProtection="1">
      <alignment horizontal="right" vertical="center"/>
      <protection/>
    </xf>
    <xf numFmtId="183" fontId="9" fillId="0" borderId="17" xfId="0" applyNumberFormat="1" applyFont="1" applyBorder="1" applyAlignment="1" applyProtection="1">
      <alignment horizontal="right" vertical="center"/>
      <protection/>
    </xf>
    <xf numFmtId="183" fontId="9" fillId="0" borderId="2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183" fontId="9" fillId="0" borderId="12" xfId="0" applyNumberFormat="1" applyFont="1" applyBorder="1" applyAlignment="1" applyProtection="1">
      <alignment horizontal="right" vertical="center"/>
      <protection locked="0"/>
    </xf>
    <xf numFmtId="183" fontId="9" fillId="0" borderId="15" xfId="0" applyNumberFormat="1" applyFont="1" applyBorder="1" applyAlignment="1" applyProtection="1">
      <alignment horizontal="right" vertical="center"/>
      <protection locked="0"/>
    </xf>
    <xf numFmtId="183" fontId="12" fillId="0" borderId="12" xfId="0" applyNumberFormat="1" applyFont="1" applyBorder="1" applyAlignment="1" applyProtection="1">
      <alignment horizontal="right" vertical="center"/>
      <protection locked="0"/>
    </xf>
    <xf numFmtId="183" fontId="12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 locked="0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3" fontId="9" fillId="0" borderId="2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 locked="0"/>
    </xf>
    <xf numFmtId="183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5" xfId="0" applyFont="1" applyBorder="1" applyAlignment="1" applyProtection="1">
      <alignment horizontal="distributed" vertical="center" inden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183" fontId="9" fillId="0" borderId="13" xfId="0" applyNumberFormat="1" applyFont="1" applyBorder="1" applyAlignment="1" applyProtection="1">
      <alignment horizontal="right" vertical="center"/>
      <protection/>
    </xf>
    <xf numFmtId="183" fontId="9" fillId="0" borderId="20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183" fontId="9" fillId="0" borderId="19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 locked="0"/>
    </xf>
    <xf numFmtId="184" fontId="12" fillId="0" borderId="12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horizontal="right" vertical="center"/>
      <protection/>
    </xf>
    <xf numFmtId="183" fontId="9" fillId="0" borderId="12" xfId="0" applyNumberFormat="1" applyFont="1" applyBorder="1" applyAlignment="1" applyProtection="1">
      <alignment horizontal="center" vertical="center"/>
      <protection/>
    </xf>
    <xf numFmtId="183" fontId="9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22">
      <selection activeCell="A28" sqref="I28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0" t="s">
        <v>50</v>
      </c>
      <c r="B1" s="80"/>
      <c r="C1" s="80"/>
      <c r="D1" s="80"/>
      <c r="E1" s="80"/>
      <c r="F1" s="80"/>
      <c r="G1" s="80"/>
      <c r="H1" s="80"/>
    </row>
    <row r="2" spans="2:8" ht="17.25" customHeight="1">
      <c r="B2" s="81"/>
      <c r="C2" s="81"/>
      <c r="D2" s="81"/>
      <c r="E2" s="81"/>
      <c r="F2" s="81"/>
      <c r="G2" s="81"/>
      <c r="H2" s="81"/>
    </row>
    <row r="3" spans="2:8" ht="20.25" thickBot="1">
      <c r="B3" s="2"/>
      <c r="C3" s="88" t="s">
        <v>59</v>
      </c>
      <c r="D3" s="89"/>
      <c r="E3" s="89"/>
      <c r="F3" s="89"/>
      <c r="G3" s="90" t="s">
        <v>40</v>
      </c>
      <c r="H3" s="91"/>
    </row>
    <row r="4" spans="1:8" ht="18.75" customHeight="1">
      <c r="A4" s="82" t="s">
        <v>9</v>
      </c>
      <c r="B4" s="83"/>
      <c r="C4" s="86" t="s">
        <v>38</v>
      </c>
      <c r="D4" s="86"/>
      <c r="E4" s="86" t="s">
        <v>11</v>
      </c>
      <c r="F4" s="86"/>
      <c r="G4" s="86" t="s">
        <v>48</v>
      </c>
      <c r="H4" s="87"/>
    </row>
    <row r="5" spans="1:8" ht="18.75" customHeight="1">
      <c r="A5" s="84"/>
      <c r="B5" s="85"/>
      <c r="C5" s="9" t="s">
        <v>8</v>
      </c>
      <c r="D5" s="8" t="s">
        <v>1</v>
      </c>
      <c r="E5" s="9" t="s">
        <v>8</v>
      </c>
      <c r="F5" s="8" t="s">
        <v>1</v>
      </c>
      <c r="G5" s="9" t="s">
        <v>8</v>
      </c>
      <c r="H5" s="3" t="s">
        <v>1</v>
      </c>
    </row>
    <row r="6" spans="1:9" ht="17.25" customHeight="1">
      <c r="A6" s="78" t="s">
        <v>19</v>
      </c>
      <c r="B6" s="79"/>
      <c r="C6" s="57">
        <f>C7</f>
        <v>23000</v>
      </c>
      <c r="D6" s="14">
        <f>C6/C6*100</f>
        <v>100</v>
      </c>
      <c r="E6" s="57">
        <f>E7</f>
        <v>30967</v>
      </c>
      <c r="F6" s="14">
        <f>E6/E6*100</f>
        <v>100</v>
      </c>
      <c r="G6" s="57">
        <f>G7</f>
        <v>7967</v>
      </c>
      <c r="H6" s="69">
        <f>G6/C6*100</f>
        <v>34.63913043478261</v>
      </c>
      <c r="I6" s="30"/>
    </row>
    <row r="7" spans="1:9" ht="17.25" customHeight="1">
      <c r="A7" s="21"/>
      <c r="B7" s="11" t="s">
        <v>29</v>
      </c>
      <c r="C7" s="62">
        <v>23000</v>
      </c>
      <c r="D7" s="16">
        <f>C7/C6*100</f>
        <v>100</v>
      </c>
      <c r="E7" s="58">
        <v>30967</v>
      </c>
      <c r="F7" s="16">
        <f>E7/E6*100</f>
        <v>100</v>
      </c>
      <c r="G7" s="64">
        <f>E7-C7</f>
        <v>7967</v>
      </c>
      <c r="H7" s="70">
        <f>G7/C7*100</f>
        <v>34.63913043478261</v>
      </c>
      <c r="I7" s="30"/>
    </row>
    <row r="8" spans="1:9" ht="17.25" customHeight="1">
      <c r="A8" s="92" t="s">
        <v>20</v>
      </c>
      <c r="B8" s="93"/>
      <c r="C8" s="59">
        <f>C9+C10</f>
        <v>47000</v>
      </c>
      <c r="D8" s="15">
        <f>C8/C6*100</f>
        <v>204.34782608695653</v>
      </c>
      <c r="E8" s="59">
        <f>E9+E10</f>
        <v>26000</v>
      </c>
      <c r="F8" s="15">
        <f>E8/E6*100</f>
        <v>83.96034488326282</v>
      </c>
      <c r="G8" s="65">
        <f>G9+G10</f>
        <v>-21000</v>
      </c>
      <c r="H8" s="71">
        <f>G8/C8*100</f>
        <v>-44.680851063829785</v>
      </c>
      <c r="I8" s="30"/>
    </row>
    <row r="9" spans="1:9" ht="17.25" customHeight="1">
      <c r="A9" s="21"/>
      <c r="B9" s="11" t="s">
        <v>30</v>
      </c>
      <c r="C9" s="62">
        <v>42000</v>
      </c>
      <c r="D9" s="16">
        <f>C9/C6*100</f>
        <v>182.6086956521739</v>
      </c>
      <c r="E9" s="58">
        <v>21000</v>
      </c>
      <c r="F9" s="16">
        <f>E9/E7*100</f>
        <v>67.8141247134046</v>
      </c>
      <c r="G9" s="64">
        <f>E9-C9</f>
        <v>-21000</v>
      </c>
      <c r="H9" s="70">
        <f>G9/C9*100</f>
        <v>-50</v>
      </c>
      <c r="I9" s="30"/>
    </row>
    <row r="10" spans="1:9" ht="17.25" customHeight="1">
      <c r="A10" s="21"/>
      <c r="B10" s="11" t="s">
        <v>36</v>
      </c>
      <c r="C10" s="62">
        <v>5000</v>
      </c>
      <c r="D10" s="16">
        <f>C10/C6*100</f>
        <v>21.73913043478261</v>
      </c>
      <c r="E10" s="58">
        <v>5000</v>
      </c>
      <c r="F10" s="16">
        <f>E10/E7*100</f>
        <v>16.146220169858235</v>
      </c>
      <c r="G10" s="64">
        <f>E10-C10</f>
        <v>0</v>
      </c>
      <c r="H10" s="22">
        <f>G10/C10*100</f>
        <v>0</v>
      </c>
      <c r="I10" s="30"/>
    </row>
    <row r="11" spans="1:9" ht="17.25" customHeight="1">
      <c r="A11" s="92" t="s">
        <v>42</v>
      </c>
      <c r="B11" s="93"/>
      <c r="C11" s="59">
        <f>C6-C8</f>
        <v>-24000</v>
      </c>
      <c r="D11" s="27">
        <f>C11/C6*100</f>
        <v>-104.34782608695652</v>
      </c>
      <c r="E11" s="59">
        <f>E6-E8</f>
        <v>4967</v>
      </c>
      <c r="F11" s="27">
        <f>E11/E6*100</f>
        <v>16.039655116737173</v>
      </c>
      <c r="G11" s="59">
        <f>G6-G8</f>
        <v>28967</v>
      </c>
      <c r="H11" s="76" t="s">
        <v>66</v>
      </c>
      <c r="I11" s="30"/>
    </row>
    <row r="12" spans="1:9" ht="17.25" customHeight="1">
      <c r="A12" s="28"/>
      <c r="B12" s="29"/>
      <c r="C12" s="59"/>
      <c r="D12" s="27"/>
      <c r="E12" s="59"/>
      <c r="F12" s="27"/>
      <c r="G12" s="59"/>
      <c r="H12" s="36"/>
      <c r="I12" s="30"/>
    </row>
    <row r="13" spans="1:8" ht="17.25" customHeight="1">
      <c r="A13" s="21"/>
      <c r="B13" s="11"/>
      <c r="C13" s="62"/>
      <c r="D13" s="16">
        <v>0</v>
      </c>
      <c r="E13" s="58"/>
      <c r="F13" s="16">
        <v>0</v>
      </c>
      <c r="G13" s="64">
        <v>0</v>
      </c>
      <c r="H13" s="22">
        <v>0</v>
      </c>
    </row>
    <row r="14" spans="1:8" ht="17.25" customHeight="1">
      <c r="A14" s="21"/>
      <c r="B14" s="11"/>
      <c r="C14" s="62"/>
      <c r="D14" s="16"/>
      <c r="E14" s="58"/>
      <c r="F14" s="16"/>
      <c r="G14" s="64"/>
      <c r="H14" s="22"/>
    </row>
    <row r="15" spans="1:8" ht="17.25" customHeight="1">
      <c r="A15" s="21"/>
      <c r="B15" s="11"/>
      <c r="C15" s="62"/>
      <c r="D15" s="16"/>
      <c r="E15" s="58"/>
      <c r="F15" s="16"/>
      <c r="G15" s="64"/>
      <c r="H15" s="22"/>
    </row>
    <row r="16" spans="1:8" ht="17.25" customHeight="1">
      <c r="A16" s="21"/>
      <c r="B16" s="11"/>
      <c r="C16" s="62"/>
      <c r="D16" s="16"/>
      <c r="E16" s="58"/>
      <c r="F16" s="16"/>
      <c r="G16" s="64"/>
      <c r="H16" s="22"/>
    </row>
    <row r="17" spans="1:8" ht="17.25" customHeight="1">
      <c r="A17" s="21"/>
      <c r="B17" s="11"/>
      <c r="C17" s="62"/>
      <c r="D17" s="16">
        <v>0</v>
      </c>
      <c r="E17" s="58"/>
      <c r="F17" s="16">
        <v>0</v>
      </c>
      <c r="G17" s="64">
        <v>0</v>
      </c>
      <c r="H17" s="22">
        <v>0</v>
      </c>
    </row>
    <row r="18" spans="1:8" ht="17.25" customHeight="1">
      <c r="A18" s="21"/>
      <c r="B18" s="11"/>
      <c r="C18" s="62"/>
      <c r="D18" s="16">
        <v>0</v>
      </c>
      <c r="E18" s="58"/>
      <c r="F18" s="16">
        <v>0</v>
      </c>
      <c r="G18" s="64">
        <v>0</v>
      </c>
      <c r="H18" s="22">
        <v>0</v>
      </c>
    </row>
    <row r="19" spans="1:8" ht="17.25" customHeight="1">
      <c r="A19" s="21"/>
      <c r="B19" s="11"/>
      <c r="C19" s="62"/>
      <c r="D19" s="16"/>
      <c r="E19" s="58"/>
      <c r="F19" s="16"/>
      <c r="G19" s="64"/>
      <c r="H19" s="22"/>
    </row>
    <row r="20" spans="1:8" ht="17.25" customHeight="1" thickBot="1">
      <c r="A20" s="94"/>
      <c r="B20" s="95"/>
      <c r="C20" s="61"/>
      <c r="D20" s="13"/>
      <c r="E20" s="61"/>
      <c r="F20" s="13"/>
      <c r="G20" s="66"/>
      <c r="H20" s="7"/>
    </row>
    <row r="21" spans="2:8" ht="16.5" customHeight="1">
      <c r="B21" s="96"/>
      <c r="C21" s="96"/>
      <c r="D21" s="96"/>
      <c r="E21" s="96"/>
      <c r="F21" s="96"/>
      <c r="G21" s="96"/>
      <c r="H21" s="96"/>
    </row>
    <row r="22" spans="2:8" ht="16.5" customHeight="1">
      <c r="B22" s="97"/>
      <c r="C22" s="97"/>
      <c r="D22" s="97"/>
      <c r="E22" s="97"/>
      <c r="F22" s="97"/>
      <c r="G22" s="97"/>
      <c r="H22" s="97"/>
    </row>
    <row r="23" ht="16.5" customHeight="1"/>
    <row r="24" ht="16.5" customHeight="1"/>
    <row r="25" spans="1:8" ht="27" customHeight="1">
      <c r="A25" s="80" t="s">
        <v>49</v>
      </c>
      <c r="B25" s="80"/>
      <c r="C25" s="80"/>
      <c r="D25" s="80"/>
      <c r="E25" s="80"/>
      <c r="F25" s="80"/>
      <c r="G25" s="80"/>
      <c r="H25" s="80"/>
    </row>
    <row r="26" spans="2:8" ht="17.25" customHeight="1">
      <c r="B26" s="81"/>
      <c r="C26" s="81"/>
      <c r="D26" s="81"/>
      <c r="E26" s="81"/>
      <c r="F26" s="81"/>
      <c r="G26" s="81"/>
      <c r="H26" s="81"/>
    </row>
    <row r="27" spans="2:8" ht="20.25" thickBot="1">
      <c r="B27" s="2"/>
      <c r="C27" s="88" t="s">
        <v>60</v>
      </c>
      <c r="D27" s="89"/>
      <c r="E27" s="89"/>
      <c r="F27" s="89"/>
      <c r="G27" s="98" t="s">
        <v>41</v>
      </c>
      <c r="H27" s="91"/>
    </row>
    <row r="28" spans="1:8" ht="18.75" customHeight="1">
      <c r="A28" s="82" t="s">
        <v>10</v>
      </c>
      <c r="B28" s="83"/>
      <c r="C28" s="86" t="s">
        <v>38</v>
      </c>
      <c r="D28" s="86"/>
      <c r="E28" s="86" t="s">
        <v>11</v>
      </c>
      <c r="F28" s="86"/>
      <c r="G28" s="86" t="s">
        <v>48</v>
      </c>
      <c r="H28" s="87"/>
    </row>
    <row r="29" spans="1:8" ht="18.75" customHeight="1">
      <c r="A29" s="84"/>
      <c r="B29" s="85"/>
      <c r="C29" s="9" t="s">
        <v>8</v>
      </c>
      <c r="D29" s="8" t="s">
        <v>1</v>
      </c>
      <c r="E29" s="9" t="s">
        <v>8</v>
      </c>
      <c r="F29" s="8" t="s">
        <v>1</v>
      </c>
      <c r="G29" s="9" t="s">
        <v>8</v>
      </c>
      <c r="H29" s="3" t="s">
        <v>1</v>
      </c>
    </row>
    <row r="30" spans="1:9" ht="17.25" customHeight="1">
      <c r="A30" s="78" t="s">
        <v>12</v>
      </c>
      <c r="B30" s="79"/>
      <c r="C30" s="57">
        <f>C32</f>
        <v>511000</v>
      </c>
      <c r="D30" s="14">
        <f>C30/C30*100</f>
        <v>100</v>
      </c>
      <c r="E30" s="57">
        <f>E31+E32</f>
        <v>535973</v>
      </c>
      <c r="F30" s="14">
        <f>E30/E30*100</f>
        <v>100</v>
      </c>
      <c r="G30" s="57">
        <f aca="true" t="shared" si="0" ref="G30:G41">E30-C30</f>
        <v>24973</v>
      </c>
      <c r="H30" s="72">
        <f>G30/C30*100</f>
        <v>4.887084148727984</v>
      </c>
      <c r="I30" s="31"/>
    </row>
    <row r="31" spans="1:9" ht="17.25" customHeight="1">
      <c r="A31" s="28"/>
      <c r="B31" s="11" t="s">
        <v>61</v>
      </c>
      <c r="C31" s="59"/>
      <c r="D31" s="67"/>
      <c r="E31" s="63">
        <v>4967</v>
      </c>
      <c r="F31" s="68">
        <f>E31/E30*100</f>
        <v>0.9267257865601439</v>
      </c>
      <c r="G31" s="63">
        <v>4967</v>
      </c>
      <c r="H31" s="77" t="s">
        <v>66</v>
      </c>
      <c r="I31" s="31"/>
    </row>
    <row r="32" spans="1:9" ht="17.25" customHeight="1">
      <c r="A32" s="23"/>
      <c r="B32" s="11" t="s">
        <v>21</v>
      </c>
      <c r="C32" s="62">
        <v>511000</v>
      </c>
      <c r="D32" s="16">
        <f>C32/C30*100</f>
        <v>100</v>
      </c>
      <c r="E32" s="58">
        <v>531006</v>
      </c>
      <c r="F32" s="16">
        <f>E32/E30*100</f>
        <v>99.07327421343986</v>
      </c>
      <c r="G32" s="63">
        <f t="shared" si="0"/>
        <v>20006</v>
      </c>
      <c r="H32" s="73">
        <f>G32/C32*100</f>
        <v>3.915068493150685</v>
      </c>
      <c r="I32" s="31"/>
    </row>
    <row r="33" spans="1:9" ht="34.5" customHeight="1" hidden="1">
      <c r="A33" s="23"/>
      <c r="B33" s="39" t="s">
        <v>45</v>
      </c>
      <c r="C33" s="62"/>
      <c r="D33" s="16"/>
      <c r="E33" s="58"/>
      <c r="F33" s="16"/>
      <c r="G33" s="63"/>
      <c r="H33" s="73"/>
      <c r="I33" s="31"/>
    </row>
    <row r="34" spans="1:9" ht="17.25" customHeight="1">
      <c r="A34" s="92" t="s">
        <v>13</v>
      </c>
      <c r="B34" s="93"/>
      <c r="C34" s="59">
        <f>C35</f>
        <v>24000</v>
      </c>
      <c r="D34" s="15">
        <f>C34/C30*100</f>
        <v>4.6966731898238745</v>
      </c>
      <c r="E34" s="59">
        <f>E35</f>
        <v>0</v>
      </c>
      <c r="F34" s="15">
        <f>E34/E30*100</f>
        <v>0</v>
      </c>
      <c r="G34" s="59">
        <f t="shared" si="0"/>
        <v>-24000</v>
      </c>
      <c r="H34" s="74">
        <f>H35</f>
        <v>-100</v>
      </c>
      <c r="I34" s="31"/>
    </row>
    <row r="35" spans="1:9" ht="17.25" customHeight="1">
      <c r="A35" s="24"/>
      <c r="B35" s="11" t="s">
        <v>68</v>
      </c>
      <c r="C35" s="62">
        <v>24000</v>
      </c>
      <c r="D35" s="18">
        <f>C35/C30*100</f>
        <v>4.6966731898238745</v>
      </c>
      <c r="E35" s="58"/>
      <c r="F35" s="18">
        <f>E35/E30*100</f>
        <v>0</v>
      </c>
      <c r="G35" s="63">
        <f t="shared" si="0"/>
        <v>-24000</v>
      </c>
      <c r="H35" s="75">
        <f>G35/C35*100</f>
        <v>-100</v>
      </c>
      <c r="I35" s="31"/>
    </row>
    <row r="36" spans="1:9" ht="17.25" customHeight="1">
      <c r="A36" s="28" t="s">
        <v>15</v>
      </c>
      <c r="B36" s="29"/>
      <c r="C36" s="59">
        <f>C30-C34</f>
        <v>487000</v>
      </c>
      <c r="D36" s="15">
        <f>C36/C30*100</f>
        <v>95.30332681017613</v>
      </c>
      <c r="E36" s="59">
        <f>E30-E34</f>
        <v>535973</v>
      </c>
      <c r="F36" s="15">
        <f>E36/E30*100</f>
        <v>100</v>
      </c>
      <c r="G36" s="59">
        <f t="shared" si="0"/>
        <v>48973</v>
      </c>
      <c r="H36" s="71">
        <f>G36/C36*100</f>
        <v>10.056057494866529</v>
      </c>
      <c r="I36" s="31"/>
    </row>
    <row r="37" spans="1:9" ht="17.25" customHeight="1">
      <c r="A37" s="28" t="s">
        <v>14</v>
      </c>
      <c r="B37" s="29"/>
      <c r="C37" s="59">
        <f>C38</f>
        <v>24000</v>
      </c>
      <c r="D37" s="15">
        <f>D38</f>
        <v>100</v>
      </c>
      <c r="E37" s="59">
        <f>E38</f>
        <v>0</v>
      </c>
      <c r="F37" s="15"/>
      <c r="G37" s="59">
        <f t="shared" si="0"/>
        <v>-24000</v>
      </c>
      <c r="H37" s="74">
        <f>H38</f>
        <v>-100</v>
      </c>
      <c r="I37" s="31"/>
    </row>
    <row r="38" spans="1:9" ht="17.25" customHeight="1">
      <c r="A38" s="10"/>
      <c r="B38" s="11" t="s">
        <v>22</v>
      </c>
      <c r="C38" s="60">
        <v>24000</v>
      </c>
      <c r="D38" s="18">
        <v>100</v>
      </c>
      <c r="E38" s="60"/>
      <c r="F38" s="18"/>
      <c r="G38" s="63">
        <f t="shared" si="0"/>
        <v>-24000</v>
      </c>
      <c r="H38" s="75">
        <f>G38/C38*100</f>
        <v>-100</v>
      </c>
      <c r="I38" s="31"/>
    </row>
    <row r="39" spans="1:9" ht="34.5" customHeight="1" hidden="1">
      <c r="A39" s="10"/>
      <c r="B39" s="39" t="s">
        <v>46</v>
      </c>
      <c r="C39" s="60"/>
      <c r="D39" s="18"/>
      <c r="E39" s="60"/>
      <c r="F39" s="18"/>
      <c r="G39" s="63"/>
      <c r="H39" s="75"/>
      <c r="I39" s="31"/>
    </row>
    <row r="40" spans="1:9" ht="17.25" customHeight="1">
      <c r="A40" s="28" t="s">
        <v>16</v>
      </c>
      <c r="B40" s="29"/>
      <c r="C40" s="59">
        <f>C41</f>
        <v>24000</v>
      </c>
      <c r="D40" s="15">
        <f>D41</f>
        <v>100</v>
      </c>
      <c r="E40" s="59">
        <f>E41</f>
        <v>0</v>
      </c>
      <c r="F40" s="15"/>
      <c r="G40" s="59">
        <f t="shared" si="0"/>
        <v>-24000</v>
      </c>
      <c r="H40" s="74">
        <f>H41</f>
        <v>-100</v>
      </c>
      <c r="I40" s="31"/>
    </row>
    <row r="41" spans="1:9" ht="17.25" customHeight="1">
      <c r="A41" s="25"/>
      <c r="B41" s="11" t="s">
        <v>31</v>
      </c>
      <c r="C41" s="62">
        <v>24000</v>
      </c>
      <c r="D41" s="18">
        <v>100</v>
      </c>
      <c r="E41" s="58"/>
      <c r="F41" s="16"/>
      <c r="G41" s="63">
        <f t="shared" si="0"/>
        <v>-24000</v>
      </c>
      <c r="H41" s="75">
        <f>G41/C41*100</f>
        <v>-100</v>
      </c>
      <c r="I41" s="31"/>
    </row>
    <row r="42" spans="1:8" ht="17.25" customHeight="1">
      <c r="A42" s="92" t="s">
        <v>17</v>
      </c>
      <c r="B42" s="93"/>
      <c r="C42" s="59">
        <f>C37-C40</f>
        <v>0</v>
      </c>
      <c r="D42" s="15">
        <v>0</v>
      </c>
      <c r="E42" s="59">
        <v>0</v>
      </c>
      <c r="F42" s="15">
        <v>0</v>
      </c>
      <c r="G42" s="63">
        <f>E42-C42</f>
        <v>0</v>
      </c>
      <c r="H42" s="6">
        <v>0</v>
      </c>
    </row>
    <row r="43" spans="1:8" ht="17.25" customHeight="1">
      <c r="A43" s="28"/>
      <c r="B43" s="29"/>
      <c r="C43" s="59"/>
      <c r="D43" s="15"/>
      <c r="E43" s="59"/>
      <c r="F43" s="15"/>
      <c r="G43" s="63"/>
      <c r="H43" s="6"/>
    </row>
    <row r="44" spans="1:8" ht="17.25" customHeight="1">
      <c r="A44" s="28"/>
      <c r="B44" s="29"/>
      <c r="C44" s="59"/>
      <c r="D44" s="15"/>
      <c r="E44" s="59"/>
      <c r="F44" s="15"/>
      <c r="G44" s="63"/>
      <c r="H44" s="6"/>
    </row>
    <row r="45" spans="1:8" ht="17.25" customHeight="1" thickBot="1">
      <c r="A45" s="94"/>
      <c r="B45" s="95"/>
      <c r="C45" s="61"/>
      <c r="D45" s="13"/>
      <c r="E45" s="61"/>
      <c r="F45" s="13"/>
      <c r="G45" s="61"/>
      <c r="H45" s="7"/>
    </row>
    <row r="46" spans="2:8" ht="15.75">
      <c r="B46" s="96"/>
      <c r="C46" s="96"/>
      <c r="D46" s="96"/>
      <c r="E46" s="96"/>
      <c r="F46" s="96"/>
      <c r="G46" s="96"/>
      <c r="H46" s="96"/>
    </row>
    <row r="47" spans="2:8" ht="15.75">
      <c r="B47" s="97"/>
      <c r="C47" s="97"/>
      <c r="D47" s="97"/>
      <c r="E47" s="97"/>
      <c r="F47" s="97"/>
      <c r="G47" s="97"/>
      <c r="H47" s="97"/>
    </row>
  </sheetData>
  <sheetProtection/>
  <mergeCells count="28">
    <mergeCell ref="A25:H25"/>
    <mergeCell ref="B26:H26"/>
    <mergeCell ref="C27:F27"/>
    <mergeCell ref="B47:H47"/>
    <mergeCell ref="A30:B30"/>
    <mergeCell ref="A34:B34"/>
    <mergeCell ref="A42:B42"/>
    <mergeCell ref="A45:B45"/>
    <mergeCell ref="B46:H46"/>
    <mergeCell ref="A8:B8"/>
    <mergeCell ref="A11:B11"/>
    <mergeCell ref="A28:B29"/>
    <mergeCell ref="A20:B20"/>
    <mergeCell ref="B21:H21"/>
    <mergeCell ref="C28:D28"/>
    <mergeCell ref="E28:F28"/>
    <mergeCell ref="G28:H28"/>
    <mergeCell ref="B22:H22"/>
    <mergeCell ref="G27:H27"/>
    <mergeCell ref="A6:B6"/>
    <mergeCell ref="A1:H1"/>
    <mergeCell ref="B2:H2"/>
    <mergeCell ref="A4:B5"/>
    <mergeCell ref="C4:D4"/>
    <mergeCell ref="E4:F4"/>
    <mergeCell ref="G4:H4"/>
    <mergeCell ref="C3:F3"/>
    <mergeCell ref="G3:H3"/>
  </mergeCells>
  <dataValidations count="1">
    <dataValidation type="decimal" operator="greaterThanOrEqual" allowBlank="1" showInputMessage="1" showErrorMessage="1" sqref="D11:D12 F6:F12 C6:E10 G6 C13:F19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0">
      <selection activeCell="A28" sqref="I28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1:11" ht="27" customHeight="1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2:11" ht="17.25" customHeight="1"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2:11" ht="20.25" thickBot="1">
      <c r="B3" s="2"/>
      <c r="C3" s="88" t="s">
        <v>62</v>
      </c>
      <c r="D3" s="88"/>
      <c r="E3" s="88"/>
      <c r="F3" s="88"/>
      <c r="G3" s="88"/>
      <c r="H3" s="88"/>
      <c r="I3" s="99" t="s">
        <v>0</v>
      </c>
      <c r="J3" s="99"/>
      <c r="K3" s="99"/>
    </row>
    <row r="4" spans="1:11" ht="18.75" customHeight="1">
      <c r="A4" s="82" t="s">
        <v>10</v>
      </c>
      <c r="B4" s="82"/>
      <c r="C4" s="83"/>
      <c r="D4" s="100" t="s">
        <v>39</v>
      </c>
      <c r="E4" s="83"/>
      <c r="F4" s="100" t="s">
        <v>18</v>
      </c>
      <c r="G4" s="83"/>
      <c r="H4" s="87" t="s">
        <v>48</v>
      </c>
      <c r="I4" s="102"/>
      <c r="J4" s="102"/>
      <c r="K4" s="102"/>
    </row>
    <row r="5" spans="1:11" ht="18.75" customHeight="1">
      <c r="A5" s="84"/>
      <c r="B5" s="84"/>
      <c r="C5" s="85"/>
      <c r="D5" s="101"/>
      <c r="E5" s="85"/>
      <c r="F5" s="101"/>
      <c r="G5" s="85"/>
      <c r="H5" s="113" t="s">
        <v>3</v>
      </c>
      <c r="I5" s="114"/>
      <c r="J5" s="115" t="s">
        <v>1</v>
      </c>
      <c r="K5" s="116"/>
    </row>
    <row r="6" spans="1:11" ht="17.25" customHeight="1">
      <c r="A6" s="125" t="s">
        <v>25</v>
      </c>
      <c r="B6" s="125"/>
      <c r="C6" s="126"/>
      <c r="D6" s="121"/>
      <c r="E6" s="122"/>
      <c r="F6" s="121"/>
      <c r="G6" s="122"/>
      <c r="H6" s="121"/>
      <c r="I6" s="122"/>
      <c r="J6" s="107"/>
      <c r="K6" s="108"/>
    </row>
    <row r="7" spans="1:12" ht="17.25" customHeight="1">
      <c r="A7" s="12"/>
      <c r="B7" s="129" t="s">
        <v>43</v>
      </c>
      <c r="C7" s="130"/>
      <c r="D7" s="133">
        <v>-24000</v>
      </c>
      <c r="E7" s="134"/>
      <c r="F7" s="133">
        <v>4967</v>
      </c>
      <c r="G7" s="134"/>
      <c r="H7" s="119">
        <f aca="true" t="shared" si="0" ref="H7:H12">F7-D7</f>
        <v>28967</v>
      </c>
      <c r="I7" s="120"/>
      <c r="J7" s="109" t="s">
        <v>67</v>
      </c>
      <c r="K7" s="110">
        <v>1.8883335184568109</v>
      </c>
      <c r="L7" s="30"/>
    </row>
    <row r="8" spans="1:12" ht="17.25" customHeight="1">
      <c r="A8" s="12"/>
      <c r="B8" s="127" t="s">
        <v>51</v>
      </c>
      <c r="C8" s="128"/>
      <c r="D8" s="133">
        <v>-23000</v>
      </c>
      <c r="E8" s="134"/>
      <c r="F8" s="133">
        <v>-30967</v>
      </c>
      <c r="G8" s="134"/>
      <c r="H8" s="119">
        <f t="shared" si="0"/>
        <v>-7967</v>
      </c>
      <c r="I8" s="120"/>
      <c r="J8" s="172">
        <f>H8/D8*100</f>
        <v>34.63913043478261</v>
      </c>
      <c r="K8" s="173">
        <v>2.88833351845681</v>
      </c>
      <c r="L8" s="30"/>
    </row>
    <row r="9" spans="1:12" ht="17.25" customHeight="1">
      <c r="A9" s="12"/>
      <c r="B9" s="127" t="s">
        <v>52</v>
      </c>
      <c r="C9" s="128"/>
      <c r="D9" s="133">
        <f>D7+D8</f>
        <v>-47000</v>
      </c>
      <c r="E9" s="134"/>
      <c r="F9" s="133">
        <f>F7+F8</f>
        <v>-26000</v>
      </c>
      <c r="G9" s="134"/>
      <c r="H9" s="119">
        <f t="shared" si="0"/>
        <v>21000</v>
      </c>
      <c r="I9" s="120"/>
      <c r="J9" s="172">
        <f>H9/D9*100</f>
        <v>-44.680851063829785</v>
      </c>
      <c r="K9" s="173">
        <v>3.88833351845681</v>
      </c>
      <c r="L9" s="30"/>
    </row>
    <row r="10" spans="1:12" ht="17.25" customHeight="1">
      <c r="A10" s="12"/>
      <c r="B10" s="127" t="s">
        <v>65</v>
      </c>
      <c r="C10" s="128"/>
      <c r="D10" s="133">
        <v>0</v>
      </c>
      <c r="E10" s="134"/>
      <c r="F10" s="133"/>
      <c r="G10" s="134"/>
      <c r="H10" s="119">
        <f t="shared" si="0"/>
        <v>0</v>
      </c>
      <c r="I10" s="120"/>
      <c r="J10" s="105"/>
      <c r="K10" s="106">
        <v>4.88833351845681</v>
      </c>
      <c r="L10" s="30"/>
    </row>
    <row r="11" spans="1:12" ht="17.25" customHeight="1">
      <c r="A11" s="12"/>
      <c r="B11" s="127" t="s">
        <v>53</v>
      </c>
      <c r="C11" s="128"/>
      <c r="D11" s="133">
        <f>D9+D10</f>
        <v>-47000</v>
      </c>
      <c r="E11" s="134"/>
      <c r="F11" s="133">
        <f>F9+F10</f>
        <v>-26000</v>
      </c>
      <c r="G11" s="134"/>
      <c r="H11" s="119">
        <f t="shared" si="0"/>
        <v>21000</v>
      </c>
      <c r="I11" s="120"/>
      <c r="J11" s="172">
        <f>H11/D11*100</f>
        <v>-44.680851063829785</v>
      </c>
      <c r="K11" s="173">
        <v>5.88833351845681</v>
      </c>
      <c r="L11" s="30"/>
    </row>
    <row r="12" spans="1:12" ht="17.25" customHeight="1">
      <c r="A12" s="12"/>
      <c r="B12" s="127" t="s">
        <v>54</v>
      </c>
      <c r="C12" s="128"/>
      <c r="D12" s="133">
        <v>23000</v>
      </c>
      <c r="E12" s="134"/>
      <c r="F12" s="133">
        <v>29877</v>
      </c>
      <c r="G12" s="134"/>
      <c r="H12" s="119">
        <f t="shared" si="0"/>
        <v>6877</v>
      </c>
      <c r="I12" s="120"/>
      <c r="J12" s="172">
        <f>H12/D12*100</f>
        <v>29.9</v>
      </c>
      <c r="K12" s="173">
        <v>6.88833351845681</v>
      </c>
      <c r="L12" s="30"/>
    </row>
    <row r="13" spans="1:12" ht="17.25" customHeight="1">
      <c r="A13" s="12"/>
      <c r="B13" s="127" t="s">
        <v>55</v>
      </c>
      <c r="C13" s="128"/>
      <c r="D13" s="174"/>
      <c r="E13" s="175"/>
      <c r="F13" s="174"/>
      <c r="G13" s="175"/>
      <c r="H13" s="174"/>
      <c r="I13" s="175"/>
      <c r="J13" s="111"/>
      <c r="K13" s="112"/>
      <c r="L13" s="30"/>
    </row>
    <row r="14" spans="1:12" ht="17.25" customHeight="1">
      <c r="A14" s="12"/>
      <c r="B14" s="127" t="s">
        <v>56</v>
      </c>
      <c r="C14" s="128"/>
      <c r="D14" s="174"/>
      <c r="E14" s="175"/>
      <c r="F14" s="174"/>
      <c r="G14" s="175"/>
      <c r="H14" s="174"/>
      <c r="I14" s="175"/>
      <c r="J14" s="111"/>
      <c r="K14" s="112"/>
      <c r="L14" s="30"/>
    </row>
    <row r="15" spans="1:12" ht="17.25" customHeight="1">
      <c r="A15" s="45"/>
      <c r="B15" s="45" t="s">
        <v>57</v>
      </c>
      <c r="C15" s="46"/>
      <c r="D15" s="117">
        <f>D11+D12+D13+D14</f>
        <v>-24000</v>
      </c>
      <c r="E15" s="118"/>
      <c r="F15" s="117">
        <f>F11+F12+F13+F14</f>
        <v>3877</v>
      </c>
      <c r="G15" s="118"/>
      <c r="H15" s="117">
        <f>F15-D15</f>
        <v>27877</v>
      </c>
      <c r="I15" s="118"/>
      <c r="J15" s="105" t="s">
        <v>64</v>
      </c>
      <c r="K15" s="106">
        <v>1.8883335184568109</v>
      </c>
      <c r="L15" s="30"/>
    </row>
    <row r="16" spans="1:12" ht="17.25" customHeight="1">
      <c r="A16" s="123" t="s">
        <v>44</v>
      </c>
      <c r="B16" s="123"/>
      <c r="C16" s="124"/>
      <c r="D16" s="117">
        <f>D15</f>
        <v>-24000</v>
      </c>
      <c r="E16" s="118"/>
      <c r="F16" s="117">
        <f>F15</f>
        <v>3877</v>
      </c>
      <c r="G16" s="118"/>
      <c r="H16" s="117">
        <f>F16-D16</f>
        <v>27877</v>
      </c>
      <c r="I16" s="118"/>
      <c r="J16" s="105" t="s">
        <v>64</v>
      </c>
      <c r="K16" s="106">
        <v>1.8883335184568109</v>
      </c>
      <c r="L16" s="30"/>
    </row>
    <row r="17" spans="1:12" ht="17.25" customHeight="1">
      <c r="A17" s="123" t="s">
        <v>23</v>
      </c>
      <c r="B17" s="123"/>
      <c r="C17" s="124"/>
      <c r="D17" s="131">
        <v>3104000</v>
      </c>
      <c r="E17" s="132"/>
      <c r="F17" s="131">
        <v>3124345</v>
      </c>
      <c r="G17" s="132"/>
      <c r="H17" s="117">
        <f>F17-D17</f>
        <v>20345</v>
      </c>
      <c r="I17" s="118"/>
      <c r="J17" s="103">
        <f>H17/D17*100</f>
        <v>0.6554445876288659</v>
      </c>
      <c r="K17" s="104">
        <v>9.88833351845681</v>
      </c>
      <c r="L17" s="30"/>
    </row>
    <row r="18" spans="1:12" ht="17.25" customHeight="1">
      <c r="A18" s="123" t="s">
        <v>24</v>
      </c>
      <c r="B18" s="123"/>
      <c r="C18" s="124"/>
      <c r="D18" s="117">
        <v>3080000</v>
      </c>
      <c r="E18" s="118"/>
      <c r="F18" s="117">
        <v>3128222</v>
      </c>
      <c r="G18" s="118"/>
      <c r="H18" s="117">
        <f>F18-D18</f>
        <v>48222</v>
      </c>
      <c r="I18" s="118"/>
      <c r="J18" s="103">
        <f>H18/D18*100</f>
        <v>1.5656493506493507</v>
      </c>
      <c r="K18" s="104">
        <v>9.88833351845681</v>
      </c>
      <c r="L18" s="30"/>
    </row>
    <row r="19" spans="1:12" ht="17.25" customHeight="1">
      <c r="A19" s="12"/>
      <c r="B19" s="40"/>
      <c r="C19" s="41"/>
      <c r="D19" s="50"/>
      <c r="E19" s="51"/>
      <c r="F19" s="50"/>
      <c r="G19" s="51"/>
      <c r="H19" s="50"/>
      <c r="I19" s="51"/>
      <c r="J19" s="37"/>
      <c r="K19" s="38"/>
      <c r="L19" s="30"/>
    </row>
    <row r="20" spans="1:12" ht="17.25" customHeight="1" thickBot="1">
      <c r="A20" s="44"/>
      <c r="B20" s="47"/>
      <c r="C20" s="48"/>
      <c r="D20" s="52"/>
      <c r="E20" s="53"/>
      <c r="F20" s="52"/>
      <c r="G20" s="53"/>
      <c r="H20" s="52"/>
      <c r="I20" s="53"/>
      <c r="J20" s="42"/>
      <c r="K20" s="43"/>
      <c r="L20" s="30"/>
    </row>
    <row r="26" spans="1:11" ht="27" customHeight="1">
      <c r="A26" s="80" t="s">
        <v>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2:11" ht="17.25" customHeight="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3:11" ht="20.25" customHeight="1" thickBot="1">
      <c r="C28" s="140" t="s">
        <v>63</v>
      </c>
      <c r="D28" s="140"/>
      <c r="E28" s="140"/>
      <c r="F28" s="140"/>
      <c r="G28" s="140"/>
      <c r="H28" s="140"/>
      <c r="I28" s="99" t="s">
        <v>0</v>
      </c>
      <c r="J28" s="99"/>
      <c r="K28" s="99"/>
    </row>
    <row r="29" spans="1:11" ht="35.25" customHeight="1">
      <c r="A29" s="139" t="s">
        <v>4</v>
      </c>
      <c r="B29" s="138"/>
      <c r="C29" s="137" t="s">
        <v>5</v>
      </c>
      <c r="D29" s="138"/>
      <c r="E29" s="135" t="s">
        <v>6</v>
      </c>
      <c r="F29" s="136"/>
      <c r="G29" s="137" t="s">
        <v>7</v>
      </c>
      <c r="H29" s="138"/>
      <c r="I29" s="137" t="s">
        <v>2</v>
      </c>
      <c r="J29" s="139"/>
      <c r="K29" s="4" t="s">
        <v>6</v>
      </c>
    </row>
    <row r="30" spans="1:11" ht="17.25" customHeight="1">
      <c r="A30" s="142" t="s">
        <v>58</v>
      </c>
      <c r="B30" s="143"/>
      <c r="C30" s="121">
        <f>SUM(C31:D41)</f>
        <v>3130952</v>
      </c>
      <c r="D30" s="122"/>
      <c r="E30" s="144">
        <f>IF(C$30&gt;0,(C30/C$30)*100,0)</f>
        <v>100</v>
      </c>
      <c r="F30" s="145">
        <f>IF(E$5&gt;0,(E30/E$21)*100,0)</f>
        <v>0</v>
      </c>
      <c r="G30" s="146" t="s">
        <v>27</v>
      </c>
      <c r="H30" s="147"/>
      <c r="I30" s="121">
        <f>SUM(I31:J37)</f>
        <v>0</v>
      </c>
      <c r="J30" s="148"/>
      <c r="K30" s="19">
        <f>IF(I$42&gt;0,(I30/I$42)*100,0)</f>
        <v>0</v>
      </c>
    </row>
    <row r="31" spans="1:11" ht="17.25" customHeight="1">
      <c r="A31" s="149" t="s">
        <v>32</v>
      </c>
      <c r="B31" s="150"/>
      <c r="C31" s="133">
        <v>3130952</v>
      </c>
      <c r="D31" s="134"/>
      <c r="E31" s="151">
        <f>IF(C$30&gt;0,(C31/C$30)*100,0)</f>
        <v>100</v>
      </c>
      <c r="F31" s="152">
        <f>IF(E$5&gt;0,(E31/E$21)*100,0)</f>
        <v>0</v>
      </c>
      <c r="G31" s="149"/>
      <c r="H31" s="150"/>
      <c r="I31" s="133">
        <v>0</v>
      </c>
      <c r="J31" s="141"/>
      <c r="K31" s="17">
        <f>IF(I$42&gt;0,(I31/I$42)*100,0)</f>
        <v>0</v>
      </c>
    </row>
    <row r="32" spans="1:11" ht="17.25" customHeight="1">
      <c r="A32" s="149"/>
      <c r="B32" s="150"/>
      <c r="C32" s="133"/>
      <c r="D32" s="134"/>
      <c r="E32" s="151">
        <f aca="true" t="shared" si="1" ref="E32:E41">IF(C$30&gt;0,(C32/C$30)*100,0)</f>
        <v>0</v>
      </c>
      <c r="F32" s="152">
        <f>IF(E$5&gt;0,(E32/E$21)*100,0)</f>
        <v>0</v>
      </c>
      <c r="G32" s="153"/>
      <c r="H32" s="150"/>
      <c r="I32" s="133"/>
      <c r="J32" s="134"/>
      <c r="K32" s="35">
        <f>IF(I$42&gt;0,(I32/I$42)*100,0)</f>
        <v>0</v>
      </c>
    </row>
    <row r="33" spans="1:10" ht="17.25" customHeight="1">
      <c r="A33" s="32"/>
      <c r="B33" s="33"/>
      <c r="C33" s="54"/>
      <c r="D33" s="55"/>
      <c r="E33" s="34"/>
      <c r="F33" s="33"/>
      <c r="G33" s="34"/>
      <c r="H33" s="33"/>
      <c r="I33" s="54"/>
      <c r="J33" s="55"/>
    </row>
    <row r="34" spans="1:10" ht="17.25" customHeight="1">
      <c r="A34" s="32"/>
      <c r="B34" s="33"/>
      <c r="C34" s="54"/>
      <c r="D34" s="55"/>
      <c r="E34" s="34"/>
      <c r="F34" s="33"/>
      <c r="G34" s="34"/>
      <c r="H34" s="33"/>
      <c r="I34" s="54"/>
      <c r="J34" s="55"/>
    </row>
    <row r="35" spans="1:10" ht="17.25" customHeight="1">
      <c r="A35" s="32"/>
      <c r="B35" s="33"/>
      <c r="C35" s="54"/>
      <c r="D35" s="55"/>
      <c r="E35" s="34"/>
      <c r="F35" s="33"/>
      <c r="G35" s="34"/>
      <c r="H35" s="33"/>
      <c r="I35" s="54"/>
      <c r="J35" s="55"/>
    </row>
    <row r="36" spans="1:11" ht="17.25" customHeight="1">
      <c r="A36" s="149"/>
      <c r="B36" s="150"/>
      <c r="C36" s="133"/>
      <c r="D36" s="134"/>
      <c r="E36" s="151">
        <f t="shared" si="1"/>
        <v>0</v>
      </c>
      <c r="F36" s="152">
        <f aca="true" t="shared" si="2" ref="F36:F42">IF(E$5&gt;0,(E36/E$21)*100,0)</f>
        <v>0</v>
      </c>
      <c r="G36" s="153"/>
      <c r="H36" s="150"/>
      <c r="I36" s="133"/>
      <c r="J36" s="134"/>
      <c r="K36" s="35">
        <f>IF(I$42&gt;0,(I36/I$42)*100,0)</f>
        <v>0</v>
      </c>
    </row>
    <row r="37" spans="1:11" ht="17.25" customHeight="1">
      <c r="A37" s="149"/>
      <c r="B37" s="150"/>
      <c r="C37" s="133"/>
      <c r="D37" s="134"/>
      <c r="E37" s="151">
        <f t="shared" si="1"/>
        <v>0</v>
      </c>
      <c r="F37" s="152">
        <f t="shared" si="2"/>
        <v>0</v>
      </c>
      <c r="G37" s="155"/>
      <c r="H37" s="156"/>
      <c r="I37" s="141"/>
      <c r="J37" s="141"/>
      <c r="K37" s="17">
        <f>IF(I$42&gt;0,(I37/I$42)*100,0)</f>
        <v>0</v>
      </c>
    </row>
    <row r="38" spans="1:11" ht="17.25" customHeight="1">
      <c r="A38" s="149"/>
      <c r="B38" s="150"/>
      <c r="C38" s="133"/>
      <c r="D38" s="134"/>
      <c r="E38" s="151">
        <f t="shared" si="1"/>
        <v>0</v>
      </c>
      <c r="F38" s="152">
        <f t="shared" si="2"/>
        <v>0</v>
      </c>
      <c r="G38" s="157" t="s">
        <v>33</v>
      </c>
      <c r="H38" s="158"/>
      <c r="I38" s="131">
        <f>SUM(I39:J40)</f>
        <v>3130952</v>
      </c>
      <c r="J38" s="154"/>
      <c r="K38" s="19">
        <f>IF(I$42&gt;0,(I38/I$42)*100,0)</f>
        <v>100</v>
      </c>
    </row>
    <row r="39" spans="1:11" ht="17.25" customHeight="1">
      <c r="A39" s="149"/>
      <c r="B39" s="150"/>
      <c r="C39" s="133"/>
      <c r="D39" s="134"/>
      <c r="E39" s="151">
        <f t="shared" si="1"/>
        <v>0</v>
      </c>
      <c r="F39" s="152">
        <f t="shared" si="2"/>
        <v>0</v>
      </c>
      <c r="G39" s="149" t="s">
        <v>34</v>
      </c>
      <c r="H39" s="150"/>
      <c r="I39" s="133">
        <v>2594979</v>
      </c>
      <c r="J39" s="141"/>
      <c r="K39" s="17">
        <f>I39/I38*100</f>
        <v>82.88146863957033</v>
      </c>
    </row>
    <row r="40" spans="1:11" ht="17.25" customHeight="1">
      <c r="A40" s="149"/>
      <c r="B40" s="150"/>
      <c r="C40" s="133"/>
      <c r="D40" s="134"/>
      <c r="E40" s="151">
        <f t="shared" si="1"/>
        <v>0</v>
      </c>
      <c r="F40" s="152">
        <f t="shared" si="2"/>
        <v>0</v>
      </c>
      <c r="G40" s="159" t="s">
        <v>35</v>
      </c>
      <c r="H40" s="160"/>
      <c r="I40" s="133">
        <v>535973</v>
      </c>
      <c r="J40" s="141"/>
      <c r="K40" s="17">
        <f>I40/I38*100</f>
        <v>17.11853136042967</v>
      </c>
    </row>
    <row r="41" spans="1:11" ht="17.25" customHeight="1">
      <c r="A41" s="149"/>
      <c r="B41" s="150"/>
      <c r="C41" s="133"/>
      <c r="D41" s="134"/>
      <c r="E41" s="151">
        <f t="shared" si="1"/>
        <v>0</v>
      </c>
      <c r="F41" s="152">
        <f t="shared" si="2"/>
        <v>0</v>
      </c>
      <c r="G41" s="149"/>
      <c r="H41" s="150"/>
      <c r="I41" s="49"/>
      <c r="J41" s="56"/>
      <c r="K41" s="17">
        <f>IF(I$42&gt;0,(I41/I$42)*100,0)</f>
        <v>0</v>
      </c>
    </row>
    <row r="42" spans="1:12" ht="19.5" customHeight="1" thickBot="1">
      <c r="A42" s="162" t="s">
        <v>26</v>
      </c>
      <c r="B42" s="163"/>
      <c r="C42" s="164">
        <f>SUM(C31:D41)</f>
        <v>3130952</v>
      </c>
      <c r="D42" s="165"/>
      <c r="E42" s="166">
        <f>IF(C$30&gt;0,(C42/C$30)*100,0)</f>
        <v>100</v>
      </c>
      <c r="F42" s="167">
        <f t="shared" si="2"/>
        <v>0</v>
      </c>
      <c r="G42" s="168" t="s">
        <v>28</v>
      </c>
      <c r="H42" s="169"/>
      <c r="I42" s="164">
        <f>I30+I38</f>
        <v>3130952</v>
      </c>
      <c r="J42" s="170"/>
      <c r="K42" s="20">
        <f>IF(I$42&gt;0,(I42/I$42)*100,0)</f>
        <v>100</v>
      </c>
      <c r="L42" s="26"/>
    </row>
    <row r="43" spans="2:11" s="5" customFormat="1" ht="16.5" customHeight="1">
      <c r="B43" s="16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2:11" ht="16.5" customHeight="1">
      <c r="B44" s="161"/>
      <c r="C44" s="161"/>
      <c r="D44" s="161"/>
      <c r="E44" s="161"/>
      <c r="F44" s="161"/>
      <c r="G44" s="161"/>
      <c r="H44" s="161"/>
      <c r="I44" s="161"/>
      <c r="J44" s="161"/>
      <c r="K44" s="161"/>
    </row>
    <row r="45" spans="2:11" ht="16.5" customHeight="1"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</sheetData>
  <sheetProtection/>
  <mergeCells count="135">
    <mergeCell ref="H15:I15"/>
    <mergeCell ref="J15:K15"/>
    <mergeCell ref="B14:C14"/>
    <mergeCell ref="D13:E13"/>
    <mergeCell ref="F13:G13"/>
    <mergeCell ref="H13:I13"/>
    <mergeCell ref="D14:E14"/>
    <mergeCell ref="F9:G9"/>
    <mergeCell ref="F10:G10"/>
    <mergeCell ref="F11:G11"/>
    <mergeCell ref="F12:G12"/>
    <mergeCell ref="D12:E12"/>
    <mergeCell ref="D15:E15"/>
    <mergeCell ref="F15:G15"/>
    <mergeCell ref="J10:K10"/>
    <mergeCell ref="J11:K11"/>
    <mergeCell ref="H12:I12"/>
    <mergeCell ref="D11:E11"/>
    <mergeCell ref="F14:G14"/>
    <mergeCell ref="H14:I14"/>
    <mergeCell ref="B11:C11"/>
    <mergeCell ref="J12:K12"/>
    <mergeCell ref="H8:I8"/>
    <mergeCell ref="H9:I9"/>
    <mergeCell ref="B12:C12"/>
    <mergeCell ref="F8:G8"/>
    <mergeCell ref="D10:E10"/>
    <mergeCell ref="D8:E8"/>
    <mergeCell ref="J8:K8"/>
    <mergeCell ref="J9:K9"/>
    <mergeCell ref="I42:J42"/>
    <mergeCell ref="B43:K43"/>
    <mergeCell ref="H10:I10"/>
    <mergeCell ref="H11:I11"/>
    <mergeCell ref="A1:K1"/>
    <mergeCell ref="A26:K26"/>
    <mergeCell ref="H16:I16"/>
    <mergeCell ref="D7:E7"/>
    <mergeCell ref="H18:I18"/>
    <mergeCell ref="A17:C17"/>
    <mergeCell ref="A41:B41"/>
    <mergeCell ref="C41:D41"/>
    <mergeCell ref="E41:F41"/>
    <mergeCell ref="G41:H41"/>
    <mergeCell ref="B44:K44"/>
    <mergeCell ref="B45:K45"/>
    <mergeCell ref="A42:B42"/>
    <mergeCell ref="C42:D42"/>
    <mergeCell ref="E42:F42"/>
    <mergeCell ref="G42:H42"/>
    <mergeCell ref="I40:J40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38:J38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6:J36"/>
    <mergeCell ref="A32:B32"/>
    <mergeCell ref="C32:D32"/>
    <mergeCell ref="E32:F32"/>
    <mergeCell ref="G32:H32"/>
    <mergeCell ref="I32:J32"/>
    <mergeCell ref="A36:B36"/>
    <mergeCell ref="C36:D36"/>
    <mergeCell ref="E36:F36"/>
    <mergeCell ref="G36:H36"/>
    <mergeCell ref="I31:J31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E29:F29"/>
    <mergeCell ref="G29:H29"/>
    <mergeCell ref="I29:J29"/>
    <mergeCell ref="B27:K27"/>
    <mergeCell ref="C28:H28"/>
    <mergeCell ref="I28:K28"/>
    <mergeCell ref="A29:B29"/>
    <mergeCell ref="C29:D29"/>
    <mergeCell ref="B7:C7"/>
    <mergeCell ref="J17:K17"/>
    <mergeCell ref="D6:E6"/>
    <mergeCell ref="D17:E17"/>
    <mergeCell ref="F17:G17"/>
    <mergeCell ref="D9:E9"/>
    <mergeCell ref="F7:G7"/>
    <mergeCell ref="B8:C8"/>
    <mergeCell ref="B9:C9"/>
    <mergeCell ref="B10:C10"/>
    <mergeCell ref="F6:G6"/>
    <mergeCell ref="H6:I6"/>
    <mergeCell ref="A18:C18"/>
    <mergeCell ref="D18:E18"/>
    <mergeCell ref="F18:G18"/>
    <mergeCell ref="A16:C16"/>
    <mergeCell ref="D16:E16"/>
    <mergeCell ref="F16:G16"/>
    <mergeCell ref="A6:C6"/>
    <mergeCell ref="B13:C13"/>
    <mergeCell ref="J18:K18"/>
    <mergeCell ref="J16:K16"/>
    <mergeCell ref="J6:K6"/>
    <mergeCell ref="J7:K7"/>
    <mergeCell ref="J13:K13"/>
    <mergeCell ref="H5:I5"/>
    <mergeCell ref="J5:K5"/>
    <mergeCell ref="H17:I17"/>
    <mergeCell ref="H7:I7"/>
    <mergeCell ref="J14:K14"/>
    <mergeCell ref="B2:K2"/>
    <mergeCell ref="C3:H3"/>
    <mergeCell ref="I3:K3"/>
    <mergeCell ref="A4:C5"/>
    <mergeCell ref="D4:E5"/>
    <mergeCell ref="F4:G5"/>
    <mergeCell ref="H4:K4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陳思穎</cp:lastModifiedBy>
  <cp:lastPrinted>2023-03-31T07:01:44Z</cp:lastPrinted>
  <dcterms:created xsi:type="dcterms:W3CDTF">2011-04-19T02:39:36Z</dcterms:created>
  <dcterms:modified xsi:type="dcterms:W3CDTF">2023-03-31T07:01:51Z</dcterms:modified>
  <cp:category/>
  <cp:version/>
  <cp:contentType/>
  <cp:contentStatus/>
</cp:coreProperties>
</file>