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2000" tabRatio="50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<sst xmlns="http://schemas.openxmlformats.org/spreadsheetml/2006/main" count="85" uniqueCount="61">
  <si>
    <t>莊守耕公益基金收支餘絀表</t>
  </si>
  <si>
    <t>科目</t>
  </si>
  <si>
    <t>本年度預算數</t>
  </si>
  <si>
    <t>本年度決算數</t>
  </si>
  <si>
    <t>比較增減</t>
  </si>
  <si>
    <t>金額</t>
  </si>
  <si>
    <t>％</t>
  </si>
  <si>
    <t>總收入</t>
  </si>
  <si>
    <t>利息收入</t>
  </si>
  <si>
    <t>捐贈收入</t>
  </si>
  <si>
    <t>總支出</t>
  </si>
  <si>
    <t>獎學金支出</t>
  </si>
  <si>
    <t>本期賸餘（短絀）</t>
  </si>
  <si>
    <t>莊守耕公益基金餘絀撥補表</t>
  </si>
  <si>
    <t>項目</t>
  </si>
  <si>
    <t>賸餘之部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</si>
  <si>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</si>
  <si>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</si>
  <si>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</si>
  <si>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</si>
  <si>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</si>
  <si>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</si>
  <si>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</si>
  <si>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</si>
  <si>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</si>
  <si>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t>莊守耕公益基金現金流量表</t>
  </si>
  <si>
    <t>單位：新臺幣元</t>
  </si>
  <si>
    <t>本年度
預算數</t>
  </si>
  <si>
    <t>本年度
決算數</t>
  </si>
  <si>
    <t>金        額</t>
  </si>
  <si>
    <t>業務活動之現金流量</t>
  </si>
  <si>
    <t>利息股利之調整</t>
  </si>
  <si>
    <t>未計利息股利之本期賸餘（短絀）</t>
  </si>
  <si>
    <t>未計利息股利之現金流入（流出）</t>
  </si>
  <si>
    <t>收取利息</t>
  </si>
  <si>
    <t>收取股利</t>
  </si>
  <si>
    <t>支付利息</t>
  </si>
  <si>
    <t xml:space="preserve">   業務活動之淨現金流入（流出）</t>
  </si>
  <si>
    <t>現金及約當現金之淨增（淨減）</t>
  </si>
  <si>
    <t>期初現金及約當現金</t>
  </si>
  <si>
    <t>期末現金及約當現金</t>
  </si>
  <si>
    <t>莊守耕公益基金平衡表</t>
  </si>
  <si>
    <t>科　　　　目</t>
  </si>
  <si>
    <t>金　　　　額</t>
  </si>
  <si>
    <t>科     　　目</t>
  </si>
  <si>
    <t>資                 產</t>
  </si>
  <si>
    <t>負　債</t>
  </si>
  <si>
    <t>流動資產</t>
  </si>
  <si>
    <t>準備金</t>
  </si>
  <si>
    <t>淨值</t>
  </si>
  <si>
    <t>基金</t>
  </si>
  <si>
    <t>累積餘絀</t>
  </si>
  <si>
    <t>合                 計</t>
  </si>
  <si>
    <t>合 　　計</t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</si>
  <si>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</si>
  <si>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</si>
  <si>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</si>
  <si>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</si>
  <si>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--</t>
  </si>
  <si>
    <t>本期賸餘</t>
  </si>
  <si>
    <t>調整項目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</si>
</sst>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&quot;- &quot;#,##0_);_(* &quot;&quot;_);_(@_)"/>
    <numFmt numFmtId="177" formatCode="_(* #,##0.00_);_(&quot;- &quot;#,##0.00_);_(* &quot;&quot;_);_(@_)"/>
    <numFmt numFmtId="178" formatCode="_(* #,##0.00_);_(&quot;  &quot;* #,##0.00_);_(* &quot;&quot;_);_(@_)"/>
    <numFmt numFmtId="179" formatCode="_-* #,##0.00_-;\-* #,##0.00_-;_-* \-??_-;_-@_-"/>
    <numFmt numFmtId="180" formatCode="#,##0.00_ "/>
    <numFmt numFmtId="181" formatCode="_(* #,##0.00_);_(* #,##0.00_);_(* &quot;&quot;_);_(@_)"/>
    <numFmt numFmtId="182" formatCode="_(* #,##0.00_);_(\-* #,##0.00_);_(* &quot;&quot;_);_(@_)"/>
    <numFmt numFmtId="183" formatCode="#,##0_ "/>
  </numFmts>
  <fonts count="55">
    <font>
      <sz val="12"/>
      <name val="標楷體"/>
      <family val="4"/>
    </font>
    <font>
      <sz val="10"/>
      <name val="Arial"/>
      <family val="2"/>
    </font>
    <font>
      <b/>
      <sz val="15"/>
      <color indexed="62"/>
      <name val="新細明體"/>
      <family val="1"/>
    </font>
    <font>
      <b/>
      <sz val="18"/>
      <color indexed="62"/>
      <name val="新細明體"/>
      <family val="1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標楷體"/>
      <family val="4"/>
    </font>
    <font>
      <sz val="10"/>
      <color indexed="8"/>
      <name val="標楷體"/>
      <family val="4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細明體"/>
      <family val="3"/>
    </font>
    <font>
      <b/>
      <sz val="10"/>
      <name val="新細明體"/>
      <family val="1"/>
    </font>
    <font>
      <sz val="12"/>
      <color indexed="10"/>
      <name val="標楷體"/>
      <family val="4"/>
    </font>
    <font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1" fillId="0" borderId="0" applyFill="0" applyBorder="0" applyAlignment="0" applyProtection="0"/>
    <xf numFmtId="0" fontId="43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2" fillId="0" borderId="6" applyNumberFormat="0" applyFill="0" applyProtection="0">
      <alignment vertical="center"/>
    </xf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50" fillId="30" borderId="2" applyNumberFormat="0" applyAlignment="0" applyProtection="0"/>
    <xf numFmtId="0" fontId="51" fillId="22" borderId="9" applyNumberFormat="0" applyAlignment="0" applyProtection="0"/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 applyProtection="1">
      <alignment horizontal="distributed" vertical="center" inden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177" fontId="10" fillId="0" borderId="14" xfId="0" applyNumberFormat="1" applyFont="1" applyBorder="1" applyAlignment="1" applyProtection="1">
      <alignment vertical="center" readingOrder="2"/>
      <protection/>
    </xf>
    <xf numFmtId="176" fontId="10" fillId="0" borderId="13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12" fillId="0" borderId="15" xfId="0" applyFont="1" applyBorder="1" applyAlignment="1" applyProtection="1">
      <alignment horizontal="left" vertical="center"/>
      <protection locked="0"/>
    </xf>
    <xf numFmtId="176" fontId="13" fillId="0" borderId="16" xfId="0" applyNumberFormat="1" applyFont="1" applyBorder="1" applyAlignment="1" applyProtection="1">
      <alignment horizontal="left" vertical="center"/>
      <protection locked="0"/>
    </xf>
    <xf numFmtId="177" fontId="13" fillId="0" borderId="16" xfId="0" applyNumberFormat="1" applyFont="1" applyBorder="1" applyAlignment="1" applyProtection="1">
      <alignment horizontal="center" vertical="center"/>
      <protection/>
    </xf>
    <xf numFmtId="176" fontId="13" fillId="0" borderId="16" xfId="0" applyNumberFormat="1" applyFont="1" applyBorder="1" applyAlignment="1" applyProtection="1">
      <alignment horizontal="center" vertical="center"/>
      <protection locked="0"/>
    </xf>
    <xf numFmtId="176" fontId="13" fillId="0" borderId="16" xfId="0" applyNumberFormat="1" applyFont="1" applyBorder="1" applyAlignment="1" applyProtection="1">
      <alignment horizontal="right" vertical="center"/>
      <protection/>
    </xf>
    <xf numFmtId="178" fontId="13" fillId="0" borderId="17" xfId="0" applyNumberFormat="1" applyFont="1" applyBorder="1" applyAlignment="1" applyProtection="1">
      <alignment horizontal="right" vertical="center" readingOrder="2"/>
      <protection/>
    </xf>
    <xf numFmtId="0" fontId="9" fillId="0" borderId="15" xfId="0" applyFont="1" applyBorder="1" applyAlignment="1" applyProtection="1">
      <alignment horizontal="left"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177" fontId="10" fillId="0" borderId="16" xfId="0" applyNumberFormat="1" applyFont="1" applyBorder="1" applyAlignment="1" applyProtection="1">
      <alignment vertical="center"/>
      <protection/>
    </xf>
    <xf numFmtId="176" fontId="10" fillId="0" borderId="16" xfId="0" applyNumberFormat="1" applyFont="1" applyBorder="1" applyAlignment="1" applyProtection="1">
      <alignment horizontal="right" vertical="center"/>
      <protection/>
    </xf>
    <xf numFmtId="178" fontId="10" fillId="0" borderId="17" xfId="0" applyNumberFormat="1" applyFont="1" applyBorder="1" applyAlignment="1" applyProtection="1">
      <alignment vertical="center" readingOrder="2"/>
      <protection/>
    </xf>
    <xf numFmtId="179" fontId="4" fillId="0" borderId="0" xfId="0" applyNumberFormat="1" applyFont="1" applyAlignment="1">
      <alignment vertical="center"/>
    </xf>
    <xf numFmtId="176" fontId="14" fillId="0" borderId="18" xfId="0" applyNumberFormat="1" applyFont="1" applyBorder="1" applyAlignment="1" applyProtection="1">
      <alignment vertical="center"/>
      <protection/>
    </xf>
    <xf numFmtId="177" fontId="14" fillId="0" borderId="18" xfId="0" applyNumberFormat="1" applyFont="1" applyBorder="1" applyAlignment="1" applyProtection="1">
      <alignment vertical="center"/>
      <protection/>
    </xf>
    <xf numFmtId="176" fontId="14" fillId="0" borderId="18" xfId="0" applyNumberFormat="1" applyFont="1" applyBorder="1" applyAlignment="1" applyProtection="1">
      <alignment horizontal="right" vertical="center"/>
      <protection/>
    </xf>
    <xf numFmtId="178" fontId="14" fillId="0" borderId="19" xfId="0" applyNumberFormat="1" applyFont="1" applyBorder="1" applyAlignment="1" applyProtection="1">
      <alignment vertical="center" readingOrder="2"/>
      <protection/>
    </xf>
    <xf numFmtId="0" fontId="12" fillId="0" borderId="0" xfId="0" applyFont="1" applyAlignment="1">
      <alignment vertical="center"/>
    </xf>
    <xf numFmtId="0" fontId="15" fillId="0" borderId="2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177" fontId="13" fillId="0" borderId="16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76" fontId="13" fillId="0" borderId="16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/>
      <protection/>
    </xf>
    <xf numFmtId="177" fontId="4" fillId="0" borderId="0" xfId="0" applyNumberFormat="1" applyFont="1" applyAlignment="1">
      <alignment vertical="center"/>
    </xf>
    <xf numFmtId="0" fontId="16" fillId="0" borderId="15" xfId="0" applyFont="1" applyBorder="1" applyAlignment="1" applyProtection="1">
      <alignment horizontal="left" vertical="center"/>
      <protection/>
    </xf>
    <xf numFmtId="177" fontId="14" fillId="0" borderId="17" xfId="0" applyNumberFormat="1" applyFont="1" applyBorder="1" applyAlignment="1" applyProtection="1">
      <alignment horizontal="right" vertical="center"/>
      <protection/>
    </xf>
    <xf numFmtId="177" fontId="14" fillId="0" borderId="15" xfId="0" applyNumberFormat="1" applyFont="1" applyBorder="1" applyAlignment="1" applyProtection="1">
      <alignment horizontal="right" vertical="center"/>
      <protection/>
    </xf>
    <xf numFmtId="178" fontId="14" fillId="0" borderId="17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16" fillId="0" borderId="21" xfId="0" applyFont="1" applyBorder="1" applyAlignment="1" applyProtection="1">
      <alignment horizontal="left" vertical="center"/>
      <protection/>
    </xf>
    <xf numFmtId="0" fontId="16" fillId="0" borderId="22" xfId="0" applyFont="1" applyBorder="1" applyAlignment="1" applyProtection="1">
      <alignment horizontal="left" vertical="center"/>
      <protection/>
    </xf>
    <xf numFmtId="177" fontId="14" fillId="0" borderId="19" xfId="0" applyNumberFormat="1" applyFont="1" applyBorder="1" applyAlignment="1" applyProtection="1">
      <alignment horizontal="right" vertical="center"/>
      <protection/>
    </xf>
    <xf numFmtId="177" fontId="14" fillId="0" borderId="22" xfId="0" applyNumberFormat="1" applyFont="1" applyBorder="1" applyAlignment="1" applyProtection="1">
      <alignment horizontal="right" vertical="center"/>
      <protection/>
    </xf>
    <xf numFmtId="178" fontId="14" fillId="0" borderId="19" xfId="0" applyNumberFormat="1" applyFont="1" applyBorder="1" applyAlignment="1" applyProtection="1">
      <alignment horizontal="right" vertical="center"/>
      <protection/>
    </xf>
    <xf numFmtId="178" fontId="14" fillId="0" borderId="21" xfId="0" applyNumberFormat="1" applyFont="1" applyBorder="1" applyAlignment="1" applyProtection="1">
      <alignment horizontal="right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176" fontId="15" fillId="0" borderId="17" xfId="0" applyNumberFormat="1" applyFont="1" applyBorder="1" applyAlignment="1" applyProtection="1">
      <alignment horizontal="right" vertical="center"/>
      <protection locked="0"/>
    </xf>
    <xf numFmtId="177" fontId="13" fillId="0" borderId="17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176" fontId="15" fillId="0" borderId="15" xfId="0" applyNumberFormat="1" applyFont="1" applyBorder="1" applyAlignment="1" applyProtection="1">
      <alignment horizontal="right" vertical="center"/>
      <protection locked="0"/>
    </xf>
    <xf numFmtId="177" fontId="15" fillId="0" borderId="15" xfId="0" applyNumberFormat="1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17" xfId="0" applyNumberFormat="1" applyFont="1" applyBorder="1" applyAlignment="1" applyProtection="1">
      <alignment horizontal="right" vertical="center"/>
      <protection/>
    </xf>
    <xf numFmtId="177" fontId="10" fillId="0" borderId="1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right" vertical="center"/>
    </xf>
    <xf numFmtId="177" fontId="10" fillId="0" borderId="17" xfId="0" applyNumberFormat="1" applyFont="1" applyBorder="1" applyAlignment="1" applyProtection="1">
      <alignment vertical="center" readingOrder="2"/>
      <protection/>
    </xf>
    <xf numFmtId="182" fontId="10" fillId="0" borderId="17" xfId="0" applyNumberFormat="1" applyFont="1" applyBorder="1" applyAlignment="1" applyProtection="1">
      <alignment vertical="center" readingOrder="2"/>
      <protection/>
    </xf>
    <xf numFmtId="182" fontId="13" fillId="0" borderId="17" xfId="0" applyNumberFormat="1" applyFont="1" applyBorder="1" applyAlignment="1" applyProtection="1">
      <alignment vertical="center" readingOrder="2"/>
      <protection/>
    </xf>
    <xf numFmtId="182" fontId="10" fillId="0" borderId="17" xfId="0" applyNumberFormat="1" applyFont="1" applyBorder="1" applyAlignment="1" applyProtection="1">
      <alignment horizontal="right" vertical="center" readingOrder="2"/>
      <protection/>
    </xf>
    <xf numFmtId="182" fontId="13" fillId="0" borderId="17" xfId="0" applyNumberFormat="1" applyFont="1" applyBorder="1" applyAlignment="1" applyProtection="1">
      <alignment horizontal="right" vertical="center" readingOrder="2"/>
      <protection/>
    </xf>
    <xf numFmtId="182" fontId="10" fillId="0" borderId="14" xfId="0" applyNumberFormat="1" applyFont="1" applyBorder="1" applyAlignment="1" applyProtection="1">
      <alignment vertical="center" readingOrder="2"/>
      <protection/>
    </xf>
    <xf numFmtId="0" fontId="15" fillId="0" borderId="20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distributed" vertical="center" indent="1"/>
      <protection/>
    </xf>
    <xf numFmtId="0" fontId="8" fillId="0" borderId="26" xfId="0" applyFont="1" applyBorder="1" applyAlignment="1" applyProtection="1">
      <alignment horizontal="distributed" vertical="center" indent="1"/>
      <protection/>
    </xf>
    <xf numFmtId="0" fontId="8" fillId="0" borderId="23" xfId="0" applyFont="1" applyBorder="1" applyAlignment="1" applyProtection="1">
      <alignment horizontal="distributed" vertical="center" indent="1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176" fontId="10" fillId="0" borderId="18" xfId="0" applyNumberFormat="1" applyFont="1" applyBorder="1" applyAlignment="1" applyProtection="1">
      <alignment horizontal="right" vertical="center"/>
      <protection/>
    </xf>
    <xf numFmtId="177" fontId="10" fillId="0" borderId="18" xfId="0" applyNumberFormat="1" applyFont="1" applyBorder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horizontal="distributed" vertical="center" indent="1"/>
      <protection/>
    </xf>
    <xf numFmtId="176" fontId="10" fillId="0" borderId="19" xfId="0" applyNumberFormat="1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left" vertical="center"/>
      <protection locked="0"/>
    </xf>
    <xf numFmtId="176" fontId="13" fillId="0" borderId="16" xfId="0" applyNumberFormat="1" applyFont="1" applyBorder="1" applyAlignment="1" applyProtection="1">
      <alignment horizontal="right" vertical="center"/>
      <protection locked="0"/>
    </xf>
    <xf numFmtId="177" fontId="13" fillId="0" borderId="16" xfId="0" applyNumberFormat="1" applyFont="1" applyBorder="1" applyAlignment="1" applyProtection="1">
      <alignment horizontal="right" vertical="center"/>
      <protection/>
    </xf>
    <xf numFmtId="176" fontId="15" fillId="0" borderId="17" xfId="0" applyNumberFormat="1" applyFont="1" applyBorder="1" applyAlignment="1" applyProtection="1">
      <alignment horizontal="right" vertical="center"/>
      <protection locked="0"/>
    </xf>
    <xf numFmtId="176" fontId="13" fillId="0" borderId="17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distributed" vertical="center" indent="1"/>
      <protection locked="0"/>
    </xf>
    <xf numFmtId="176" fontId="10" fillId="0" borderId="17" xfId="0" applyNumberFormat="1" applyFont="1" applyBorder="1" applyAlignment="1" applyProtection="1">
      <alignment horizontal="right" vertical="center"/>
      <protection locked="0"/>
    </xf>
    <xf numFmtId="0" fontId="20" fillId="0" borderId="24" xfId="0" applyFont="1" applyBorder="1" applyAlignment="1" applyProtection="1">
      <alignment horizontal="center" vertical="center"/>
      <protection/>
    </xf>
    <xf numFmtId="176" fontId="10" fillId="0" borderId="14" xfId="0" applyNumberFormat="1" applyFont="1" applyBorder="1" applyAlignment="1" applyProtection="1">
      <alignment horizontal="right" vertical="center"/>
      <protection/>
    </xf>
    <xf numFmtId="177" fontId="10" fillId="0" borderId="13" xfId="0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distributed" vertical="center" indent="1"/>
      <protection/>
    </xf>
    <xf numFmtId="0" fontId="7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right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left" vertical="center"/>
      <protection/>
    </xf>
    <xf numFmtId="176" fontId="10" fillId="0" borderId="16" xfId="0" applyNumberFormat="1" applyFont="1" applyBorder="1" applyAlignment="1" applyProtection="1">
      <alignment horizontal="right" vertical="center"/>
      <protection/>
    </xf>
    <xf numFmtId="182" fontId="10" fillId="0" borderId="17" xfId="0" applyNumberFormat="1" applyFont="1" applyBorder="1" applyAlignment="1" applyProtection="1">
      <alignment horizontal="right" vertical="center"/>
      <protection/>
    </xf>
    <xf numFmtId="180" fontId="10" fillId="0" borderId="17" xfId="0" applyNumberFormat="1" applyFont="1" applyBorder="1" applyAlignment="1" applyProtection="1">
      <alignment horizontal="right" vertical="center"/>
      <protection/>
    </xf>
    <xf numFmtId="176" fontId="10" fillId="0" borderId="16" xfId="0" applyNumberFormat="1" applyFont="1" applyBorder="1" applyAlignment="1" applyProtection="1">
      <alignment horizontal="right" vertical="center"/>
      <protection locked="0"/>
    </xf>
    <xf numFmtId="0" fontId="18" fillId="0" borderId="15" xfId="0" applyFont="1" applyBorder="1" applyAlignment="1" applyProtection="1">
      <alignment horizontal="left" vertical="center"/>
      <protection/>
    </xf>
    <xf numFmtId="176" fontId="13" fillId="0" borderId="16" xfId="0" applyNumberFormat="1" applyFont="1" applyBorder="1" applyAlignment="1" applyProtection="1">
      <alignment horizontal="right" vertical="center"/>
      <protection/>
    </xf>
    <xf numFmtId="182" fontId="13" fillId="0" borderId="17" xfId="0" applyNumberFormat="1" applyFont="1" applyBorder="1" applyAlignment="1" applyProtection="1">
      <alignment horizontal="right" vertical="center"/>
      <protection/>
    </xf>
    <xf numFmtId="0" fontId="17" fillId="0" borderId="15" xfId="0" applyFont="1" applyBorder="1" applyAlignment="1" applyProtection="1">
      <alignment horizontal="left" vertical="center"/>
      <protection/>
    </xf>
    <xf numFmtId="180" fontId="13" fillId="0" borderId="17" xfId="0" applyNumberFormat="1" applyFont="1" applyBorder="1" applyAlignment="1" applyProtection="1">
      <alignment horizontal="right" vertical="center"/>
      <protection/>
    </xf>
    <xf numFmtId="0" fontId="16" fillId="0" borderId="24" xfId="0" applyFont="1" applyBorder="1" applyAlignment="1" applyProtection="1">
      <alignment horizontal="left" vertical="center"/>
      <protection/>
    </xf>
    <xf numFmtId="177" fontId="14" fillId="0" borderId="13" xfId="0" applyNumberFormat="1" applyFont="1" applyBorder="1" applyAlignment="1" applyProtection="1">
      <alignment horizontal="right" vertical="center"/>
      <protection/>
    </xf>
    <xf numFmtId="178" fontId="14" fillId="0" borderId="14" xfId="0" applyNumberFormat="1" applyFont="1" applyBorder="1" applyAlignment="1" applyProtection="1">
      <alignment horizontal="right" vertical="center"/>
      <protection/>
    </xf>
    <xf numFmtId="182" fontId="13" fillId="0" borderId="17" xfId="0" applyNumberFormat="1" applyFont="1" applyBorder="1" applyAlignment="1" applyProtection="1" quotePrefix="1">
      <alignment horizontal="right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8" fillId="0" borderId="26" xfId="0" applyFont="1" applyBorder="1" applyAlignment="1" applyProtection="1">
      <alignment horizontal="distributed" vertical="center" wrapText="1" indent="1"/>
      <protection/>
    </xf>
    <xf numFmtId="0" fontId="8" fillId="0" borderId="11" xfId="0" applyFont="1" applyBorder="1" applyAlignment="1" applyProtection="1">
      <alignment horizontal="distributed" vertical="center" indent="1"/>
      <protection/>
    </xf>
    <xf numFmtId="0" fontId="8" fillId="0" borderId="12" xfId="0" applyFont="1" applyBorder="1" applyAlignment="1" applyProtection="1">
      <alignment horizontal="center" vertical="center"/>
      <protection/>
    </xf>
    <xf numFmtId="183" fontId="13" fillId="0" borderId="16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4">
      <selection activeCell="H9" sqref="H9"/>
    </sheetView>
  </sheetViews>
  <sheetFormatPr defaultColWidth="9.00390625" defaultRowHeight="15.75" customHeight="1"/>
  <cols>
    <col min="1" max="1" width="1.4921875" style="1" customWidth="1"/>
    <col min="2" max="2" width="20.75390625" style="1" customWidth="1"/>
    <col min="3" max="3" width="14.625" style="1" customWidth="1"/>
    <col min="4" max="4" width="7.25390625" style="1" customWidth="1"/>
    <col min="5" max="5" width="14.625" style="1" customWidth="1"/>
    <col min="6" max="6" width="7.2539062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75" t="s">
        <v>0</v>
      </c>
      <c r="B1" s="75"/>
      <c r="C1" s="75"/>
      <c r="D1" s="75"/>
      <c r="E1" s="75"/>
      <c r="F1" s="75"/>
      <c r="G1" s="75"/>
      <c r="H1" s="75"/>
    </row>
    <row r="2" spans="2:8" ht="17.25" customHeight="1">
      <c r="B2" s="77"/>
      <c r="C2" s="77"/>
      <c r="D2" s="77"/>
      <c r="E2" s="77"/>
      <c r="F2" s="77"/>
      <c r="G2" s="77"/>
      <c r="H2" s="77"/>
    </row>
    <row r="3" spans="2:8" ht="20.25" customHeight="1" thickBot="1">
      <c r="B3" s="2"/>
      <c r="C3" s="76" t="s">
        <v>54</v>
      </c>
      <c r="D3" s="76"/>
      <c r="E3" s="76"/>
      <c r="F3" s="76"/>
      <c r="G3" s="76"/>
      <c r="H3" s="76"/>
    </row>
    <row r="4" spans="1:8" ht="18.75" customHeight="1" thickBot="1">
      <c r="A4" s="71" t="s">
        <v>1</v>
      </c>
      <c r="B4" s="71"/>
      <c r="C4" s="72" t="s">
        <v>2</v>
      </c>
      <c r="D4" s="72"/>
      <c r="E4" s="72" t="s">
        <v>3</v>
      </c>
      <c r="F4" s="72"/>
      <c r="G4" s="73" t="s">
        <v>4</v>
      </c>
      <c r="H4" s="73"/>
    </row>
    <row r="5" spans="1:8" ht="18.75" customHeight="1">
      <c r="A5" s="71"/>
      <c r="B5" s="71"/>
      <c r="C5" s="3" t="s">
        <v>5</v>
      </c>
      <c r="D5" s="4" t="s">
        <v>6</v>
      </c>
      <c r="E5" s="3" t="s">
        <v>5</v>
      </c>
      <c r="F5" s="4" t="s">
        <v>6</v>
      </c>
      <c r="G5" s="3" t="s">
        <v>5</v>
      </c>
      <c r="H5" s="5" t="s">
        <v>6</v>
      </c>
    </row>
    <row r="6" spans="1:8" ht="17.25" customHeight="1">
      <c r="A6" s="67" t="s">
        <v>7</v>
      </c>
      <c r="B6" s="67"/>
      <c r="C6" s="6">
        <f>SUM(C7:C8)</f>
        <v>15000</v>
      </c>
      <c r="D6" s="7">
        <f>C6/$C$6*100</f>
        <v>100</v>
      </c>
      <c r="E6" s="6">
        <f>SUM(E7:E8)</f>
        <v>28916</v>
      </c>
      <c r="F6" s="7">
        <f aca="true" t="shared" si="0" ref="F6:F11">E6/$E$6*100</f>
        <v>100</v>
      </c>
      <c r="G6" s="8">
        <f aca="true" t="shared" si="1" ref="G6:G11">E6-C6</f>
        <v>13916</v>
      </c>
      <c r="H6" s="65">
        <f>G6/C6*100</f>
        <v>92.77333333333333</v>
      </c>
    </row>
    <row r="7" spans="1:8" ht="17.25" customHeight="1">
      <c r="A7" s="9"/>
      <c r="B7" s="10" t="s">
        <v>8</v>
      </c>
      <c r="C7" s="11">
        <v>15000</v>
      </c>
      <c r="D7" s="12">
        <f>C7/$C$6*100</f>
        <v>100</v>
      </c>
      <c r="E7" s="13">
        <v>26416</v>
      </c>
      <c r="F7" s="12">
        <f t="shared" si="0"/>
        <v>91.35426753354544</v>
      </c>
      <c r="G7" s="14">
        <f t="shared" si="1"/>
        <v>11416</v>
      </c>
      <c r="H7" s="64">
        <f>G7/C7*100</f>
        <v>76.10666666666667</v>
      </c>
    </row>
    <row r="8" spans="1:8" ht="17.25" customHeight="1">
      <c r="A8" s="9"/>
      <c r="B8" s="10" t="s">
        <v>9</v>
      </c>
      <c r="C8" s="11"/>
      <c r="D8" s="12"/>
      <c r="E8" s="13">
        <v>2500</v>
      </c>
      <c r="F8" s="12">
        <f t="shared" si="0"/>
        <v>8.645732466454557</v>
      </c>
      <c r="G8" s="14">
        <f t="shared" si="1"/>
        <v>2500</v>
      </c>
      <c r="H8" s="64" t="s">
        <v>58</v>
      </c>
    </row>
    <row r="9" spans="1:8" ht="17.25" customHeight="1">
      <c r="A9" s="69" t="s">
        <v>10</v>
      </c>
      <c r="B9" s="69"/>
      <c r="C9" s="17">
        <f>C10</f>
        <v>28000</v>
      </c>
      <c r="D9" s="18">
        <f>C9/$C$6*100</f>
        <v>186.66666666666666</v>
      </c>
      <c r="E9" s="17">
        <f>E10</f>
        <v>28000</v>
      </c>
      <c r="F9" s="18">
        <f t="shared" si="0"/>
        <v>96.83220362429104</v>
      </c>
      <c r="G9" s="19">
        <f t="shared" si="1"/>
        <v>0</v>
      </c>
      <c r="H9" s="61">
        <f>G9/C9*100</f>
        <v>0</v>
      </c>
    </row>
    <row r="10" spans="1:8" ht="17.25" customHeight="1">
      <c r="A10" s="9"/>
      <c r="B10" s="10" t="s">
        <v>11</v>
      </c>
      <c r="C10" s="11">
        <v>28000</v>
      </c>
      <c r="D10" s="12">
        <f>C10/$C$6*100</f>
        <v>186.66666666666666</v>
      </c>
      <c r="E10" s="13">
        <v>28000</v>
      </c>
      <c r="F10" s="12">
        <f t="shared" si="0"/>
        <v>96.83220362429104</v>
      </c>
      <c r="G10" s="14">
        <f t="shared" si="1"/>
        <v>0</v>
      </c>
      <c r="H10" s="64">
        <f>G10/C10*100</f>
        <v>0</v>
      </c>
    </row>
    <row r="11" spans="1:9" ht="17.25" customHeight="1">
      <c r="A11" s="69" t="s">
        <v>12</v>
      </c>
      <c r="B11" s="69"/>
      <c r="C11" s="17">
        <f>C6-C9</f>
        <v>-13000</v>
      </c>
      <c r="D11" s="18">
        <f>C11/$C$6*100</f>
        <v>-86.66666666666667</v>
      </c>
      <c r="E11" s="17">
        <f>E6-E9</f>
        <v>916</v>
      </c>
      <c r="F11" s="18">
        <f t="shared" si="0"/>
        <v>3.16779637570895</v>
      </c>
      <c r="G11" s="17">
        <f t="shared" si="1"/>
        <v>13916</v>
      </c>
      <c r="H11" s="64" t="s">
        <v>58</v>
      </c>
      <c r="I11" s="21"/>
    </row>
    <row r="12" spans="1:8" ht="17.25" customHeight="1">
      <c r="A12" s="9"/>
      <c r="B12" s="10"/>
      <c r="C12" s="11"/>
      <c r="D12" s="12">
        <v>0</v>
      </c>
      <c r="E12" s="13"/>
      <c r="F12" s="12">
        <v>0</v>
      </c>
      <c r="G12" s="14">
        <v>0</v>
      </c>
      <c r="H12" s="15">
        <v>0</v>
      </c>
    </row>
    <row r="13" spans="1:8" ht="17.25" customHeight="1">
      <c r="A13" s="9"/>
      <c r="B13" s="10"/>
      <c r="C13" s="11"/>
      <c r="D13" s="12">
        <v>0</v>
      </c>
      <c r="E13" s="13"/>
      <c r="F13" s="12">
        <v>0</v>
      </c>
      <c r="G13" s="14">
        <v>0</v>
      </c>
      <c r="H13" s="15">
        <v>0</v>
      </c>
    </row>
    <row r="14" spans="1:8" ht="17.25" customHeight="1">
      <c r="A14" s="9"/>
      <c r="B14" s="10"/>
      <c r="C14" s="11"/>
      <c r="D14" s="12">
        <v>0</v>
      </c>
      <c r="E14" s="13"/>
      <c r="F14" s="12">
        <v>0</v>
      </c>
      <c r="G14" s="14">
        <v>0</v>
      </c>
      <c r="H14" s="15">
        <v>0</v>
      </c>
    </row>
    <row r="15" spans="1:8" ht="17.25" customHeight="1">
      <c r="A15" s="9"/>
      <c r="B15" s="10"/>
      <c r="C15" s="11"/>
      <c r="D15" s="12">
        <v>0</v>
      </c>
      <c r="E15" s="13"/>
      <c r="F15" s="12">
        <v>0</v>
      </c>
      <c r="G15" s="14">
        <v>0</v>
      </c>
      <c r="H15" s="15">
        <v>0</v>
      </c>
    </row>
    <row r="16" spans="1:8" ht="17.25" customHeight="1">
      <c r="A16" s="9"/>
      <c r="B16" s="10"/>
      <c r="C16" s="11"/>
      <c r="D16" s="12">
        <v>0</v>
      </c>
      <c r="E16" s="13"/>
      <c r="F16" s="12">
        <v>0</v>
      </c>
      <c r="G16" s="14">
        <v>0</v>
      </c>
      <c r="H16" s="15">
        <v>0</v>
      </c>
    </row>
    <row r="17" spans="1:8" ht="17.25" customHeight="1">
      <c r="A17" s="9"/>
      <c r="B17" s="10"/>
      <c r="C17" s="11"/>
      <c r="D17" s="12">
        <v>0</v>
      </c>
      <c r="E17" s="13"/>
      <c r="F17" s="12">
        <v>0</v>
      </c>
      <c r="G17" s="14">
        <v>0</v>
      </c>
      <c r="H17" s="15">
        <v>0</v>
      </c>
    </row>
    <row r="18" spans="1:8" ht="17.25" customHeight="1">
      <c r="A18" s="9"/>
      <c r="B18" s="10"/>
      <c r="C18" s="11"/>
      <c r="D18" s="12"/>
      <c r="E18" s="13"/>
      <c r="F18" s="12"/>
      <c r="G18" s="14"/>
      <c r="H18" s="15"/>
    </row>
    <row r="19" spans="1:8" ht="17.25" customHeight="1">
      <c r="A19" s="9"/>
      <c r="B19" s="10"/>
      <c r="C19" s="11"/>
      <c r="D19" s="12"/>
      <c r="E19" s="13"/>
      <c r="F19" s="12"/>
      <c r="G19" s="14"/>
      <c r="H19" s="15"/>
    </row>
    <row r="20" spans="1:8" ht="17.25" customHeight="1">
      <c r="A20" s="70"/>
      <c r="B20" s="70"/>
      <c r="C20" s="22"/>
      <c r="D20" s="23"/>
      <c r="E20" s="22"/>
      <c r="F20" s="23"/>
      <c r="G20" s="24"/>
      <c r="H20" s="25"/>
    </row>
    <row r="21" spans="1:8" ht="16.5" customHeight="1">
      <c r="A21" s="26"/>
      <c r="B21" s="27"/>
      <c r="C21" s="27"/>
      <c r="D21" s="27"/>
      <c r="E21" s="27"/>
      <c r="F21" s="27"/>
      <c r="G21" s="27"/>
      <c r="H21" s="27"/>
    </row>
    <row r="22" spans="2:8" ht="16.5" customHeight="1">
      <c r="B22" s="74"/>
      <c r="C22" s="74"/>
      <c r="D22" s="74"/>
      <c r="E22" s="74"/>
      <c r="F22" s="74"/>
      <c r="G22" s="74"/>
      <c r="H22" s="74"/>
    </row>
    <row r="23" ht="16.5" customHeight="1"/>
    <row r="24" ht="16.5" customHeight="1"/>
    <row r="25" spans="1:8" ht="27" customHeight="1">
      <c r="A25" s="75" t="s">
        <v>13</v>
      </c>
      <c r="B25" s="75"/>
      <c r="C25" s="75"/>
      <c r="D25" s="75"/>
      <c r="E25" s="75"/>
      <c r="F25" s="75"/>
      <c r="G25" s="75"/>
      <c r="H25" s="75"/>
    </row>
    <row r="26" spans="2:8" ht="17.25" customHeight="1">
      <c r="B26" s="77"/>
      <c r="C26" s="77"/>
      <c r="D26" s="77"/>
      <c r="E26" s="77"/>
      <c r="F26" s="77"/>
      <c r="G26" s="77"/>
      <c r="H26" s="77"/>
    </row>
    <row r="27" spans="2:8" ht="20.25" customHeight="1" thickBot="1">
      <c r="B27" s="2"/>
      <c r="C27" s="76" t="s">
        <v>55</v>
      </c>
      <c r="D27" s="76"/>
      <c r="E27" s="76"/>
      <c r="F27" s="76"/>
      <c r="G27" s="76"/>
      <c r="H27" s="76"/>
    </row>
    <row r="28" spans="1:8" ht="18.75" customHeight="1" thickBot="1">
      <c r="A28" s="71" t="s">
        <v>14</v>
      </c>
      <c r="B28" s="71"/>
      <c r="C28" s="72" t="s">
        <v>2</v>
      </c>
      <c r="D28" s="72"/>
      <c r="E28" s="72" t="s">
        <v>3</v>
      </c>
      <c r="F28" s="72"/>
      <c r="G28" s="73" t="s">
        <v>4</v>
      </c>
      <c r="H28" s="73"/>
    </row>
    <row r="29" spans="1:8" ht="18.75" customHeight="1">
      <c r="A29" s="71"/>
      <c r="B29" s="71"/>
      <c r="C29" s="3" t="s">
        <v>5</v>
      </c>
      <c r="D29" s="4" t="s">
        <v>6</v>
      </c>
      <c r="E29" s="3" t="s">
        <v>5</v>
      </c>
      <c r="F29" s="4" t="s">
        <v>6</v>
      </c>
      <c r="G29" s="3" t="s">
        <v>5</v>
      </c>
      <c r="H29" s="5" t="s">
        <v>6</v>
      </c>
    </row>
    <row r="30" spans="1:9" ht="17.25" customHeight="1">
      <c r="A30" s="67" t="s">
        <v>15</v>
      </c>
      <c r="B30" s="67"/>
      <c r="C30" s="6">
        <f>C32</f>
        <v>37000</v>
      </c>
      <c r="D30" s="7">
        <f>C30/$C$30*100</f>
        <v>100</v>
      </c>
      <c r="E30" s="6">
        <f>SUM(E31:E32)</f>
        <v>41661</v>
      </c>
      <c r="F30" s="7">
        <f aca="true" t="shared" si="2" ref="F30:F35">E30/$E$30*100</f>
        <v>100</v>
      </c>
      <c r="G30" s="6">
        <f aca="true" t="shared" si="3" ref="G30:G40">E30-C30</f>
        <v>4661</v>
      </c>
      <c r="H30" s="61">
        <f>G30/C30*100</f>
        <v>12.597297297297297</v>
      </c>
      <c r="I30" s="21"/>
    </row>
    <row r="31" spans="1:9" ht="17.25" customHeight="1">
      <c r="A31" s="28"/>
      <c r="B31" s="10" t="s">
        <v>59</v>
      </c>
      <c r="C31" s="17"/>
      <c r="D31" s="60"/>
      <c r="E31" s="11">
        <v>916</v>
      </c>
      <c r="F31" s="12">
        <f t="shared" si="2"/>
        <v>2.198699023067137</v>
      </c>
      <c r="G31" s="14">
        <f t="shared" si="3"/>
        <v>916</v>
      </c>
      <c r="H31" s="63" t="s">
        <v>58</v>
      </c>
      <c r="I31" s="21"/>
    </row>
    <row r="32" spans="1:9" ht="17.25" customHeight="1">
      <c r="A32" s="30"/>
      <c r="B32" s="10" t="s">
        <v>16</v>
      </c>
      <c r="C32" s="11">
        <v>37000</v>
      </c>
      <c r="D32" s="12">
        <f>C32/$C$30*100</f>
        <v>100</v>
      </c>
      <c r="E32" s="11">
        <v>40745</v>
      </c>
      <c r="F32" s="12">
        <f t="shared" si="2"/>
        <v>97.80130097693286</v>
      </c>
      <c r="G32" s="14">
        <f t="shared" si="3"/>
        <v>3745</v>
      </c>
      <c r="H32" s="62">
        <f aca="true" t="shared" si="4" ref="H32:H39">G32/C32*100</f>
        <v>10.121621621621621</v>
      </c>
      <c r="I32" s="21"/>
    </row>
    <row r="33" spans="1:9" ht="17.25" customHeight="1">
      <c r="A33" s="28" t="s">
        <v>17</v>
      </c>
      <c r="B33" s="16"/>
      <c r="C33" s="17">
        <f>C34</f>
        <v>13000</v>
      </c>
      <c r="D33" s="18">
        <f>C33/$C$30*100</f>
        <v>35.13513513513514</v>
      </c>
      <c r="E33" s="17">
        <f>E34</f>
        <v>0</v>
      </c>
      <c r="F33" s="18">
        <f t="shared" si="2"/>
        <v>0</v>
      </c>
      <c r="G33" s="17">
        <f t="shared" si="3"/>
        <v>-13000</v>
      </c>
      <c r="H33" s="61">
        <f t="shared" si="4"/>
        <v>-100</v>
      </c>
      <c r="I33" s="21"/>
    </row>
    <row r="34" spans="1:9" ht="17.25" customHeight="1">
      <c r="A34" s="31"/>
      <c r="B34" s="10" t="s">
        <v>18</v>
      </c>
      <c r="C34" s="11">
        <v>13000</v>
      </c>
      <c r="D34" s="18">
        <f>C34/$C$30*100</f>
        <v>35.13513513513514</v>
      </c>
      <c r="E34" s="11">
        <v>0</v>
      </c>
      <c r="F34" s="12">
        <f t="shared" si="2"/>
        <v>0</v>
      </c>
      <c r="G34" s="14">
        <f t="shared" si="3"/>
        <v>-13000</v>
      </c>
      <c r="H34" s="62">
        <f t="shared" si="4"/>
        <v>-100</v>
      </c>
      <c r="I34" s="21"/>
    </row>
    <row r="35" spans="1:9" ht="17.25" customHeight="1">
      <c r="A35" s="68" t="s">
        <v>19</v>
      </c>
      <c r="B35" s="69"/>
      <c r="C35" s="17">
        <f>C30-C33</f>
        <v>24000</v>
      </c>
      <c r="D35" s="18">
        <f>C35/$C$30*100</f>
        <v>64.86486486486487</v>
      </c>
      <c r="E35" s="17">
        <f>E30-E33</f>
        <v>41661</v>
      </c>
      <c r="F35" s="18">
        <f t="shared" si="2"/>
        <v>100</v>
      </c>
      <c r="G35" s="17">
        <f t="shared" si="3"/>
        <v>17661</v>
      </c>
      <c r="H35" s="61">
        <f t="shared" si="4"/>
        <v>73.58749999999999</v>
      </c>
      <c r="I35" s="21"/>
    </row>
    <row r="36" spans="1:9" ht="17.25" customHeight="1">
      <c r="A36" s="68" t="s">
        <v>20</v>
      </c>
      <c r="B36" s="69"/>
      <c r="C36" s="17">
        <v>13000</v>
      </c>
      <c r="D36" s="18">
        <f>C36/$C$36*100</f>
        <v>100</v>
      </c>
      <c r="E36" s="17">
        <v>0</v>
      </c>
      <c r="F36" s="18"/>
      <c r="G36" s="17">
        <f t="shared" si="3"/>
        <v>-13000</v>
      </c>
      <c r="H36" s="61">
        <f t="shared" si="4"/>
        <v>-100</v>
      </c>
      <c r="I36" s="21"/>
    </row>
    <row r="37" spans="1:9" ht="17.25" customHeight="1">
      <c r="A37" s="32"/>
      <c r="B37" s="10" t="s">
        <v>21</v>
      </c>
      <c r="C37" s="33">
        <v>13000</v>
      </c>
      <c r="D37" s="29">
        <f>C37/$C$36*100</f>
        <v>100</v>
      </c>
      <c r="E37" s="33">
        <v>0</v>
      </c>
      <c r="F37" s="29"/>
      <c r="G37" s="14">
        <f t="shared" si="3"/>
        <v>-13000</v>
      </c>
      <c r="H37" s="62">
        <f t="shared" si="4"/>
        <v>-100</v>
      </c>
      <c r="I37" s="21"/>
    </row>
    <row r="38" spans="1:9" ht="17.25" customHeight="1">
      <c r="A38" s="68" t="s">
        <v>22</v>
      </c>
      <c r="B38" s="69"/>
      <c r="C38" s="17">
        <v>13000</v>
      </c>
      <c r="D38" s="18">
        <f>C38/$C$36*100</f>
        <v>100</v>
      </c>
      <c r="E38" s="17">
        <v>0</v>
      </c>
      <c r="F38" s="18"/>
      <c r="G38" s="17">
        <f t="shared" si="3"/>
        <v>-13000</v>
      </c>
      <c r="H38" s="61">
        <f t="shared" si="4"/>
        <v>-100</v>
      </c>
      <c r="I38" s="21"/>
    </row>
    <row r="39" spans="1:9" ht="17.25" customHeight="1">
      <c r="A39" s="34"/>
      <c r="B39" s="10" t="s">
        <v>23</v>
      </c>
      <c r="C39" s="11">
        <v>13000</v>
      </c>
      <c r="D39" s="12">
        <f>C39/$C$36*100</f>
        <v>100</v>
      </c>
      <c r="E39" s="11">
        <v>0</v>
      </c>
      <c r="F39" s="12"/>
      <c r="G39" s="14">
        <f t="shared" si="3"/>
        <v>-13000</v>
      </c>
      <c r="H39" s="62">
        <f t="shared" si="4"/>
        <v>-100</v>
      </c>
      <c r="I39" s="21"/>
    </row>
    <row r="40" spans="1:8" ht="17.25" customHeight="1">
      <c r="A40" s="69" t="s">
        <v>24</v>
      </c>
      <c r="B40" s="69"/>
      <c r="C40" s="17">
        <v>0</v>
      </c>
      <c r="D40" s="18">
        <v>0</v>
      </c>
      <c r="E40" s="17">
        <v>0</v>
      </c>
      <c r="F40" s="18">
        <v>0</v>
      </c>
      <c r="G40" s="17">
        <f t="shared" si="3"/>
        <v>0</v>
      </c>
      <c r="H40" s="20">
        <v>0</v>
      </c>
    </row>
    <row r="41" spans="1:8" ht="17.25" customHeight="1">
      <c r="A41" s="28"/>
      <c r="B41" s="16"/>
      <c r="C41" s="17"/>
      <c r="D41" s="18"/>
      <c r="E41" s="17"/>
      <c r="F41" s="18"/>
      <c r="G41" s="17"/>
      <c r="H41" s="20"/>
    </row>
    <row r="42" spans="1:8" ht="17.25" customHeight="1" thickBot="1">
      <c r="A42" s="70"/>
      <c r="B42" s="70"/>
      <c r="C42" s="22">
        <v>0</v>
      </c>
      <c r="D42" s="23">
        <v>0</v>
      </c>
      <c r="E42" s="22">
        <v>0</v>
      </c>
      <c r="F42" s="23">
        <v>0</v>
      </c>
      <c r="G42" s="22">
        <v>0</v>
      </c>
      <c r="H42" s="25">
        <v>0</v>
      </c>
    </row>
    <row r="43" spans="2:8" ht="15.75" customHeight="1">
      <c r="B43" s="66"/>
      <c r="C43" s="66"/>
      <c r="D43" s="66"/>
      <c r="E43" s="66"/>
      <c r="F43" s="66"/>
      <c r="G43" s="66"/>
      <c r="H43" s="66"/>
    </row>
  </sheetData>
  <sheetProtection selectLockedCells="1" selectUnlockedCells="1"/>
  <mergeCells count="26">
    <mergeCell ref="C27:H27"/>
    <mergeCell ref="A1:H1"/>
    <mergeCell ref="B2:H2"/>
    <mergeCell ref="A4:B5"/>
    <mergeCell ref="C4:D4"/>
    <mergeCell ref="E4:F4"/>
    <mergeCell ref="G4:H4"/>
    <mergeCell ref="C3:H3"/>
    <mergeCell ref="B26:H26"/>
    <mergeCell ref="A28:B29"/>
    <mergeCell ref="C28:D28"/>
    <mergeCell ref="E28:F28"/>
    <mergeCell ref="G28:H28"/>
    <mergeCell ref="A6:B6"/>
    <mergeCell ref="A9:B9"/>
    <mergeCell ref="A11:B11"/>
    <mergeCell ref="A20:B20"/>
    <mergeCell ref="B22:H22"/>
    <mergeCell ref="A25:H25"/>
    <mergeCell ref="B43:H43"/>
    <mergeCell ref="A30:B30"/>
    <mergeCell ref="A35:B35"/>
    <mergeCell ref="A36:B36"/>
    <mergeCell ref="A38:B38"/>
    <mergeCell ref="A40:B40"/>
    <mergeCell ref="A42:B42"/>
  </mergeCells>
  <dataValidations count="1">
    <dataValidation type="decimal" operator="greaterThanOrEqual" allowBlank="1" showErrorMessage="1" sqref="C6:F10 C12:F19">
      <formula1>0</formula1>
    </dataValidation>
  </dataValidations>
  <printOptions horizontalCentered="1"/>
  <pageMargins left="0.5902777777777778" right="0.5902777777777778" top="0.7875" bottom="0.5902777777777778" header="0.5118055555555555" footer="0.511805555555555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6.5"/>
  <cols>
    <col min="1" max="1" width="1.75390625" style="1" customWidth="1"/>
    <col min="2" max="2" width="19.00390625" style="1" customWidth="1"/>
    <col min="3" max="3" width="6.7539062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00390625" style="1" customWidth="1"/>
    <col min="10" max="10" width="1.25" style="1" customWidth="1"/>
    <col min="11" max="11" width="7.50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75" t="s">
        <v>25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7.25" customHeight="1"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2:11" ht="20.25" customHeight="1" thickBot="1">
      <c r="B3" s="2"/>
      <c r="C3" s="115" t="s">
        <v>56</v>
      </c>
      <c r="D3" s="115"/>
      <c r="E3" s="115"/>
      <c r="F3" s="115"/>
      <c r="G3" s="115"/>
      <c r="H3" s="115"/>
      <c r="I3" s="96" t="s">
        <v>26</v>
      </c>
      <c r="J3" s="96"/>
      <c r="K3" s="96"/>
    </row>
    <row r="4" spans="1:11" ht="18.75" customHeight="1" thickBot="1">
      <c r="A4" s="71" t="s">
        <v>14</v>
      </c>
      <c r="B4" s="71"/>
      <c r="C4" s="71"/>
      <c r="D4" s="116" t="s">
        <v>27</v>
      </c>
      <c r="E4" s="116"/>
      <c r="F4" s="116" t="s">
        <v>28</v>
      </c>
      <c r="G4" s="116"/>
      <c r="H4" s="73" t="s">
        <v>4</v>
      </c>
      <c r="I4" s="73"/>
      <c r="J4" s="73"/>
      <c r="K4" s="73"/>
    </row>
    <row r="5" spans="1:11" ht="18.75" customHeight="1">
      <c r="A5" s="71"/>
      <c r="B5" s="71"/>
      <c r="C5" s="71"/>
      <c r="D5" s="116"/>
      <c r="E5" s="116"/>
      <c r="F5" s="116"/>
      <c r="G5" s="116"/>
      <c r="H5" s="117" t="s">
        <v>29</v>
      </c>
      <c r="I5" s="117"/>
      <c r="J5" s="118" t="s">
        <v>6</v>
      </c>
      <c r="K5" s="118"/>
    </row>
    <row r="6" spans="1:11" ht="17.25" customHeight="1">
      <c r="A6" s="111" t="s">
        <v>30</v>
      </c>
      <c r="B6" s="111"/>
      <c r="C6" s="111"/>
      <c r="D6" s="112"/>
      <c r="E6" s="112"/>
      <c r="F6" s="112"/>
      <c r="G6" s="112"/>
      <c r="H6" s="112"/>
      <c r="I6" s="112"/>
      <c r="J6" s="113"/>
      <c r="K6" s="113"/>
    </row>
    <row r="7" spans="1:12" ht="17.25" customHeight="1">
      <c r="A7" s="35"/>
      <c r="B7" s="109" t="s">
        <v>12</v>
      </c>
      <c r="C7" s="109"/>
      <c r="D7" s="84">
        <v>-13000</v>
      </c>
      <c r="E7" s="84"/>
      <c r="F7" s="84">
        <v>916</v>
      </c>
      <c r="G7" s="84"/>
      <c r="H7" s="107">
        <f aca="true" t="shared" si="0" ref="H7:H18">F7-D7</f>
        <v>13916</v>
      </c>
      <c r="I7" s="107"/>
      <c r="J7" s="114" t="s">
        <v>58</v>
      </c>
      <c r="K7" s="108">
        <v>1.3931810547531074</v>
      </c>
      <c r="L7" s="36"/>
    </row>
    <row r="8" spans="1:12" ht="17.25" customHeight="1">
      <c r="A8" s="35"/>
      <c r="B8" s="109" t="s">
        <v>31</v>
      </c>
      <c r="C8" s="109"/>
      <c r="D8" s="84">
        <v>-15000</v>
      </c>
      <c r="E8" s="84"/>
      <c r="F8" s="84">
        <v>-26416</v>
      </c>
      <c r="G8" s="84"/>
      <c r="H8" s="119">
        <f t="shared" si="0"/>
        <v>-11416</v>
      </c>
      <c r="I8" s="119"/>
      <c r="J8" s="108">
        <f>H8/D8*100</f>
        <v>76.10666666666667</v>
      </c>
      <c r="K8" s="108">
        <v>1.3931810547531074</v>
      </c>
      <c r="L8" s="36"/>
    </row>
    <row r="9" spans="1:12" ht="17.25" customHeight="1">
      <c r="A9" s="35"/>
      <c r="B9" s="109" t="s">
        <v>32</v>
      </c>
      <c r="C9" s="109"/>
      <c r="D9" s="84">
        <v>-28000</v>
      </c>
      <c r="E9" s="84"/>
      <c r="F9" s="84">
        <v>-25500</v>
      </c>
      <c r="G9" s="84"/>
      <c r="H9" s="107">
        <f t="shared" si="0"/>
        <v>2500</v>
      </c>
      <c r="I9" s="107"/>
      <c r="J9" s="110">
        <f>H9/D9*100</f>
        <v>-8.928571428571429</v>
      </c>
      <c r="K9" s="110">
        <v>1.3931810547531074</v>
      </c>
      <c r="L9" s="36"/>
    </row>
    <row r="10" spans="1:12" ht="17.25" customHeight="1">
      <c r="A10" s="35"/>
      <c r="B10" s="106" t="s">
        <v>60</v>
      </c>
      <c r="C10" s="106"/>
      <c r="D10" s="84"/>
      <c r="E10" s="84"/>
      <c r="F10" s="84"/>
      <c r="G10" s="84"/>
      <c r="H10" s="107">
        <f t="shared" si="0"/>
        <v>0</v>
      </c>
      <c r="I10" s="107"/>
      <c r="J10" s="108"/>
      <c r="K10" s="108"/>
      <c r="L10" s="36"/>
    </row>
    <row r="11" spans="1:12" ht="17.25" customHeight="1">
      <c r="A11" s="35"/>
      <c r="B11" s="109" t="s">
        <v>33</v>
      </c>
      <c r="C11" s="109"/>
      <c r="D11" s="84">
        <v>-28000</v>
      </c>
      <c r="E11" s="84"/>
      <c r="F11" s="84">
        <v>-25500</v>
      </c>
      <c r="G11" s="84"/>
      <c r="H11" s="107">
        <f t="shared" si="0"/>
        <v>2500</v>
      </c>
      <c r="I11" s="107"/>
      <c r="J11" s="110">
        <f>H11/D11*100</f>
        <v>-8.928571428571429</v>
      </c>
      <c r="K11" s="110">
        <v>1.3931810547531074</v>
      </c>
      <c r="L11" s="36"/>
    </row>
    <row r="12" spans="1:12" ht="17.25" customHeight="1">
      <c r="A12" s="35"/>
      <c r="B12" s="109" t="s">
        <v>34</v>
      </c>
      <c r="C12" s="109"/>
      <c r="D12" s="84">
        <v>15000</v>
      </c>
      <c r="E12" s="84"/>
      <c r="F12" s="84">
        <v>16000</v>
      </c>
      <c r="G12" s="84"/>
      <c r="H12" s="107">
        <f t="shared" si="0"/>
        <v>1000</v>
      </c>
      <c r="I12" s="107"/>
      <c r="J12" s="108">
        <f>H12/D12*100</f>
        <v>6.666666666666667</v>
      </c>
      <c r="K12" s="108">
        <v>1.3931810547531074</v>
      </c>
      <c r="L12" s="36"/>
    </row>
    <row r="13" spans="1:12" ht="17.25" customHeight="1">
      <c r="A13" s="35"/>
      <c r="B13" s="106" t="s">
        <v>35</v>
      </c>
      <c r="C13" s="106"/>
      <c r="D13" s="84"/>
      <c r="E13" s="84"/>
      <c r="F13" s="84"/>
      <c r="G13" s="84"/>
      <c r="H13" s="107">
        <f t="shared" si="0"/>
        <v>0</v>
      </c>
      <c r="I13" s="107"/>
      <c r="J13" s="108"/>
      <c r="K13" s="108"/>
      <c r="L13" s="36"/>
    </row>
    <row r="14" spans="1:12" ht="17.25" customHeight="1">
      <c r="A14" s="35"/>
      <c r="B14" s="106" t="s">
        <v>36</v>
      </c>
      <c r="C14" s="106"/>
      <c r="D14" s="84"/>
      <c r="E14" s="84"/>
      <c r="F14" s="84"/>
      <c r="G14" s="84"/>
      <c r="H14" s="107">
        <f t="shared" si="0"/>
        <v>0</v>
      </c>
      <c r="I14" s="107"/>
      <c r="J14" s="108"/>
      <c r="K14" s="108"/>
      <c r="L14" s="36"/>
    </row>
    <row r="15" spans="1:12" ht="17.25" customHeight="1">
      <c r="A15" s="35"/>
      <c r="B15" s="35" t="s">
        <v>37</v>
      </c>
      <c r="C15" s="37"/>
      <c r="D15" s="102">
        <v>-13000</v>
      </c>
      <c r="E15" s="102"/>
      <c r="F15" s="102">
        <v>-9500</v>
      </c>
      <c r="G15" s="102"/>
      <c r="H15" s="102">
        <f t="shared" si="0"/>
        <v>3500</v>
      </c>
      <c r="I15" s="102"/>
      <c r="J15" s="104">
        <f>H15/D15*100</f>
        <v>-26.923076923076923</v>
      </c>
      <c r="K15" s="104">
        <v>1.3931810547531074</v>
      </c>
      <c r="L15" s="36"/>
    </row>
    <row r="16" spans="1:12" ht="17.25" customHeight="1">
      <c r="A16" s="101" t="s">
        <v>38</v>
      </c>
      <c r="B16" s="101"/>
      <c r="C16" s="101"/>
      <c r="D16" s="102">
        <v>-13000</v>
      </c>
      <c r="E16" s="102"/>
      <c r="F16" s="102">
        <v>-9500</v>
      </c>
      <c r="G16" s="102"/>
      <c r="H16" s="102">
        <f t="shared" si="0"/>
        <v>3500</v>
      </c>
      <c r="I16" s="102"/>
      <c r="J16" s="104">
        <f>H16/D16*100</f>
        <v>-26.923076923076923</v>
      </c>
      <c r="K16" s="104">
        <v>1.3931810547531074</v>
      </c>
      <c r="L16" s="36"/>
    </row>
    <row r="17" spans="1:12" ht="17.25" customHeight="1">
      <c r="A17" s="101" t="s">
        <v>39</v>
      </c>
      <c r="B17" s="101"/>
      <c r="C17" s="101"/>
      <c r="D17" s="105">
        <v>24000</v>
      </c>
      <c r="E17" s="105"/>
      <c r="F17" s="105">
        <v>27745</v>
      </c>
      <c r="G17" s="105"/>
      <c r="H17" s="102">
        <f t="shared" si="0"/>
        <v>3745</v>
      </c>
      <c r="I17" s="102"/>
      <c r="J17" s="103">
        <f>H17/D17*100</f>
        <v>15.604166666666666</v>
      </c>
      <c r="K17" s="103">
        <v>1.3931810547531074</v>
      </c>
      <c r="L17" s="36"/>
    </row>
    <row r="18" spans="1:12" ht="17.25" customHeight="1">
      <c r="A18" s="101" t="s">
        <v>40</v>
      </c>
      <c r="B18" s="101"/>
      <c r="C18" s="101"/>
      <c r="D18" s="102">
        <v>11000</v>
      </c>
      <c r="E18" s="102"/>
      <c r="F18" s="102">
        <v>18245</v>
      </c>
      <c r="G18" s="102"/>
      <c r="H18" s="102">
        <f t="shared" si="0"/>
        <v>7245</v>
      </c>
      <c r="I18" s="102"/>
      <c r="J18" s="103">
        <f>H18/D18*100</f>
        <v>65.86363636363637</v>
      </c>
      <c r="K18" s="103">
        <v>1.3931810547531074</v>
      </c>
      <c r="L18" s="36"/>
    </row>
    <row r="19" spans="1:12" ht="17.25" customHeight="1">
      <c r="A19" s="35"/>
      <c r="B19" s="35"/>
      <c r="C19" s="37"/>
      <c r="D19" s="38"/>
      <c r="E19" s="39"/>
      <c r="F19" s="38"/>
      <c r="G19" s="39"/>
      <c r="H19" s="38"/>
      <c r="I19" s="39"/>
      <c r="J19" s="40"/>
      <c r="K19" s="41"/>
      <c r="L19" s="36"/>
    </row>
    <row r="20" spans="1:12" ht="17.25" customHeight="1">
      <c r="A20" s="42"/>
      <c r="B20" s="42"/>
      <c r="C20" s="43"/>
      <c r="D20" s="44"/>
      <c r="E20" s="45"/>
      <c r="F20" s="44"/>
      <c r="G20" s="45"/>
      <c r="H20" s="44"/>
      <c r="I20" s="45"/>
      <c r="J20" s="46"/>
      <c r="K20" s="47"/>
      <c r="L20" s="36"/>
    </row>
    <row r="21" ht="16.5" customHeight="1">
      <c r="A21" s="26"/>
    </row>
    <row r="22" ht="16.5" customHeight="1"/>
    <row r="23" ht="16.5" customHeight="1"/>
    <row r="24" ht="16.5" customHeight="1"/>
    <row r="25" spans="2:11" ht="27" customHeight="1">
      <c r="B25" s="75" t="s">
        <v>41</v>
      </c>
      <c r="C25" s="75"/>
      <c r="D25" s="75"/>
      <c r="E25" s="75"/>
      <c r="F25" s="75"/>
      <c r="G25" s="75"/>
      <c r="H25" s="75"/>
      <c r="I25" s="75"/>
      <c r="J25" s="75"/>
      <c r="K25" s="75"/>
    </row>
    <row r="26" spans="2:11" ht="17.25" customHeight="1"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3:11" ht="20.25" customHeight="1" thickBot="1">
      <c r="C27" s="95" t="s">
        <v>57</v>
      </c>
      <c r="D27" s="95"/>
      <c r="E27" s="95"/>
      <c r="F27" s="95"/>
      <c r="G27" s="95"/>
      <c r="H27" s="95"/>
      <c r="I27" s="96" t="s">
        <v>26</v>
      </c>
      <c r="J27" s="96"/>
      <c r="K27" s="96"/>
    </row>
    <row r="28" spans="1:11" ht="35.25" customHeight="1">
      <c r="A28" s="97" t="s">
        <v>42</v>
      </c>
      <c r="B28" s="97"/>
      <c r="C28" s="98" t="s">
        <v>43</v>
      </c>
      <c r="D28" s="98"/>
      <c r="E28" s="99" t="s">
        <v>6</v>
      </c>
      <c r="F28" s="99"/>
      <c r="G28" s="98" t="s">
        <v>44</v>
      </c>
      <c r="H28" s="98"/>
      <c r="I28" s="100" t="s">
        <v>43</v>
      </c>
      <c r="J28" s="100"/>
      <c r="K28" s="48" t="s">
        <v>6</v>
      </c>
    </row>
    <row r="29" spans="1:11" ht="17.25" customHeight="1">
      <c r="A29" s="91" t="s">
        <v>45</v>
      </c>
      <c r="B29" s="91"/>
      <c r="C29" s="92">
        <f>SUM(C30:D33)</f>
        <v>5041661</v>
      </c>
      <c r="D29" s="92"/>
      <c r="E29" s="93">
        <f>IF(C$29&gt;0,(C29/C$29)*100,0)</f>
        <v>100</v>
      </c>
      <c r="F29" s="93">
        <f>IF(E$5&gt;0,(E29/E$24)*100,0)</f>
        <v>0</v>
      </c>
      <c r="G29" s="94" t="s">
        <v>46</v>
      </c>
      <c r="H29" s="94"/>
      <c r="I29" s="92">
        <f>SUM(I30:J33)</f>
        <v>0</v>
      </c>
      <c r="J29" s="92"/>
      <c r="K29" s="38">
        <f>IF(I$41&gt;0,(I29/I$41)*100,0)</f>
        <v>0</v>
      </c>
    </row>
    <row r="30" spans="1:11" ht="17.25" customHeight="1">
      <c r="A30" s="83" t="s">
        <v>47</v>
      </c>
      <c r="B30" s="83"/>
      <c r="C30" s="84">
        <v>41661</v>
      </c>
      <c r="D30" s="84"/>
      <c r="E30" s="85">
        <f>IF(C$29&gt;0,(C30/C$29)*100,0)</f>
        <v>0.8263348130705337</v>
      </c>
      <c r="F30" s="85">
        <f>IF(E$5&gt;0,(E30/E$24)*100,0)</f>
        <v>0</v>
      </c>
      <c r="G30" s="83"/>
      <c r="H30" s="83"/>
      <c r="I30" s="86"/>
      <c r="J30" s="86"/>
      <c r="K30" s="50">
        <f>IF(I$41&gt;0,(I30/I$41)*100,0)</f>
        <v>0</v>
      </c>
    </row>
    <row r="31" spans="1:11" ht="17.25" customHeight="1">
      <c r="A31" s="83" t="s">
        <v>48</v>
      </c>
      <c r="B31" s="83"/>
      <c r="C31" s="84">
        <v>5000000</v>
      </c>
      <c r="D31" s="84"/>
      <c r="E31" s="85">
        <f>IF(C$29&gt;0,(C31/C$29)*100,0)</f>
        <v>99.17366518692947</v>
      </c>
      <c r="F31" s="85">
        <f>IF(E$5&gt;0,(E31/E$24)*100,0)</f>
        <v>0</v>
      </c>
      <c r="G31" s="83"/>
      <c r="H31" s="83"/>
      <c r="I31" s="86"/>
      <c r="J31" s="86"/>
      <c r="K31" s="50">
        <f>IF(I$41&gt;0,(I31/I$41)*100,0)</f>
        <v>0</v>
      </c>
    </row>
    <row r="32" spans="1:11" ht="17.25" customHeight="1">
      <c r="A32" s="83"/>
      <c r="B32" s="83"/>
      <c r="C32" s="84"/>
      <c r="D32" s="84"/>
      <c r="E32" s="85"/>
      <c r="F32" s="85"/>
      <c r="G32" s="83"/>
      <c r="H32" s="83"/>
      <c r="I32" s="86"/>
      <c r="J32" s="86"/>
      <c r="K32" s="50">
        <f>IF(I$41&gt;0,(I32/I$41)*100,0)</f>
        <v>0</v>
      </c>
    </row>
    <row r="33" spans="1:11" ht="17.25" customHeight="1">
      <c r="A33" s="83"/>
      <c r="B33" s="83"/>
      <c r="C33" s="84"/>
      <c r="D33" s="84"/>
      <c r="E33" s="85">
        <f>IF(C$29&gt;0,(C33/C$29)*100,0)</f>
        <v>0</v>
      </c>
      <c r="F33" s="85">
        <f>IF(E$5&gt;0,(E33/E$24)*100,0)</f>
        <v>0</v>
      </c>
      <c r="G33" s="88"/>
      <c r="H33" s="88"/>
      <c r="I33" s="86"/>
      <c r="J33" s="86"/>
      <c r="K33" s="50">
        <f>IF(I$41&gt;0,(I33/I$41)*100,0)</f>
        <v>0</v>
      </c>
    </row>
    <row r="34" spans="1:11" ht="17.25" customHeight="1">
      <c r="A34" s="51"/>
      <c r="B34" s="10"/>
      <c r="C34" s="49"/>
      <c r="D34" s="52"/>
      <c r="E34" s="50"/>
      <c r="F34" s="53"/>
      <c r="G34" s="54"/>
      <c r="H34" s="55"/>
      <c r="I34" s="49"/>
      <c r="J34" s="56"/>
      <c r="K34" s="50"/>
    </row>
    <row r="35" spans="1:11" ht="17.25" customHeight="1">
      <c r="A35" s="83"/>
      <c r="B35" s="83"/>
      <c r="C35" s="84"/>
      <c r="D35" s="84"/>
      <c r="E35" s="85">
        <f>IF(C$29&gt;0,(C35/C$29)*100,0)</f>
        <v>0</v>
      </c>
      <c r="F35" s="85">
        <f>IF(E$5&gt;0,(E35/E$24)*100,0)</f>
        <v>0</v>
      </c>
      <c r="G35" s="89" t="s">
        <v>49</v>
      </c>
      <c r="H35" s="89"/>
      <c r="I35" s="90">
        <f>SUM(I36:I40)</f>
        <v>5041661</v>
      </c>
      <c r="J35" s="90"/>
      <c r="K35" s="57">
        <f>IF(I$41&gt;0,(I35/I$41)*100,0)</f>
        <v>100</v>
      </c>
    </row>
    <row r="36" spans="1:11" ht="17.25" customHeight="1">
      <c r="A36" s="83"/>
      <c r="B36" s="83"/>
      <c r="C36" s="84"/>
      <c r="D36" s="84"/>
      <c r="E36" s="85">
        <f>IF(C$29&gt;0,(C36/C$29)*100,0)</f>
        <v>0</v>
      </c>
      <c r="F36" s="85">
        <f>IF(E$5&gt;0,(E36/E$24)*100,0)</f>
        <v>0</v>
      </c>
      <c r="G36" s="83" t="s">
        <v>50</v>
      </c>
      <c r="H36" s="83"/>
      <c r="I36" s="87">
        <v>5000000</v>
      </c>
      <c r="J36" s="87"/>
      <c r="K36" s="50">
        <f>IF(I$41&gt;0,(I36/I$41)*100,0)</f>
        <v>99.17366518692947</v>
      </c>
    </row>
    <row r="37" spans="1:11" ht="17.25" customHeight="1">
      <c r="A37" s="83"/>
      <c r="B37" s="83"/>
      <c r="C37" s="84"/>
      <c r="D37" s="84"/>
      <c r="E37" s="85">
        <f>IF(C$29&gt;0,(C37/C$29)*100,0)</f>
        <v>0</v>
      </c>
      <c r="F37" s="85">
        <f>IF(E$5&gt;0,(E37/E$24)*100,0)</f>
        <v>0</v>
      </c>
      <c r="G37" s="83" t="s">
        <v>51</v>
      </c>
      <c r="H37" s="83"/>
      <c r="I37" s="87">
        <v>41661</v>
      </c>
      <c r="J37" s="87"/>
      <c r="K37" s="50">
        <f>IF(I$41&gt;0,(I37/I$41)*100,0)</f>
        <v>0.8263348130705337</v>
      </c>
    </row>
    <row r="38" spans="1:11" ht="17.25" customHeight="1">
      <c r="A38" s="51"/>
      <c r="B38" s="10"/>
      <c r="C38" s="49"/>
      <c r="D38" s="52"/>
      <c r="E38" s="50"/>
      <c r="F38" s="53"/>
      <c r="G38" s="51"/>
      <c r="H38" s="10"/>
      <c r="I38" s="49"/>
      <c r="J38" s="56"/>
      <c r="K38" s="50"/>
    </row>
    <row r="39" spans="1:11" ht="17.25" customHeight="1">
      <c r="A39" s="83"/>
      <c r="B39" s="83"/>
      <c r="C39" s="84"/>
      <c r="D39" s="84"/>
      <c r="E39" s="85">
        <f>IF(C$29&gt;0,(C39/C$29)*100,0)</f>
        <v>0</v>
      </c>
      <c r="F39" s="85">
        <f>IF(E$5&gt;0,(E39/E$24)*100,0)</f>
        <v>0</v>
      </c>
      <c r="G39" s="83"/>
      <c r="H39" s="83"/>
      <c r="I39" s="86"/>
      <c r="J39" s="86"/>
      <c r="K39" s="50">
        <f>IF(I$41&gt;0,(I39/I$41)*100,0)</f>
        <v>0</v>
      </c>
    </row>
    <row r="40" spans="1:11" ht="17.25" customHeight="1">
      <c r="A40" s="83"/>
      <c r="B40" s="83"/>
      <c r="C40" s="84"/>
      <c r="D40" s="84"/>
      <c r="E40" s="85">
        <f>IF(C$29&gt;0,(C40/C$29)*100,0)</f>
        <v>0</v>
      </c>
      <c r="F40" s="85">
        <f>IF(E$5&gt;0,(E40/E$24)*100,0)</f>
        <v>0</v>
      </c>
      <c r="G40" s="83"/>
      <c r="H40" s="83"/>
      <c r="I40" s="86"/>
      <c r="J40" s="86"/>
      <c r="K40" s="50">
        <f>IF(I$41&gt;0,(I40/I$41)*100,0)</f>
        <v>0</v>
      </c>
    </row>
    <row r="41" spans="1:12" ht="19.5" customHeight="1">
      <c r="A41" s="78" t="s">
        <v>52</v>
      </c>
      <c r="B41" s="78"/>
      <c r="C41" s="79">
        <f>SUM(C30:D40)</f>
        <v>5041661</v>
      </c>
      <c r="D41" s="79"/>
      <c r="E41" s="80">
        <f>IF(C$29&gt;0,(C41/C$29)*100,0)</f>
        <v>100</v>
      </c>
      <c r="F41" s="80">
        <f>IF(E$5&gt;0,(E41/E$24)*100,0)</f>
        <v>0</v>
      </c>
      <c r="G41" s="81" t="s">
        <v>53</v>
      </c>
      <c r="H41" s="81"/>
      <c r="I41" s="82">
        <f>I29+I35</f>
        <v>5041661</v>
      </c>
      <c r="J41" s="82"/>
      <c r="K41" s="58">
        <f>IF(I$41&gt;0,(I41/I$41)*100,0)</f>
        <v>100</v>
      </c>
      <c r="L41" s="59"/>
    </row>
    <row r="42" ht="16.5" customHeight="1"/>
  </sheetData>
  <sheetProtection selectLockedCells="1" selectUnlockedCells="1"/>
  <mergeCells count="138">
    <mergeCell ref="B1:K1"/>
    <mergeCell ref="B2:K2"/>
    <mergeCell ref="C3:H3"/>
    <mergeCell ref="I3:K3"/>
    <mergeCell ref="A4:C5"/>
    <mergeCell ref="D4:E5"/>
    <mergeCell ref="F4:G5"/>
    <mergeCell ref="H4:K4"/>
    <mergeCell ref="H5:I5"/>
    <mergeCell ref="J5:K5"/>
    <mergeCell ref="A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D15:E15"/>
    <mergeCell ref="F15:G15"/>
    <mergeCell ref="H15:I15"/>
    <mergeCell ref="J15:K15"/>
    <mergeCell ref="A16:C16"/>
    <mergeCell ref="D16:E16"/>
    <mergeCell ref="F16:G16"/>
    <mergeCell ref="H16:I16"/>
    <mergeCell ref="J16:K16"/>
    <mergeCell ref="A17:C17"/>
    <mergeCell ref="D17:E17"/>
    <mergeCell ref="F17:G17"/>
    <mergeCell ref="H17:I17"/>
    <mergeCell ref="J17:K17"/>
    <mergeCell ref="E28:F28"/>
    <mergeCell ref="G28:H28"/>
    <mergeCell ref="I28:J28"/>
    <mergeCell ref="A18:C18"/>
    <mergeCell ref="D18:E18"/>
    <mergeCell ref="F18:G18"/>
    <mergeCell ref="H18:I18"/>
    <mergeCell ref="J18:K18"/>
    <mergeCell ref="B25:K25"/>
    <mergeCell ref="A30:B30"/>
    <mergeCell ref="C30:D30"/>
    <mergeCell ref="E30:F30"/>
    <mergeCell ref="G30:H30"/>
    <mergeCell ref="I30:J30"/>
    <mergeCell ref="B26:K26"/>
    <mergeCell ref="C27:H27"/>
    <mergeCell ref="I27:K27"/>
    <mergeCell ref="A28:B28"/>
    <mergeCell ref="C28:D28"/>
    <mergeCell ref="A32:B32"/>
    <mergeCell ref="C32:D32"/>
    <mergeCell ref="E32:F32"/>
    <mergeCell ref="G32:H32"/>
    <mergeCell ref="I32:J32"/>
    <mergeCell ref="A29:B29"/>
    <mergeCell ref="C29:D29"/>
    <mergeCell ref="E29:F29"/>
    <mergeCell ref="G29:H29"/>
    <mergeCell ref="I29:J29"/>
    <mergeCell ref="A35:B35"/>
    <mergeCell ref="C35:D35"/>
    <mergeCell ref="E35:F35"/>
    <mergeCell ref="G35:H35"/>
    <mergeCell ref="I35:J35"/>
    <mergeCell ref="A31:B31"/>
    <mergeCell ref="C31:D31"/>
    <mergeCell ref="E31:F31"/>
    <mergeCell ref="G31:H31"/>
    <mergeCell ref="I31:J31"/>
    <mergeCell ref="A37:B37"/>
    <mergeCell ref="C37:D37"/>
    <mergeCell ref="E37:F37"/>
    <mergeCell ref="G37:H37"/>
    <mergeCell ref="I37:J37"/>
    <mergeCell ref="A33:B33"/>
    <mergeCell ref="C33:D33"/>
    <mergeCell ref="E33:F33"/>
    <mergeCell ref="G33:H33"/>
    <mergeCell ref="I33:J33"/>
    <mergeCell ref="A40:B40"/>
    <mergeCell ref="C40:D40"/>
    <mergeCell ref="E40:F40"/>
    <mergeCell ref="G40:H40"/>
    <mergeCell ref="I40:J40"/>
    <mergeCell ref="A36:B36"/>
    <mergeCell ref="C36:D36"/>
    <mergeCell ref="E36:F36"/>
    <mergeCell ref="G36:H36"/>
    <mergeCell ref="I36:J36"/>
    <mergeCell ref="A41:B41"/>
    <mergeCell ref="C41:D41"/>
    <mergeCell ref="E41:F41"/>
    <mergeCell ref="G41:H41"/>
    <mergeCell ref="I41:J41"/>
    <mergeCell ref="A39:B39"/>
    <mergeCell ref="C39:D39"/>
    <mergeCell ref="E39:F39"/>
    <mergeCell ref="G39:H39"/>
    <mergeCell ref="I39:J39"/>
  </mergeCells>
  <printOptions horizontalCentered="1"/>
  <pageMargins left="0.5902777777777778" right="0.5902777777777778" top="0.7875" bottom="0.5902777777777778" header="0.5118055555555555" footer="0.511805555555555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劉育誠</dc:creator>
  <cp:keywords/>
  <dc:description/>
  <cp:lastModifiedBy>陳思穎</cp:lastModifiedBy>
  <cp:lastPrinted>2023-03-11T06:24:52Z</cp:lastPrinted>
  <dcterms:modified xsi:type="dcterms:W3CDTF">2023-03-11T06:24:57Z</dcterms:modified>
  <cp:category/>
  <cp:version/>
  <cp:contentType/>
  <cp:contentStatus/>
</cp:coreProperties>
</file>