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15" windowHeight="10305" activeTab="0"/>
  </bookViews>
  <sheets>
    <sheet name="附表2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'附表2'!$A$1:$V$63</definedName>
    <definedName name="Print_Area_MI">#REF!</definedName>
    <definedName name="_xlnm.Print_Titles" localSheetId="0">'附表2'!$1:$6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<sst xmlns="http://schemas.openxmlformats.org/spreadsheetml/2006/main" count="96" uniqueCount="80">
  <si>
    <t>表Q01-A3</t>
  </si>
  <si>
    <t>單位：百萬元</t>
  </si>
  <si>
    <t>經常門</t>
  </si>
  <si>
    <t>資本門</t>
  </si>
  <si>
    <r>
      <t>占預算</t>
    </r>
    <r>
      <rPr>
        <sz val="6"/>
        <rFont val="Arial"/>
        <family val="2"/>
      </rPr>
      <t>%</t>
    </r>
  </si>
  <si>
    <r>
      <t>占分配</t>
    </r>
    <r>
      <rPr>
        <sz val="6"/>
        <rFont val="Arial"/>
        <family val="2"/>
      </rPr>
      <t>%</t>
    </r>
  </si>
  <si>
    <t xml:space="preserve">  行政院</t>
  </si>
  <si>
    <t xml:space="preserve">  主計總處</t>
  </si>
  <si>
    <t xml:space="preserve">  人事行政總處</t>
  </si>
  <si>
    <t xml:space="preserve">  公務人力發展中心</t>
  </si>
  <si>
    <t xml:space="preserve">  國立故宮博物院</t>
  </si>
  <si>
    <t xml:space="preserve">  客家委員會及所屬</t>
  </si>
  <si>
    <t xml:space="preserve">  中央選舉委員會及所屬</t>
  </si>
  <si>
    <t xml:space="preserve">  檔案管理局</t>
  </si>
  <si>
    <t xml:space="preserve">  公平交易委員會</t>
  </si>
  <si>
    <t xml:space="preserve">  國家通訊傳播委員會</t>
  </si>
  <si>
    <t xml:space="preserve">  -</t>
  </si>
  <si>
    <t xml:space="preserve"> - </t>
  </si>
  <si>
    <t xml:space="preserve">  大陸委員會</t>
  </si>
  <si>
    <t xml:space="preserve">  飛航安全調查委員會</t>
  </si>
  <si>
    <t xml:space="preserve">  公共工程委員會</t>
  </si>
  <si>
    <t xml:space="preserve">  原住民族委員會</t>
  </si>
  <si>
    <t xml:space="preserve">  文化園區管理局</t>
  </si>
  <si>
    <t>　補助直轄市及縣市政府</t>
  </si>
  <si>
    <t>　福建省政府</t>
  </si>
  <si>
    <t>103年度中央政府各機關歲出預算截至第3季（9月底）執行情形</t>
  </si>
  <si>
    <r>
      <t>本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年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度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預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算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數</t>
    </r>
  </si>
  <si>
    <r>
      <t>分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配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預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算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數</t>
    </r>
  </si>
  <si>
    <r>
      <t>累</t>
    </r>
    <r>
      <rPr>
        <sz val="13"/>
        <rFont val="Arial"/>
        <family val="2"/>
      </rPr>
      <t xml:space="preserve">        </t>
    </r>
    <r>
      <rPr>
        <sz val="13"/>
        <rFont val="標楷體"/>
        <family val="4"/>
      </rPr>
      <t>計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執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行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數</t>
    </r>
  </si>
  <si>
    <t>機　　關　　名　　稱</t>
  </si>
  <si>
    <r>
      <t>合</t>
    </r>
    <r>
      <rPr>
        <sz val="13"/>
        <rFont val="Arial"/>
        <family val="2"/>
      </rPr>
      <t xml:space="preserve">  </t>
    </r>
    <r>
      <rPr>
        <sz val="13"/>
        <rFont val="標楷體"/>
        <family val="4"/>
      </rPr>
      <t>計</t>
    </r>
  </si>
  <si>
    <r>
      <t>合</t>
    </r>
    <r>
      <rPr>
        <sz val="13"/>
        <rFont val="Arial"/>
        <family val="2"/>
      </rPr>
      <t xml:space="preserve">     </t>
    </r>
    <r>
      <rPr>
        <sz val="13"/>
        <rFont val="標楷體"/>
        <family val="4"/>
      </rPr>
      <t>計</t>
    </r>
  </si>
  <si>
    <r>
      <t>經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常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門</t>
    </r>
  </si>
  <si>
    <r>
      <t>資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本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門</t>
    </r>
  </si>
  <si>
    <r>
      <t>金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額</t>
    </r>
  </si>
  <si>
    <r>
      <t>金</t>
    </r>
    <r>
      <rPr>
        <sz val="13"/>
        <rFont val="Arial"/>
        <family val="2"/>
      </rPr>
      <t xml:space="preserve">  </t>
    </r>
    <r>
      <rPr>
        <sz val="13"/>
        <rFont val="標楷體"/>
        <family val="4"/>
      </rPr>
      <t>額</t>
    </r>
  </si>
  <si>
    <t>實現數</t>
  </si>
  <si>
    <t>暫付數</t>
  </si>
  <si>
    <t>應付未付</t>
  </si>
  <si>
    <t>節餘</t>
  </si>
  <si>
    <r>
      <t>合</t>
    </r>
    <r>
      <rPr>
        <b/>
        <sz val="13"/>
        <rFont val="Arial"/>
        <family val="2"/>
      </rPr>
      <t xml:space="preserve">                        </t>
    </r>
    <r>
      <rPr>
        <b/>
        <sz val="13"/>
        <rFont val="標楷體"/>
        <family val="4"/>
      </rPr>
      <t>計</t>
    </r>
  </si>
  <si>
    <r>
      <t>1.</t>
    </r>
    <r>
      <rPr>
        <sz val="13"/>
        <rFont val="標楷體"/>
        <family val="4"/>
      </rPr>
      <t>總統府主管</t>
    </r>
  </si>
  <si>
    <r>
      <t>2.</t>
    </r>
    <r>
      <rPr>
        <sz val="13"/>
        <rFont val="標楷體"/>
        <family val="4"/>
      </rPr>
      <t>行政院主管</t>
    </r>
  </si>
  <si>
    <t xml:space="preserve">  地方行政研習中心</t>
  </si>
  <si>
    <t xml:space="preserve">  經濟建設委員會（國家發展委員會）</t>
  </si>
  <si>
    <t xml:space="preserve">  研究發展考核委員會（國家發展委員會）</t>
  </si>
  <si>
    <r>
      <t>3.</t>
    </r>
    <r>
      <rPr>
        <sz val="13"/>
        <rFont val="標楷體"/>
        <family val="4"/>
      </rPr>
      <t>立法院主管</t>
    </r>
  </si>
  <si>
    <r>
      <t>4.</t>
    </r>
    <r>
      <rPr>
        <sz val="13"/>
        <rFont val="標楷體"/>
        <family val="4"/>
      </rPr>
      <t>司法院主管</t>
    </r>
  </si>
  <si>
    <r>
      <t>5.</t>
    </r>
    <r>
      <rPr>
        <sz val="13"/>
        <rFont val="標楷體"/>
        <family val="4"/>
      </rPr>
      <t>考試院主管</t>
    </r>
  </si>
  <si>
    <r>
      <t>6.</t>
    </r>
    <r>
      <rPr>
        <sz val="13"/>
        <rFont val="標楷體"/>
        <family val="4"/>
      </rPr>
      <t>監察院主管</t>
    </r>
  </si>
  <si>
    <r>
      <t>7.</t>
    </r>
    <r>
      <rPr>
        <sz val="13"/>
        <rFont val="標楷體"/>
        <family val="4"/>
      </rPr>
      <t>內政部主管</t>
    </r>
  </si>
  <si>
    <r>
      <t>8.</t>
    </r>
    <r>
      <rPr>
        <sz val="13"/>
        <rFont val="標楷體"/>
        <family val="4"/>
      </rPr>
      <t>外交部主管</t>
    </r>
  </si>
  <si>
    <r>
      <t>9.</t>
    </r>
    <r>
      <rPr>
        <sz val="13"/>
        <rFont val="標楷體"/>
        <family val="4"/>
      </rPr>
      <t>國防部主管</t>
    </r>
  </si>
  <si>
    <r>
      <t>10.</t>
    </r>
    <r>
      <rPr>
        <sz val="13"/>
        <rFont val="標楷體"/>
        <family val="4"/>
      </rPr>
      <t>財政部主管</t>
    </r>
  </si>
  <si>
    <r>
      <t>11.</t>
    </r>
    <r>
      <rPr>
        <sz val="13"/>
        <rFont val="標楷體"/>
        <family val="4"/>
      </rPr>
      <t>教育部主管</t>
    </r>
  </si>
  <si>
    <r>
      <t>12.</t>
    </r>
    <r>
      <rPr>
        <sz val="13"/>
        <rFont val="標楷體"/>
        <family val="4"/>
      </rPr>
      <t>法務部主管</t>
    </r>
  </si>
  <si>
    <r>
      <t>13.</t>
    </r>
    <r>
      <rPr>
        <sz val="13"/>
        <rFont val="標楷體"/>
        <family val="4"/>
      </rPr>
      <t>經濟部主管</t>
    </r>
  </si>
  <si>
    <r>
      <t>14.</t>
    </r>
    <r>
      <rPr>
        <sz val="13"/>
        <rFont val="標楷體"/>
        <family val="4"/>
      </rPr>
      <t>交通部主管</t>
    </r>
  </si>
  <si>
    <r>
      <t>15.</t>
    </r>
    <r>
      <rPr>
        <sz val="13"/>
        <rFont val="標楷體"/>
        <family val="4"/>
      </rPr>
      <t>蒙藏委員會主管</t>
    </r>
  </si>
  <si>
    <r>
      <t>16.</t>
    </r>
    <r>
      <rPr>
        <sz val="13"/>
        <rFont val="標楷體"/>
        <family val="4"/>
      </rPr>
      <t>僑務委員會主管</t>
    </r>
  </si>
  <si>
    <r>
      <t>17.</t>
    </r>
    <r>
      <rPr>
        <sz val="13"/>
        <rFont val="標楷體"/>
        <family val="4"/>
      </rPr>
      <t>國家科學委員會（科技部）主管</t>
    </r>
  </si>
  <si>
    <r>
      <t>18.</t>
    </r>
    <r>
      <rPr>
        <sz val="13"/>
        <rFont val="標楷體"/>
        <family val="4"/>
      </rPr>
      <t>原子能委員會主管</t>
    </r>
  </si>
  <si>
    <r>
      <t>19.</t>
    </r>
    <r>
      <rPr>
        <sz val="13"/>
        <rFont val="標楷體"/>
        <family val="4"/>
      </rPr>
      <t>農業委員會主管</t>
    </r>
  </si>
  <si>
    <r>
      <t>20.</t>
    </r>
    <r>
      <rPr>
        <sz val="13"/>
        <rFont val="標楷體"/>
        <family val="4"/>
      </rPr>
      <t>勞工委員會（勞動部）主管</t>
    </r>
  </si>
  <si>
    <r>
      <t>21.</t>
    </r>
    <r>
      <rPr>
        <sz val="13"/>
        <rFont val="標楷體"/>
        <family val="4"/>
      </rPr>
      <t>衛生福利部主管</t>
    </r>
  </si>
  <si>
    <r>
      <t>22.</t>
    </r>
    <r>
      <rPr>
        <sz val="13"/>
        <rFont val="標楷體"/>
        <family val="4"/>
      </rPr>
      <t>環境保護署主管</t>
    </r>
  </si>
  <si>
    <r>
      <t>23</t>
    </r>
    <r>
      <rPr>
        <sz val="13"/>
        <rFont val="標楷體"/>
        <family val="4"/>
      </rPr>
      <t>.文化部主管</t>
    </r>
  </si>
  <si>
    <r>
      <t>24.</t>
    </r>
    <r>
      <rPr>
        <sz val="13"/>
        <rFont val="標楷體"/>
        <family val="4"/>
      </rPr>
      <t>海岸巡防署主管</t>
    </r>
  </si>
  <si>
    <r>
      <t>25.</t>
    </r>
    <r>
      <rPr>
        <sz val="13"/>
        <rFont val="標楷體"/>
        <family val="4"/>
      </rPr>
      <t>金融監督管理委員會主管</t>
    </r>
  </si>
  <si>
    <r>
      <t>26.</t>
    </r>
    <r>
      <rPr>
        <sz val="13"/>
        <rFont val="標楷體"/>
        <family val="4"/>
      </rPr>
      <t>國軍退除役官兵輔導委員會主管</t>
    </r>
  </si>
  <si>
    <r>
      <t>27</t>
    </r>
    <r>
      <rPr>
        <sz val="13"/>
        <rFont val="標楷體"/>
        <family val="4"/>
      </rPr>
      <t>.省市地方政府</t>
    </r>
  </si>
  <si>
    <t>　臺灣省政府</t>
  </si>
  <si>
    <t>　臺灣省諮議會</t>
  </si>
  <si>
    <r>
      <t>28.</t>
    </r>
    <r>
      <rPr>
        <sz val="13"/>
        <rFont val="標楷體"/>
        <family val="4"/>
      </rPr>
      <t>統籌部分</t>
    </r>
  </si>
  <si>
    <r>
      <t>29.</t>
    </r>
    <r>
      <rPr>
        <sz val="13"/>
        <rFont val="標楷體"/>
        <family val="4"/>
      </rPr>
      <t>災害準備金</t>
    </r>
  </si>
  <si>
    <r>
      <t>30.</t>
    </r>
    <r>
      <rPr>
        <sz val="13"/>
        <rFont val="標楷體"/>
        <family val="4"/>
      </rPr>
      <t>第二預備金</t>
    </r>
  </si>
  <si>
    <t>註：1.表列累計執行數含暫付數。</t>
  </si>
  <si>
    <t xml:space="preserve">    2.表列統籌部分，包括公教員工資遣退職給付、公教人員婚喪生育及子女教育補助、早期退休公教人員生活困難照護金、公務人員退休撫卹給付等項，另人事行政總處及考試院主管已扣除上開統籌科目部分。</t>
  </si>
  <si>
    <t xml:space="preserve">    3.表列第二預備金62.21億元為尚未動支之預算數，該預備金原預算數75億元，第3季（截至9月底止）已動支12.79億元，係內政部、司法院、財政部、衛生福利部主管動支，已併入各主管表達；另災害準備</t>
  </si>
  <si>
    <t xml:space="preserve">     金預算數20億元，尚未動支。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</si>
</sst>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-* #,##0\ \ \ \ _-;\-* #,##0_-;_-* &quot;-&quot;\ \ \ \ _-;_-@_-"/>
    <numFmt numFmtId="181" formatCode="_-* #,##0\ \ \ _-;\-* #,##0_-;_-* &quot;-  &quot;_-;_-@_-"/>
    <numFmt numFmtId="182" formatCode="_-* #,##0\ \ \ _-;\-\ #,##0\ \ \ _-;_-* &quot;-   &quot;_-;_-@_-"/>
    <numFmt numFmtId="183" formatCode="_-* #,##0\ \ \ _-;\-* #,##0_-;_-* &quot;-    &quot;_-;_-@_-"/>
    <numFmt numFmtId="184" formatCode="#,##0\ \ \ \ \ \ "/>
    <numFmt numFmtId="185" formatCode="_(* #,##0_);_(* \(#,##0\);_(* &quot;-&quot;??_);_(@_)"/>
  </numFmts>
  <fonts count="28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sz val="23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3"/>
      <name val="Arial"/>
      <family val="2"/>
    </font>
    <font>
      <sz val="13"/>
      <name val="標楷體"/>
      <family val="4"/>
    </font>
    <font>
      <sz val="13"/>
      <name val="Times New Roman"/>
      <family val="1"/>
    </font>
    <font>
      <sz val="12"/>
      <name val="Arial"/>
      <family val="2"/>
    </font>
    <font>
      <sz val="6"/>
      <name val="Arial"/>
      <family val="2"/>
    </font>
    <font>
      <sz val="6"/>
      <name val="標楷體"/>
      <family val="4"/>
    </font>
    <font>
      <sz val="10"/>
      <name val="標楷體"/>
      <family val="4"/>
    </font>
    <font>
      <b/>
      <sz val="13"/>
      <name val="Arial"/>
      <family val="2"/>
    </font>
    <font>
      <b/>
      <sz val="13"/>
      <name val="標楷體"/>
      <family val="4"/>
    </font>
    <font>
      <b/>
      <sz val="13"/>
      <name val="Times New Roman"/>
      <family val="1"/>
    </font>
    <font>
      <sz val="10"/>
      <name val="細明體"/>
      <family val="3"/>
    </font>
    <font>
      <sz val="10"/>
      <color indexed="10"/>
      <name val="細明體"/>
      <family val="3"/>
    </font>
    <font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76" fontId="10" fillId="0" borderId="0" xfId="20" applyFont="1" applyFill="1">
      <alignment/>
      <protection/>
    </xf>
    <xf numFmtId="37" fontId="11" fillId="0" borderId="0" xfId="19" applyFont="1" applyFill="1" applyProtection="1">
      <alignment/>
      <protection/>
    </xf>
    <xf numFmtId="37" fontId="11" fillId="0" borderId="0" xfId="19" applyFont="1" applyFill="1" applyProtection="1">
      <alignment/>
      <protection locked="0"/>
    </xf>
    <xf numFmtId="37" fontId="12" fillId="0" borderId="0" xfId="19" applyFont="1" applyFill="1" applyAlignment="1" applyProtection="1" quotePrefix="1">
      <alignment horizontal="centerContinuous" vertical="top"/>
      <protection locked="0"/>
    </xf>
    <xf numFmtId="37" fontId="13" fillId="0" borderId="0" xfId="19" applyFont="1" applyFill="1" applyAlignment="1" applyProtection="1">
      <alignment horizontal="centerContinuous" vertical="top"/>
      <protection/>
    </xf>
    <xf numFmtId="37" fontId="13" fillId="0" borderId="0" xfId="19" applyFont="1" applyFill="1" applyAlignment="1" applyProtection="1">
      <alignment horizontal="centerContinuous" vertical="top"/>
      <protection locked="0"/>
    </xf>
    <xf numFmtId="37" fontId="13" fillId="0" borderId="0" xfId="19" applyFont="1" applyFill="1" applyAlignment="1" applyProtection="1">
      <alignment vertical="top"/>
      <protection locked="0"/>
    </xf>
    <xf numFmtId="37" fontId="13" fillId="0" borderId="0" xfId="19" applyFont="1" applyFill="1" applyAlignment="1" applyProtection="1">
      <alignment horizontal="centerContinuous" vertical="center"/>
      <protection locked="0"/>
    </xf>
    <xf numFmtId="37" fontId="14" fillId="0" borderId="0" xfId="19" applyFont="1" applyFill="1" applyAlignment="1" applyProtection="1">
      <alignment horizontal="centerContinuous" vertical="center"/>
      <protection/>
    </xf>
    <xf numFmtId="37" fontId="14" fillId="0" borderId="0" xfId="19" applyFont="1" applyFill="1" applyAlignment="1" applyProtection="1">
      <alignment horizontal="centerContinuous" vertical="center"/>
      <protection locked="0"/>
    </xf>
    <xf numFmtId="37" fontId="14" fillId="0" borderId="0" xfId="19" applyFont="1" applyFill="1" applyBorder="1" applyProtection="1">
      <alignment/>
      <protection locked="0"/>
    </xf>
    <xf numFmtId="37" fontId="14" fillId="0" borderId="0" xfId="19" applyFont="1" applyFill="1" applyAlignment="1" applyProtection="1" quotePrefix="1">
      <alignment horizontal="right" vertical="center"/>
      <protection locked="0"/>
    </xf>
    <xf numFmtId="37" fontId="15" fillId="0" borderId="2" xfId="19" applyFont="1" applyFill="1" applyBorder="1" applyAlignment="1" applyProtection="1">
      <alignment vertical="center"/>
      <protection locked="0"/>
    </xf>
    <xf numFmtId="37" fontId="16" fillId="0" borderId="1" xfId="19" applyFont="1" applyFill="1" applyBorder="1" applyAlignment="1" applyProtection="1" quotePrefix="1">
      <alignment horizontal="centerContinuous" vertical="center"/>
      <protection locked="0"/>
    </xf>
    <xf numFmtId="37" fontId="15" fillId="0" borderId="1" xfId="19" applyFont="1" applyFill="1" applyBorder="1" applyAlignment="1" applyProtection="1">
      <alignment horizontal="centerContinuous" vertical="center"/>
      <protection locked="0"/>
    </xf>
    <xf numFmtId="37" fontId="16" fillId="0" borderId="1" xfId="19" applyFont="1" applyFill="1" applyBorder="1" applyAlignment="1" applyProtection="1">
      <alignment horizontal="centerContinuous" vertical="center"/>
      <protection locked="0"/>
    </xf>
    <xf numFmtId="37" fontId="15" fillId="0" borderId="1" xfId="19" applyFont="1" applyFill="1" applyBorder="1" applyAlignment="1" applyProtection="1">
      <alignment horizontal="centerContinuous" vertical="center"/>
      <protection/>
    </xf>
    <xf numFmtId="37" fontId="16" fillId="0" borderId="0" xfId="19" applyFont="1" applyFill="1" applyBorder="1" applyAlignment="1" applyProtection="1">
      <alignment vertical="center"/>
      <protection locked="0"/>
    </xf>
    <xf numFmtId="37" fontId="16" fillId="0" borderId="3" xfId="19" applyFont="1" applyFill="1" applyBorder="1" applyAlignment="1" applyProtection="1" quotePrefix="1">
      <alignment horizontal="center" vertical="center"/>
      <protection locked="0"/>
    </xf>
    <xf numFmtId="37" fontId="16" fillId="0" borderId="3" xfId="19" applyFont="1" applyFill="1" applyBorder="1" applyAlignment="1" applyProtection="1">
      <alignment horizontal="centerContinuous"/>
      <protection/>
    </xf>
    <xf numFmtId="37" fontId="16" fillId="0" borderId="3" xfId="19" applyFont="1" applyFill="1" applyBorder="1" applyAlignment="1" applyProtection="1">
      <alignment horizontal="centerContinuous"/>
      <protection locked="0"/>
    </xf>
    <xf numFmtId="37" fontId="16" fillId="0" borderId="1" xfId="19" applyFont="1" applyFill="1" applyBorder="1" applyAlignment="1" applyProtection="1">
      <alignment horizontal="centerContinuous" vertical="center"/>
      <protection/>
    </xf>
    <xf numFmtId="37" fontId="15" fillId="0" borderId="4" xfId="19" applyFont="1" applyFill="1" applyBorder="1" applyAlignment="1" applyProtection="1">
      <alignment horizontal="centerContinuous" vertical="center"/>
      <protection/>
    </xf>
    <xf numFmtId="37" fontId="16" fillId="0" borderId="0" xfId="19" applyFont="1" applyFill="1" applyBorder="1" applyProtection="1">
      <alignment/>
      <protection locked="0"/>
    </xf>
    <xf numFmtId="37" fontId="18" fillId="0" borderId="5" xfId="19" applyFont="1" applyFill="1" applyBorder="1" applyProtection="1">
      <alignment/>
      <protection locked="0"/>
    </xf>
    <xf numFmtId="37" fontId="18" fillId="0" borderId="5" xfId="19" applyFont="1" applyFill="1" applyBorder="1" applyProtection="1">
      <alignment/>
      <protection/>
    </xf>
    <xf numFmtId="37" fontId="10" fillId="0" borderId="5" xfId="19" applyFont="1" applyFill="1" applyBorder="1" applyAlignment="1" applyProtection="1">
      <alignment horizontal="center" vertical="center"/>
      <protection locked="0"/>
    </xf>
    <xf numFmtId="37" fontId="20" fillId="0" borderId="5" xfId="19" applyFont="1" applyFill="1" applyBorder="1" applyAlignment="1" applyProtection="1">
      <alignment horizontal="center" vertical="center"/>
      <protection/>
    </xf>
    <xf numFmtId="37" fontId="16" fillId="0" borderId="5" xfId="19" applyFont="1" applyFill="1" applyBorder="1" applyAlignment="1" applyProtection="1">
      <alignment horizontal="center" vertical="center"/>
      <protection locked="0"/>
    </xf>
    <xf numFmtId="37" fontId="21" fillId="0" borderId="0" xfId="19" applyFont="1" applyFill="1" applyBorder="1" applyProtection="1">
      <alignment/>
      <protection locked="0"/>
    </xf>
    <xf numFmtId="37" fontId="10" fillId="0" borderId="0" xfId="19" applyFont="1" applyFill="1" applyBorder="1" applyProtection="1">
      <alignment/>
      <protection locked="0"/>
    </xf>
    <xf numFmtId="37" fontId="23" fillId="0" borderId="1" xfId="19" applyFont="1" applyFill="1" applyBorder="1" applyAlignment="1" applyProtection="1">
      <alignment horizontal="center" vertical="center"/>
      <protection locked="0"/>
    </xf>
    <xf numFmtId="178" fontId="24" fillId="0" borderId="1" xfId="19" applyNumberFormat="1" applyFont="1" applyFill="1" applyBorder="1" applyAlignment="1" applyProtection="1">
      <alignment/>
      <protection locked="0"/>
    </xf>
    <xf numFmtId="37" fontId="11" fillId="0" borderId="0" xfId="19" applyFont="1" applyFill="1" applyBorder="1" applyAlignment="1" applyProtection="1">
      <alignment/>
      <protection locked="0"/>
    </xf>
    <xf numFmtId="37" fontId="25" fillId="0" borderId="0" xfId="19" applyFont="1" applyFill="1" applyBorder="1" applyAlignment="1" applyProtection="1">
      <alignment/>
      <protection locked="0"/>
    </xf>
    <xf numFmtId="37" fontId="15" fillId="0" borderId="1" xfId="19" applyFont="1" applyFill="1" applyBorder="1" applyAlignment="1" applyProtection="1">
      <alignment horizontal="left" vertical="center" indent="1"/>
      <protection locked="0"/>
    </xf>
    <xf numFmtId="178" fontId="17" fillId="0" borderId="1" xfId="19" applyNumberFormat="1" applyFont="1" applyFill="1" applyBorder="1" applyAlignment="1" applyProtection="1">
      <alignment/>
      <protection/>
    </xf>
    <xf numFmtId="178" fontId="17" fillId="0" borderId="1" xfId="19" applyNumberFormat="1" applyFont="1" applyFill="1" applyBorder="1" applyAlignment="1" applyProtection="1">
      <alignment/>
      <protection locked="0"/>
    </xf>
    <xf numFmtId="41" fontId="17" fillId="0" borderId="1" xfId="22" applyNumberFormat="1" applyFont="1" applyFill="1" applyBorder="1" applyAlignment="1" applyProtection="1">
      <alignment horizontal="right"/>
      <protection/>
    </xf>
    <xf numFmtId="41" fontId="17" fillId="0" borderId="1" xfId="21" applyNumberFormat="1" applyFont="1" applyFill="1" applyBorder="1" applyAlignment="1" applyProtection="1">
      <alignment horizontal="right"/>
      <protection/>
    </xf>
    <xf numFmtId="37" fontId="16" fillId="0" borderId="1" xfId="19" applyFont="1" applyFill="1" applyBorder="1" applyAlignment="1" applyProtection="1" quotePrefix="1">
      <alignment horizontal="left" vertical="center" indent="1"/>
      <protection locked="0"/>
    </xf>
    <xf numFmtId="37" fontId="26" fillId="0" borderId="0" xfId="19" applyFont="1" applyFill="1" applyBorder="1" applyAlignment="1" applyProtection="1">
      <alignment/>
      <protection locked="0"/>
    </xf>
    <xf numFmtId="41" fontId="17" fillId="0" borderId="1" xfId="19" applyNumberFormat="1" applyFont="1" applyFill="1" applyBorder="1" applyAlignment="1" applyProtection="1">
      <alignment horizontal="right"/>
      <protection/>
    </xf>
    <xf numFmtId="37" fontId="16" fillId="0" borderId="1" xfId="19" applyFont="1" applyFill="1" applyBorder="1" applyAlignment="1" applyProtection="1">
      <alignment horizontal="left" vertical="center" indent="1"/>
      <protection locked="0"/>
    </xf>
    <xf numFmtId="178" fontId="17" fillId="0" borderId="1" xfId="19" applyNumberFormat="1" applyFont="1" applyFill="1" applyBorder="1" applyAlignment="1" applyProtection="1" quotePrefix="1">
      <alignment horizontal="right"/>
      <protection locked="0"/>
    </xf>
    <xf numFmtId="37" fontId="15" fillId="0" borderId="5" xfId="19" applyFont="1" applyFill="1" applyBorder="1" applyAlignment="1" applyProtection="1">
      <alignment horizontal="left" vertical="center" indent="1"/>
      <protection locked="0"/>
    </xf>
    <xf numFmtId="178" fontId="17" fillId="0" borderId="5" xfId="19" applyNumberFormat="1" applyFont="1" applyFill="1" applyBorder="1" applyAlignment="1" applyProtection="1">
      <alignment/>
      <protection locked="0"/>
    </xf>
    <xf numFmtId="41" fontId="17" fillId="0" borderId="5" xfId="21" applyNumberFormat="1" applyFont="1" applyFill="1" applyBorder="1" applyAlignment="1" applyProtection="1">
      <alignment horizontal="right"/>
      <protection/>
    </xf>
    <xf numFmtId="41" fontId="17" fillId="0" borderId="5" xfId="19" applyNumberFormat="1" applyFont="1" applyFill="1" applyBorder="1" applyAlignment="1" applyProtection="1">
      <alignment horizontal="right"/>
      <protection/>
    </xf>
    <xf numFmtId="178" fontId="17" fillId="0" borderId="5" xfId="19" applyNumberFormat="1" applyFont="1" applyFill="1" applyBorder="1" applyAlignment="1" applyProtection="1">
      <alignment/>
      <protection/>
    </xf>
    <xf numFmtId="37" fontId="15" fillId="0" borderId="1" xfId="19" applyFont="1" applyFill="1" applyBorder="1" applyAlignment="1" applyProtection="1">
      <alignment horizontal="left" vertical="center" indent="1" shrinkToFit="1"/>
      <protection locked="0"/>
    </xf>
    <xf numFmtId="37" fontId="16" fillId="0" borderId="1" xfId="19" applyFont="1" applyFill="1" applyBorder="1" applyAlignment="1" applyProtection="1">
      <alignment horizontal="left" vertical="center" indent="1" shrinkToFit="1"/>
      <protection locked="0"/>
    </xf>
    <xf numFmtId="37" fontId="11" fillId="0" borderId="0" xfId="19" applyFont="1" applyFill="1" applyBorder="1" applyAlignment="1" applyProtection="1">
      <alignment vertical="center"/>
      <protection locked="0"/>
    </xf>
    <xf numFmtId="37" fontId="27" fillId="0" borderId="0" xfId="19" applyFont="1" applyFill="1" applyBorder="1" applyAlignment="1" applyProtection="1">
      <alignment horizontal="left" wrapText="1"/>
      <protection locked="0"/>
    </xf>
    <xf numFmtId="0" fontId="0" fillId="0" borderId="0" xfId="0" applyFill="1" applyAlignment="1">
      <alignment/>
    </xf>
    <xf numFmtId="37" fontId="27" fillId="0" borderId="0" xfId="19" applyFont="1" applyFill="1" applyBorder="1" applyAlignment="1" applyProtection="1">
      <alignment horizontal="left"/>
      <protection locked="0"/>
    </xf>
    <xf numFmtId="37" fontId="27" fillId="0" borderId="0" xfId="19" applyFont="1" applyFill="1" applyBorder="1" applyAlignment="1" applyProtection="1">
      <alignment wrapText="1"/>
      <protection locked="0"/>
    </xf>
    <xf numFmtId="37" fontId="10" fillId="0" borderId="0" xfId="19" applyFont="1" applyFill="1" applyProtection="1">
      <alignment/>
      <protection locked="0"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_第1季9703--附表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703&#31532;1&#23395;\92month\9209&#38498;&#26371;\9209&#38498;&#26371;--&#19968;&#31185;&#38468;&#34920;h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63"/>
  <sheetViews>
    <sheetView showGridLines="0" tabSelected="1" view="pageBreakPreview" zoomScale="85" zoomScaleNormal="85" zoomScaleSheetLayoutView="85" workbookViewId="0" topLeftCell="A2">
      <pane xSplit="1" ySplit="5" topLeftCell="B7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5" sqref="A5"/>
    </sheetView>
  </sheetViews>
  <sheetFormatPr defaultColWidth="9.00390625" defaultRowHeight="16.5"/>
  <cols>
    <col min="1" max="1" width="46.625" style="58" customWidth="1"/>
    <col min="2" max="2" width="12.50390625" style="2" customWidth="1"/>
    <col min="3" max="3" width="12.375" style="3" customWidth="1"/>
    <col min="4" max="4" width="11.375" style="3" customWidth="1"/>
    <col min="5" max="5" width="12.375" style="2" customWidth="1"/>
    <col min="6" max="6" width="12.375" style="3" customWidth="1"/>
    <col min="7" max="7" width="10.25390625" style="3" customWidth="1"/>
    <col min="8" max="8" width="12.375" style="2" customWidth="1"/>
    <col min="9" max="10" width="6.625" style="2" customWidth="1"/>
    <col min="11" max="11" width="11.75390625" style="3" customWidth="1"/>
    <col min="12" max="12" width="9.75390625" style="3" hidden="1" customWidth="1"/>
    <col min="13" max="13" width="10.00390625" style="3" hidden="1" customWidth="1"/>
    <col min="14" max="14" width="6.125" style="3" customWidth="1"/>
    <col min="15" max="15" width="6.125" style="2" customWidth="1"/>
    <col min="16" max="16" width="10.625" style="3" customWidth="1"/>
    <col min="17" max="17" width="9.625" style="3" hidden="1" customWidth="1"/>
    <col min="18" max="18" width="9.00390625" style="3" hidden="1" customWidth="1"/>
    <col min="19" max="19" width="9.75390625" style="3" hidden="1" customWidth="1"/>
    <col min="20" max="20" width="8.125" style="3" hidden="1" customWidth="1"/>
    <col min="21" max="21" width="6.125" style="3" customWidth="1"/>
    <col min="22" max="22" width="6.125" style="2" customWidth="1"/>
    <col min="23" max="23" width="10.875" style="55" customWidth="1"/>
    <col min="24" max="24" width="10.125" style="55" customWidth="1"/>
    <col min="25" max="16384" width="9.00390625" style="55" customWidth="1"/>
  </cols>
  <sheetData>
    <row r="1" spans="1:22" s="3" customFormat="1" ht="35.25" customHeight="1" hidden="1">
      <c r="A1" s="1" t="s">
        <v>0</v>
      </c>
      <c r="B1" s="2"/>
      <c r="E1" s="2"/>
      <c r="H1" s="2"/>
      <c r="I1" s="2"/>
      <c r="J1" s="2"/>
      <c r="O1" s="2"/>
      <c r="V1" s="2"/>
    </row>
    <row r="2" spans="1:22" s="7" customFormat="1" ht="34.5" customHeight="1">
      <c r="A2" s="4" t="s">
        <v>25</v>
      </c>
      <c r="B2" s="5"/>
      <c r="C2" s="6"/>
      <c r="D2" s="6"/>
      <c r="E2" s="5"/>
      <c r="F2" s="6"/>
      <c r="G2" s="6"/>
      <c r="H2" s="5"/>
      <c r="I2" s="5"/>
      <c r="J2" s="5"/>
      <c r="K2" s="6"/>
      <c r="L2" s="6"/>
      <c r="M2" s="6"/>
      <c r="N2" s="6"/>
      <c r="O2" s="5"/>
      <c r="P2" s="6"/>
      <c r="Q2" s="6"/>
      <c r="R2" s="6"/>
      <c r="S2" s="6"/>
      <c r="T2" s="6"/>
      <c r="U2" s="6"/>
      <c r="V2" s="5"/>
    </row>
    <row r="3" spans="1:22" s="11" customFormat="1" ht="22.5" customHeight="1">
      <c r="A3" s="8"/>
      <c r="B3" s="9"/>
      <c r="C3" s="10"/>
      <c r="D3" s="10"/>
      <c r="E3" s="9"/>
      <c r="F3" s="10"/>
      <c r="G3" s="10"/>
      <c r="H3" s="9"/>
      <c r="I3" s="9"/>
      <c r="K3" s="10"/>
      <c r="L3" s="10"/>
      <c r="M3" s="10"/>
      <c r="N3" s="10"/>
      <c r="O3" s="9"/>
      <c r="P3" s="10"/>
      <c r="Q3" s="10"/>
      <c r="R3" s="10"/>
      <c r="S3" s="10"/>
      <c r="T3" s="10"/>
      <c r="U3" s="10"/>
      <c r="V3" s="12" t="s">
        <v>1</v>
      </c>
    </row>
    <row r="4" spans="1:22" s="18" customFormat="1" ht="21" customHeight="1">
      <c r="A4" s="13"/>
      <c r="B4" s="14" t="s">
        <v>26</v>
      </c>
      <c r="C4" s="14"/>
      <c r="D4" s="15"/>
      <c r="E4" s="16" t="s">
        <v>27</v>
      </c>
      <c r="F4" s="16"/>
      <c r="G4" s="15"/>
      <c r="H4" s="16" t="s">
        <v>28</v>
      </c>
      <c r="I4" s="17"/>
      <c r="J4" s="17"/>
      <c r="K4" s="16"/>
      <c r="L4" s="15"/>
      <c r="M4" s="15"/>
      <c r="N4" s="15"/>
      <c r="O4" s="17"/>
      <c r="P4" s="15"/>
      <c r="Q4" s="15"/>
      <c r="R4" s="15"/>
      <c r="S4" s="15"/>
      <c r="T4" s="15"/>
      <c r="U4" s="15"/>
      <c r="V4" s="17"/>
    </row>
    <row r="5" spans="1:22" s="24" customFormat="1" ht="27" customHeight="1">
      <c r="A5" s="19" t="s">
        <v>29</v>
      </c>
      <c r="B5" s="20" t="s">
        <v>30</v>
      </c>
      <c r="C5" s="21" t="s">
        <v>2</v>
      </c>
      <c r="D5" s="21" t="s">
        <v>3</v>
      </c>
      <c r="E5" s="20" t="s">
        <v>30</v>
      </c>
      <c r="F5" s="21" t="s">
        <v>2</v>
      </c>
      <c r="G5" s="21" t="s">
        <v>3</v>
      </c>
      <c r="H5" s="22" t="s">
        <v>31</v>
      </c>
      <c r="I5" s="23"/>
      <c r="J5" s="17"/>
      <c r="K5" s="16" t="s">
        <v>32</v>
      </c>
      <c r="L5" s="15"/>
      <c r="M5" s="15"/>
      <c r="N5" s="15"/>
      <c r="O5" s="17"/>
      <c r="P5" s="16" t="s">
        <v>33</v>
      </c>
      <c r="Q5" s="15"/>
      <c r="R5" s="15"/>
      <c r="S5" s="15"/>
      <c r="T5" s="15"/>
      <c r="U5" s="15"/>
      <c r="V5" s="17"/>
    </row>
    <row r="6" spans="1:25" s="31" customFormat="1" ht="20.25" customHeight="1">
      <c r="A6" s="25"/>
      <c r="B6" s="26"/>
      <c r="C6" s="25"/>
      <c r="D6" s="25"/>
      <c r="E6" s="26"/>
      <c r="F6" s="25"/>
      <c r="G6" s="25"/>
      <c r="H6" s="27" t="s">
        <v>34</v>
      </c>
      <c r="I6" s="28" t="s">
        <v>4</v>
      </c>
      <c r="J6" s="28" t="s">
        <v>5</v>
      </c>
      <c r="K6" s="29" t="s">
        <v>35</v>
      </c>
      <c r="L6" s="29" t="s">
        <v>36</v>
      </c>
      <c r="M6" s="29" t="s">
        <v>37</v>
      </c>
      <c r="N6" s="28" t="s">
        <v>4</v>
      </c>
      <c r="O6" s="28" t="s">
        <v>5</v>
      </c>
      <c r="P6" s="29" t="s">
        <v>35</v>
      </c>
      <c r="Q6" s="29" t="s">
        <v>36</v>
      </c>
      <c r="R6" s="29" t="s">
        <v>37</v>
      </c>
      <c r="S6" s="29" t="s">
        <v>38</v>
      </c>
      <c r="T6" s="29" t="s">
        <v>39</v>
      </c>
      <c r="U6" s="28" t="s">
        <v>4</v>
      </c>
      <c r="V6" s="28" t="s">
        <v>5</v>
      </c>
      <c r="W6" s="30"/>
      <c r="X6" s="30"/>
      <c r="Y6" s="30"/>
    </row>
    <row r="7" spans="1:24" s="34" customFormat="1" ht="20.25" customHeight="1">
      <c r="A7" s="32" t="s">
        <v>40</v>
      </c>
      <c r="B7" s="33">
        <f aca="true" t="shared" si="0" ref="B7:H7">SUM(B8:B9,B28:B52,B57:B59)</f>
        <v>1916228</v>
      </c>
      <c r="C7" s="33">
        <f t="shared" si="0"/>
        <v>1612715</v>
      </c>
      <c r="D7" s="33">
        <f t="shared" si="0"/>
        <v>303513</v>
      </c>
      <c r="E7" s="33">
        <f t="shared" si="0"/>
        <v>1517318</v>
      </c>
      <c r="F7" s="33">
        <f t="shared" si="0"/>
        <v>1310297</v>
      </c>
      <c r="G7" s="33">
        <f t="shared" si="0"/>
        <v>207021</v>
      </c>
      <c r="H7" s="33">
        <f t="shared" si="0"/>
        <v>1399055</v>
      </c>
      <c r="I7" s="33">
        <v>73</v>
      </c>
      <c r="J7" s="33">
        <v>92</v>
      </c>
      <c r="K7" s="33">
        <f>SUM(K8:K9,K28:K52,K57:K59)</f>
        <v>1227405</v>
      </c>
      <c r="L7" s="33">
        <f>SUM(L8:L9,L28:L52,L57:L59)</f>
        <v>297674348.781</v>
      </c>
      <c r="M7" s="33">
        <f>SUM(M8:M9,M28:M52,M57:M59)</f>
        <v>205211577.78100002</v>
      </c>
      <c r="N7" s="33">
        <v>76</v>
      </c>
      <c r="O7" s="33">
        <v>94</v>
      </c>
      <c r="P7" s="33">
        <f>SUM(P8:P9,P28:P52,P57:P59)</f>
        <v>171650</v>
      </c>
      <c r="Q7" s="33">
        <f>SUM(Q8:Q9,Q28:Q52,Q57:Q59)</f>
        <v>170401563.937</v>
      </c>
      <c r="R7" s="33">
        <f>SUM(R8:R9,R28:R52,R57:R59)</f>
        <v>297672</v>
      </c>
      <c r="S7" s="33">
        <f>SUM(S8:S9,S28:S52,S57:S59)</f>
        <v>205208</v>
      </c>
      <c r="T7" s="33">
        <f>SUM(T8:T9,T28:T52,T57:T59)</f>
        <v>170399</v>
      </c>
      <c r="U7" s="33">
        <v>57</v>
      </c>
      <c r="V7" s="33">
        <v>83</v>
      </c>
      <c r="X7" s="35"/>
    </row>
    <row r="8" spans="1:25" s="34" customFormat="1" ht="17.25" customHeight="1">
      <c r="A8" s="36" t="s">
        <v>41</v>
      </c>
      <c r="B8" s="37">
        <v>16538</v>
      </c>
      <c r="C8" s="38">
        <v>10812</v>
      </c>
      <c r="D8" s="38">
        <v>5726</v>
      </c>
      <c r="E8" s="37">
        <v>12389</v>
      </c>
      <c r="F8" s="38">
        <v>8312</v>
      </c>
      <c r="G8" s="38">
        <v>4077</v>
      </c>
      <c r="H8" s="37">
        <v>10071</v>
      </c>
      <c r="I8" s="39">
        <v>60.89611803120087</v>
      </c>
      <c r="J8" s="39">
        <v>81.28985390265558</v>
      </c>
      <c r="K8" s="38">
        <v>7615</v>
      </c>
      <c r="L8" s="38">
        <v>5725711</v>
      </c>
      <c r="M8" s="38">
        <v>4076635</v>
      </c>
      <c r="N8" s="40">
        <v>70.43100258971513</v>
      </c>
      <c r="O8" s="40">
        <v>91.61453320500482</v>
      </c>
      <c r="P8" s="38">
        <v>2456</v>
      </c>
      <c r="Q8" s="38">
        <v>2456384</v>
      </c>
      <c r="R8" s="38">
        <v>5726</v>
      </c>
      <c r="S8" s="38">
        <v>4077</v>
      </c>
      <c r="T8" s="38">
        <v>2456</v>
      </c>
      <c r="U8" s="40">
        <v>42.892071253929444</v>
      </c>
      <c r="V8" s="40">
        <v>60.240372823154274</v>
      </c>
      <c r="W8" s="35"/>
      <c r="X8" s="35"/>
      <c r="Y8" s="35"/>
    </row>
    <row r="9" spans="1:25" s="34" customFormat="1" ht="17.25" customHeight="1">
      <c r="A9" s="36" t="s">
        <v>42</v>
      </c>
      <c r="B9" s="38">
        <f aca="true" t="shared" si="1" ref="B9:H9">SUM(B10:B27)</f>
        <v>22923</v>
      </c>
      <c r="C9" s="38">
        <f t="shared" si="1"/>
        <v>15711</v>
      </c>
      <c r="D9" s="38">
        <f t="shared" si="1"/>
        <v>7212</v>
      </c>
      <c r="E9" s="38">
        <f t="shared" si="1"/>
        <v>15756</v>
      </c>
      <c r="F9" s="38">
        <f t="shared" si="1"/>
        <v>12170</v>
      </c>
      <c r="G9" s="38">
        <f t="shared" si="1"/>
        <v>3586</v>
      </c>
      <c r="H9" s="38">
        <f t="shared" si="1"/>
        <v>14490</v>
      </c>
      <c r="I9" s="38">
        <f>H9/B9*100</f>
        <v>63.21162151550844</v>
      </c>
      <c r="J9" s="38">
        <f aca="true" t="shared" si="2" ref="J9:J14">H9/E9*100</f>
        <v>91.96496572734196</v>
      </c>
      <c r="K9" s="38">
        <f>SUM(K10:K27)</f>
        <v>11305</v>
      </c>
      <c r="L9" s="38">
        <f>SUM(L10:L27)</f>
        <v>8201339</v>
      </c>
      <c r="M9" s="38">
        <f>SUM(M10:M27)</f>
        <v>4146241</v>
      </c>
      <c r="N9" s="40">
        <f>IF(OR(K9=0,C9=0),0,K9/C9*100)</f>
        <v>71.9559544268347</v>
      </c>
      <c r="O9" s="40">
        <f aca="true" t="shared" si="3" ref="O9:O14">IF(OR(K9=0,F9=0),0,K9/F9*100)</f>
        <v>92.8923582580115</v>
      </c>
      <c r="P9" s="38">
        <f>SUM(P10:P27)</f>
        <v>3185</v>
      </c>
      <c r="Q9" s="38">
        <f>SUM(Q10:Q27)</f>
        <v>3579968</v>
      </c>
      <c r="R9" s="38">
        <f>SUM(R10:R27)</f>
        <v>8200</v>
      </c>
      <c r="S9" s="38">
        <f>SUM(S10:S27)</f>
        <v>4145</v>
      </c>
      <c r="T9" s="38">
        <f>SUM(T10:T27)</f>
        <v>3578</v>
      </c>
      <c r="U9" s="38">
        <v>46.54742096505824</v>
      </c>
      <c r="V9" s="38">
        <v>78.83983090652889</v>
      </c>
      <c r="W9" s="35"/>
      <c r="X9" s="35"/>
      <c r="Y9" s="35"/>
    </row>
    <row r="10" spans="1:25" s="34" customFormat="1" ht="17.25" customHeight="1">
      <c r="A10" s="41" t="s">
        <v>6</v>
      </c>
      <c r="B10" s="37">
        <v>1204</v>
      </c>
      <c r="C10" s="38">
        <v>1133</v>
      </c>
      <c r="D10" s="38">
        <v>71</v>
      </c>
      <c r="E10" s="37">
        <v>915</v>
      </c>
      <c r="F10" s="38">
        <v>881</v>
      </c>
      <c r="G10" s="38">
        <v>34</v>
      </c>
      <c r="H10" s="37">
        <v>819</v>
      </c>
      <c r="I10" s="38">
        <f>H10/B10*100</f>
        <v>68.02325581395348</v>
      </c>
      <c r="J10" s="38">
        <f t="shared" si="2"/>
        <v>89.50819672131148</v>
      </c>
      <c r="K10" s="38">
        <v>793</v>
      </c>
      <c r="L10" s="38">
        <v>70848</v>
      </c>
      <c r="M10" s="38">
        <v>33994</v>
      </c>
      <c r="N10" s="40">
        <f>IF(OR(K10=0,C10=0),0,K10/C10*100)</f>
        <v>69.99117387466902</v>
      </c>
      <c r="O10" s="40">
        <f t="shared" si="3"/>
        <v>90.01135073779795</v>
      </c>
      <c r="P10" s="38">
        <v>26</v>
      </c>
      <c r="Q10" s="38">
        <v>26000</v>
      </c>
      <c r="R10" s="38">
        <v>71</v>
      </c>
      <c r="S10" s="38">
        <v>34</v>
      </c>
      <c r="T10" s="38">
        <v>26</v>
      </c>
      <c r="U10" s="40">
        <v>36.61971830985916</v>
      </c>
      <c r="V10" s="40">
        <v>76.47058823529412</v>
      </c>
      <c r="W10" s="35"/>
      <c r="X10" s="35"/>
      <c r="Y10" s="35"/>
    </row>
    <row r="11" spans="1:25" s="34" customFormat="1" ht="17.25" customHeight="1">
      <c r="A11" s="41" t="s">
        <v>7</v>
      </c>
      <c r="B11" s="37">
        <v>1036</v>
      </c>
      <c r="C11" s="38">
        <v>985</v>
      </c>
      <c r="D11" s="38">
        <v>51</v>
      </c>
      <c r="E11" s="37">
        <v>806</v>
      </c>
      <c r="F11" s="38">
        <v>787</v>
      </c>
      <c r="G11" s="38">
        <v>19</v>
      </c>
      <c r="H11" s="37">
        <v>778</v>
      </c>
      <c r="I11" s="38">
        <f>H11/B11*100</f>
        <v>75.0965250965251</v>
      </c>
      <c r="J11" s="38">
        <f t="shared" si="2"/>
        <v>96.52605459057072</v>
      </c>
      <c r="K11" s="38">
        <v>762</v>
      </c>
      <c r="L11" s="38">
        <v>51237</v>
      </c>
      <c r="M11" s="38">
        <v>19340</v>
      </c>
      <c r="N11" s="40">
        <f>IF(OR(K11=0,C11=0),0,K11/C11*100)</f>
        <v>77.36040609137056</v>
      </c>
      <c r="O11" s="40">
        <f t="shared" si="3"/>
        <v>96.82337992376112</v>
      </c>
      <c r="P11" s="38">
        <v>16</v>
      </c>
      <c r="Q11" s="38">
        <v>15854</v>
      </c>
      <c r="R11" s="38">
        <v>51</v>
      </c>
      <c r="S11" s="38">
        <v>19</v>
      </c>
      <c r="T11" s="38">
        <v>16</v>
      </c>
      <c r="U11" s="40">
        <v>31.372549019607842</v>
      </c>
      <c r="V11" s="40">
        <v>84.21052631578947</v>
      </c>
      <c r="W11" s="35"/>
      <c r="X11" s="35"/>
      <c r="Y11" s="35"/>
    </row>
    <row r="12" spans="1:25" s="34" customFormat="1" ht="17.25" customHeight="1">
      <c r="A12" s="41" t="s">
        <v>8</v>
      </c>
      <c r="B12" s="37">
        <f>498+30</f>
        <v>528</v>
      </c>
      <c r="C12" s="38">
        <f>458+30</f>
        <v>488</v>
      </c>
      <c r="D12" s="38">
        <v>40</v>
      </c>
      <c r="E12" s="37">
        <f>377+21</f>
        <v>398</v>
      </c>
      <c r="F12" s="38">
        <f>359+21</f>
        <v>380</v>
      </c>
      <c r="G12" s="38">
        <v>18</v>
      </c>
      <c r="H12" s="37">
        <f>340+10</f>
        <v>350</v>
      </c>
      <c r="I12" s="38">
        <f>H12/B12*100</f>
        <v>66.28787878787878</v>
      </c>
      <c r="J12" s="38">
        <f t="shared" si="2"/>
        <v>87.93969849246231</v>
      </c>
      <c r="K12" s="38">
        <f>324+10</f>
        <v>334</v>
      </c>
      <c r="L12" s="38">
        <v>39895</v>
      </c>
      <c r="M12" s="38">
        <v>18327</v>
      </c>
      <c r="N12" s="40">
        <f>IF(OR(K12=0,C12=0),0,K12/C12*100)</f>
        <v>68.44262295081968</v>
      </c>
      <c r="O12" s="40">
        <f t="shared" si="3"/>
        <v>87.89473684210526</v>
      </c>
      <c r="P12" s="38">
        <v>16</v>
      </c>
      <c r="Q12" s="38">
        <v>16477</v>
      </c>
      <c r="R12" s="38">
        <v>40</v>
      </c>
      <c r="S12" s="38">
        <v>18</v>
      </c>
      <c r="T12" s="38">
        <v>16</v>
      </c>
      <c r="U12" s="40">
        <v>40</v>
      </c>
      <c r="V12" s="40">
        <v>88.88888888888889</v>
      </c>
      <c r="W12" s="35"/>
      <c r="X12" s="35"/>
      <c r="Y12" s="42"/>
    </row>
    <row r="13" spans="1:25" s="34" customFormat="1" ht="17.25" customHeight="1">
      <c r="A13" s="41" t="s">
        <v>9</v>
      </c>
      <c r="B13" s="37">
        <v>123</v>
      </c>
      <c r="C13" s="38">
        <v>115</v>
      </c>
      <c r="D13" s="38">
        <v>8</v>
      </c>
      <c r="E13" s="37">
        <v>94</v>
      </c>
      <c r="F13" s="38">
        <v>89</v>
      </c>
      <c r="G13" s="38">
        <v>5</v>
      </c>
      <c r="H13" s="37">
        <v>90</v>
      </c>
      <c r="I13" s="38">
        <f>H13/B13*100</f>
        <v>73.17073170731707</v>
      </c>
      <c r="J13" s="38">
        <f t="shared" si="2"/>
        <v>95.74468085106383</v>
      </c>
      <c r="K13" s="38">
        <v>85</v>
      </c>
      <c r="L13" s="38">
        <v>7697</v>
      </c>
      <c r="M13" s="38">
        <v>4937</v>
      </c>
      <c r="N13" s="40">
        <f>IF(OR(K13=0,C13=0),0,K13/C13*100)</f>
        <v>73.91304347826086</v>
      </c>
      <c r="O13" s="40">
        <f t="shared" si="3"/>
        <v>95.50561797752809</v>
      </c>
      <c r="P13" s="38">
        <v>5</v>
      </c>
      <c r="Q13" s="38">
        <v>4831</v>
      </c>
      <c r="R13" s="38">
        <v>8</v>
      </c>
      <c r="S13" s="38">
        <v>5</v>
      </c>
      <c r="T13" s="38">
        <v>5</v>
      </c>
      <c r="U13" s="40">
        <v>62.5</v>
      </c>
      <c r="V13" s="40">
        <v>100</v>
      </c>
      <c r="W13" s="35"/>
      <c r="X13" s="35"/>
      <c r="Y13" s="35"/>
    </row>
    <row r="14" spans="1:25" s="34" customFormat="1" ht="17.25" customHeight="1">
      <c r="A14" s="41" t="s">
        <v>43</v>
      </c>
      <c r="B14" s="37">
        <v>130</v>
      </c>
      <c r="C14" s="38">
        <v>118</v>
      </c>
      <c r="D14" s="38">
        <v>12</v>
      </c>
      <c r="E14" s="37">
        <v>104</v>
      </c>
      <c r="F14" s="38">
        <v>94</v>
      </c>
      <c r="G14" s="38">
        <v>10</v>
      </c>
      <c r="H14" s="37">
        <v>94</v>
      </c>
      <c r="I14" s="39">
        <v>72.3076923076923</v>
      </c>
      <c r="J14" s="38">
        <f t="shared" si="2"/>
        <v>90.38461538461539</v>
      </c>
      <c r="K14" s="38">
        <v>88</v>
      </c>
      <c r="L14" s="38">
        <v>11525</v>
      </c>
      <c r="M14" s="38">
        <v>10261</v>
      </c>
      <c r="N14" s="40">
        <v>74.57627118644068</v>
      </c>
      <c r="O14" s="40">
        <f t="shared" si="3"/>
        <v>93.61702127659575</v>
      </c>
      <c r="P14" s="38">
        <v>6</v>
      </c>
      <c r="Q14" s="38">
        <v>6485</v>
      </c>
      <c r="R14" s="38">
        <v>12</v>
      </c>
      <c r="S14" s="38">
        <v>10</v>
      </c>
      <c r="T14" s="38">
        <v>6</v>
      </c>
      <c r="U14" s="40">
        <v>50</v>
      </c>
      <c r="V14" s="40">
        <v>60</v>
      </c>
      <c r="W14" s="35"/>
      <c r="X14" s="35"/>
      <c r="Y14" s="35"/>
    </row>
    <row r="15" spans="1:25" s="34" customFormat="1" ht="17.25" customHeight="1">
      <c r="A15" s="41" t="s">
        <v>10</v>
      </c>
      <c r="B15" s="37">
        <v>2365</v>
      </c>
      <c r="C15" s="38">
        <v>646</v>
      </c>
      <c r="D15" s="38">
        <v>1719</v>
      </c>
      <c r="E15" s="37">
        <v>1434</v>
      </c>
      <c r="F15" s="38">
        <v>526</v>
      </c>
      <c r="G15" s="38">
        <v>908</v>
      </c>
      <c r="H15" s="37">
        <v>1223</v>
      </c>
      <c r="I15" s="39">
        <v>51.71247357293869</v>
      </c>
      <c r="J15" s="39">
        <v>85.28591352859135</v>
      </c>
      <c r="K15" s="38">
        <v>500</v>
      </c>
      <c r="L15" s="38">
        <v>1719127</v>
      </c>
      <c r="M15" s="38">
        <v>908256</v>
      </c>
      <c r="N15" s="40">
        <v>77.39938080495357</v>
      </c>
      <c r="O15" s="43">
        <v>95.05703422053232</v>
      </c>
      <c r="P15" s="38">
        <v>723</v>
      </c>
      <c r="Q15" s="38">
        <v>723313</v>
      </c>
      <c r="R15" s="38">
        <v>1719</v>
      </c>
      <c r="S15" s="38">
        <v>908</v>
      </c>
      <c r="T15" s="38">
        <v>723</v>
      </c>
      <c r="U15" s="40">
        <v>42.059336823734725</v>
      </c>
      <c r="V15" s="40">
        <v>79.62555066079295</v>
      </c>
      <c r="W15" s="35"/>
      <c r="X15" s="35"/>
      <c r="Y15" s="42"/>
    </row>
    <row r="16" spans="1:25" s="34" customFormat="1" ht="17.25" customHeight="1">
      <c r="A16" s="41" t="s">
        <v>44</v>
      </c>
      <c r="B16" s="37">
        <v>3029</v>
      </c>
      <c r="C16" s="38">
        <v>721</v>
      </c>
      <c r="D16" s="38">
        <v>2308</v>
      </c>
      <c r="E16" s="37">
        <v>1730</v>
      </c>
      <c r="F16" s="38">
        <v>475</v>
      </c>
      <c r="G16" s="38">
        <v>1255</v>
      </c>
      <c r="H16" s="37">
        <v>1676</v>
      </c>
      <c r="I16" s="39">
        <v>55.331792670848465</v>
      </c>
      <c r="J16" s="39">
        <v>96.878612716763</v>
      </c>
      <c r="K16" s="38">
        <v>421</v>
      </c>
      <c r="L16" s="38">
        <v>1719127</v>
      </c>
      <c r="M16" s="38">
        <v>908256</v>
      </c>
      <c r="N16" s="40">
        <v>58.391123439667126</v>
      </c>
      <c r="O16" s="43">
        <v>88.63157894736841</v>
      </c>
      <c r="P16" s="38">
        <v>1255</v>
      </c>
      <c r="Q16" s="38">
        <v>723313</v>
      </c>
      <c r="R16" s="38">
        <v>1719</v>
      </c>
      <c r="S16" s="38">
        <v>908</v>
      </c>
      <c r="T16" s="38">
        <v>723</v>
      </c>
      <c r="U16" s="40">
        <v>54.37608318890814</v>
      </c>
      <c r="V16" s="40">
        <v>100</v>
      </c>
      <c r="W16" s="35"/>
      <c r="X16" s="35"/>
      <c r="Y16" s="35"/>
    </row>
    <row r="17" spans="1:25" s="34" customFormat="1" ht="17.25" customHeight="1">
      <c r="A17" s="41" t="s">
        <v>11</v>
      </c>
      <c r="B17" s="37">
        <v>2869</v>
      </c>
      <c r="C17" s="38">
        <v>2139</v>
      </c>
      <c r="D17" s="38">
        <v>730</v>
      </c>
      <c r="E17" s="37">
        <v>1755</v>
      </c>
      <c r="F17" s="38">
        <v>1406</v>
      </c>
      <c r="G17" s="38">
        <v>349</v>
      </c>
      <c r="H17" s="37">
        <v>1645</v>
      </c>
      <c r="I17" s="39">
        <v>57.33705123736493</v>
      </c>
      <c r="J17" s="39">
        <v>93.73219373219374</v>
      </c>
      <c r="K17" s="38">
        <v>1315</v>
      </c>
      <c r="L17" s="38">
        <v>2308438</v>
      </c>
      <c r="M17" s="38">
        <v>1255488</v>
      </c>
      <c r="N17" s="40">
        <v>61.47732585320244</v>
      </c>
      <c r="O17" s="43">
        <v>93.52773826458038</v>
      </c>
      <c r="P17" s="38">
        <v>330</v>
      </c>
      <c r="Q17" s="38">
        <v>1254895</v>
      </c>
      <c r="R17" s="38">
        <v>2308</v>
      </c>
      <c r="S17" s="38">
        <v>1255</v>
      </c>
      <c r="T17" s="38">
        <v>1255</v>
      </c>
      <c r="U17" s="40">
        <v>45.20547945205479</v>
      </c>
      <c r="V17" s="40">
        <v>94.55587392550143</v>
      </c>
      <c r="W17" s="35"/>
      <c r="X17" s="35"/>
      <c r="Y17" s="35"/>
    </row>
    <row r="18" spans="1:25" s="34" customFormat="1" ht="17.25" customHeight="1">
      <c r="A18" s="41" t="s">
        <v>12</v>
      </c>
      <c r="B18" s="37">
        <v>1075</v>
      </c>
      <c r="C18" s="38">
        <v>1064</v>
      </c>
      <c r="D18" s="38">
        <v>11</v>
      </c>
      <c r="E18" s="37">
        <v>994</v>
      </c>
      <c r="F18" s="38">
        <v>984</v>
      </c>
      <c r="G18" s="38">
        <v>10</v>
      </c>
      <c r="H18" s="37">
        <v>951</v>
      </c>
      <c r="I18" s="39">
        <v>88.46511627906976</v>
      </c>
      <c r="J18" s="39">
        <v>95.67404426559357</v>
      </c>
      <c r="K18" s="38">
        <v>944</v>
      </c>
      <c r="L18" s="38">
        <v>11155</v>
      </c>
      <c r="M18" s="38">
        <v>9572</v>
      </c>
      <c r="N18" s="40">
        <v>88.7218045112782</v>
      </c>
      <c r="O18" s="43">
        <v>95.9349593495935</v>
      </c>
      <c r="P18" s="38">
        <v>7</v>
      </c>
      <c r="Q18" s="38">
        <v>7429</v>
      </c>
      <c r="R18" s="38">
        <v>11</v>
      </c>
      <c r="S18" s="38">
        <v>10</v>
      </c>
      <c r="T18" s="38">
        <v>7</v>
      </c>
      <c r="U18" s="40">
        <v>63.63636363636363</v>
      </c>
      <c r="V18" s="40">
        <v>70</v>
      </c>
      <c r="W18" s="35"/>
      <c r="X18" s="35"/>
      <c r="Y18" s="35"/>
    </row>
    <row r="19" spans="1:25" s="34" customFormat="1" ht="17.25" customHeight="1">
      <c r="A19" s="41" t="s">
        <v>45</v>
      </c>
      <c r="B19" s="37">
        <v>830</v>
      </c>
      <c r="C19" s="38">
        <v>712</v>
      </c>
      <c r="D19" s="38">
        <v>118</v>
      </c>
      <c r="E19" s="37">
        <v>575</v>
      </c>
      <c r="F19" s="38">
        <v>515</v>
      </c>
      <c r="G19" s="38">
        <v>60</v>
      </c>
      <c r="H19" s="37">
        <v>507</v>
      </c>
      <c r="I19" s="39">
        <v>61.084337349397586</v>
      </c>
      <c r="J19" s="39">
        <v>88.17391304347825</v>
      </c>
      <c r="K19" s="38">
        <v>465</v>
      </c>
      <c r="L19" s="38">
        <v>118037</v>
      </c>
      <c r="M19" s="38">
        <v>59817</v>
      </c>
      <c r="N19" s="40">
        <v>65.30898876404494</v>
      </c>
      <c r="O19" s="43">
        <v>90.29126213592234</v>
      </c>
      <c r="P19" s="38">
        <v>42</v>
      </c>
      <c r="Q19" s="38">
        <v>42141</v>
      </c>
      <c r="R19" s="38">
        <v>118</v>
      </c>
      <c r="S19" s="38">
        <v>60</v>
      </c>
      <c r="T19" s="38">
        <v>42</v>
      </c>
      <c r="U19" s="40">
        <v>35.59322033898305</v>
      </c>
      <c r="V19" s="40">
        <v>70</v>
      </c>
      <c r="W19" s="35"/>
      <c r="X19" s="35"/>
      <c r="Y19" s="35"/>
    </row>
    <row r="20" spans="1:25" s="34" customFormat="1" ht="17.25" customHeight="1">
      <c r="A20" s="41" t="s">
        <v>13</v>
      </c>
      <c r="B20" s="37">
        <v>356</v>
      </c>
      <c r="C20" s="38">
        <v>218</v>
      </c>
      <c r="D20" s="38">
        <v>138</v>
      </c>
      <c r="E20" s="37">
        <v>204</v>
      </c>
      <c r="F20" s="38">
        <v>159</v>
      </c>
      <c r="G20" s="38">
        <v>45</v>
      </c>
      <c r="H20" s="37">
        <v>195</v>
      </c>
      <c r="I20" s="39">
        <v>54.7752808988764</v>
      </c>
      <c r="J20" s="39">
        <v>95.58823529411765</v>
      </c>
      <c r="K20" s="38">
        <v>152</v>
      </c>
      <c r="L20" s="38">
        <v>137994</v>
      </c>
      <c r="M20" s="38">
        <v>44666</v>
      </c>
      <c r="N20" s="40">
        <v>69.72477064220183</v>
      </c>
      <c r="O20" s="43">
        <v>95.59748427672956</v>
      </c>
      <c r="P20" s="38">
        <v>43</v>
      </c>
      <c r="Q20" s="38">
        <v>43137</v>
      </c>
      <c r="R20" s="38">
        <v>138</v>
      </c>
      <c r="S20" s="38">
        <v>45</v>
      </c>
      <c r="T20" s="38">
        <v>43</v>
      </c>
      <c r="U20" s="40">
        <v>31.15942028985507</v>
      </c>
      <c r="V20" s="40">
        <v>95.55555555555556</v>
      </c>
      <c r="W20" s="35"/>
      <c r="X20" s="35"/>
      <c r="Y20" s="35"/>
    </row>
    <row r="21" spans="1:25" s="34" customFormat="1" ht="17.25" customHeight="1">
      <c r="A21" s="44" t="s">
        <v>14</v>
      </c>
      <c r="B21" s="37">
        <v>345</v>
      </c>
      <c r="C21" s="38">
        <v>338</v>
      </c>
      <c r="D21" s="38">
        <v>7</v>
      </c>
      <c r="E21" s="37">
        <v>279</v>
      </c>
      <c r="F21" s="38">
        <v>274</v>
      </c>
      <c r="G21" s="38">
        <v>5</v>
      </c>
      <c r="H21" s="37">
        <v>257</v>
      </c>
      <c r="I21" s="39">
        <v>74.4927536231884</v>
      </c>
      <c r="J21" s="39">
        <v>92.1146953405018</v>
      </c>
      <c r="K21" s="38">
        <v>254</v>
      </c>
      <c r="L21" s="38">
        <v>6956</v>
      </c>
      <c r="M21" s="38">
        <v>5189</v>
      </c>
      <c r="N21" s="40">
        <v>75.14792899408283</v>
      </c>
      <c r="O21" s="43">
        <v>92.7007299270073</v>
      </c>
      <c r="P21" s="38">
        <v>3</v>
      </c>
      <c r="Q21" s="38">
        <v>2593</v>
      </c>
      <c r="R21" s="38">
        <v>7</v>
      </c>
      <c r="S21" s="38">
        <v>5</v>
      </c>
      <c r="T21" s="38">
        <v>3</v>
      </c>
      <c r="U21" s="40">
        <v>42.857142857142854</v>
      </c>
      <c r="V21" s="40">
        <v>60</v>
      </c>
      <c r="W21" s="35"/>
      <c r="X21" s="35"/>
      <c r="Y21" s="42"/>
    </row>
    <row r="22" spans="1:25" s="34" customFormat="1" ht="17.25" customHeight="1">
      <c r="A22" s="44" t="s">
        <v>15</v>
      </c>
      <c r="B22" s="37">
        <v>602</v>
      </c>
      <c r="C22" s="38">
        <v>602</v>
      </c>
      <c r="D22" s="38">
        <v>0</v>
      </c>
      <c r="E22" s="37">
        <v>491</v>
      </c>
      <c r="F22" s="38">
        <v>491</v>
      </c>
      <c r="G22" s="38">
        <v>0</v>
      </c>
      <c r="H22" s="37">
        <v>465</v>
      </c>
      <c r="I22" s="39">
        <v>77.24252491694352</v>
      </c>
      <c r="J22" s="39">
        <v>94.70468431771894</v>
      </c>
      <c r="K22" s="38">
        <v>465</v>
      </c>
      <c r="L22" s="38">
        <v>0</v>
      </c>
      <c r="M22" s="38">
        <v>0</v>
      </c>
      <c r="N22" s="40">
        <v>77.24252491694352</v>
      </c>
      <c r="O22" s="43">
        <v>94.70468431771894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40" t="s">
        <v>16</v>
      </c>
      <c r="V22" s="40" t="s">
        <v>17</v>
      </c>
      <c r="W22" s="35"/>
      <c r="X22" s="35"/>
      <c r="Y22" s="42"/>
    </row>
    <row r="23" spans="1:25" s="34" customFormat="1" ht="17.25" customHeight="1">
      <c r="A23" s="44" t="s">
        <v>18</v>
      </c>
      <c r="B23" s="37">
        <v>980</v>
      </c>
      <c r="C23" s="38">
        <v>968</v>
      </c>
      <c r="D23" s="45">
        <v>12</v>
      </c>
      <c r="E23" s="37">
        <v>746</v>
      </c>
      <c r="F23" s="38">
        <v>736</v>
      </c>
      <c r="G23" s="45">
        <v>10</v>
      </c>
      <c r="H23" s="37">
        <v>656</v>
      </c>
      <c r="I23" s="39">
        <v>66.93877551020408</v>
      </c>
      <c r="J23" s="39">
        <v>87.93565683646113</v>
      </c>
      <c r="K23" s="38">
        <v>652</v>
      </c>
      <c r="L23" s="38">
        <v>12116</v>
      </c>
      <c r="M23" s="38">
        <v>9963</v>
      </c>
      <c r="N23" s="40">
        <v>67.35537190082644</v>
      </c>
      <c r="O23" s="43">
        <v>88.58695652173914</v>
      </c>
      <c r="P23" s="38">
        <v>4</v>
      </c>
      <c r="Q23" s="38">
        <v>4382</v>
      </c>
      <c r="R23" s="38">
        <v>12</v>
      </c>
      <c r="S23" s="38">
        <v>10</v>
      </c>
      <c r="T23" s="38">
        <v>4</v>
      </c>
      <c r="U23" s="40">
        <v>33.33333333333333</v>
      </c>
      <c r="V23" s="40">
        <v>40</v>
      </c>
      <c r="X23" s="35"/>
      <c r="Y23" s="35"/>
    </row>
    <row r="24" spans="1:25" s="34" customFormat="1" ht="17.25" customHeight="1">
      <c r="A24" s="44" t="s">
        <v>19</v>
      </c>
      <c r="B24" s="37">
        <v>53</v>
      </c>
      <c r="C24" s="38">
        <v>51</v>
      </c>
      <c r="D24" s="45">
        <v>2</v>
      </c>
      <c r="E24" s="37">
        <v>43</v>
      </c>
      <c r="F24" s="38">
        <v>42</v>
      </c>
      <c r="G24" s="45">
        <v>1</v>
      </c>
      <c r="H24" s="37">
        <v>39</v>
      </c>
      <c r="I24" s="39">
        <v>73.58490566037736</v>
      </c>
      <c r="J24" s="39">
        <v>90.69767441860465</v>
      </c>
      <c r="K24" s="38">
        <v>38</v>
      </c>
      <c r="L24" s="38">
        <v>2331</v>
      </c>
      <c r="M24" s="38">
        <v>1400</v>
      </c>
      <c r="N24" s="40">
        <v>74.50980392156863</v>
      </c>
      <c r="O24" s="43">
        <v>90.47619047619048</v>
      </c>
      <c r="P24" s="38">
        <v>1</v>
      </c>
      <c r="Q24" s="38">
        <v>917</v>
      </c>
      <c r="R24" s="38">
        <v>2</v>
      </c>
      <c r="S24" s="38">
        <v>1</v>
      </c>
      <c r="T24" s="38">
        <v>1</v>
      </c>
      <c r="U24" s="40">
        <v>50</v>
      </c>
      <c r="V24" s="40">
        <v>100</v>
      </c>
      <c r="W24" s="35"/>
      <c r="X24" s="35"/>
      <c r="Y24" s="35"/>
    </row>
    <row r="25" spans="1:25" s="34" customFormat="1" ht="17.25" customHeight="1">
      <c r="A25" s="41" t="s">
        <v>20</v>
      </c>
      <c r="B25" s="37">
        <v>374</v>
      </c>
      <c r="C25" s="38">
        <v>366</v>
      </c>
      <c r="D25" s="38">
        <v>8</v>
      </c>
      <c r="E25" s="37">
        <v>289</v>
      </c>
      <c r="F25" s="38">
        <v>286</v>
      </c>
      <c r="G25" s="38">
        <v>3</v>
      </c>
      <c r="H25" s="37">
        <v>260</v>
      </c>
      <c r="I25" s="39">
        <v>69.5187165775401</v>
      </c>
      <c r="J25" s="39">
        <v>89.96539792387543</v>
      </c>
      <c r="K25" s="38">
        <v>259</v>
      </c>
      <c r="L25" s="38">
        <v>8412</v>
      </c>
      <c r="M25" s="38">
        <v>2805</v>
      </c>
      <c r="N25" s="40">
        <v>70.76502732240438</v>
      </c>
      <c r="O25" s="43">
        <v>90.55944055944056</v>
      </c>
      <c r="P25" s="38">
        <v>1</v>
      </c>
      <c r="Q25" s="38">
        <v>1403</v>
      </c>
      <c r="R25" s="38">
        <v>8</v>
      </c>
      <c r="S25" s="38">
        <v>3</v>
      </c>
      <c r="T25" s="38">
        <v>1</v>
      </c>
      <c r="U25" s="40">
        <v>12.5</v>
      </c>
      <c r="V25" s="40">
        <v>33.33333333333333</v>
      </c>
      <c r="W25" s="35"/>
      <c r="X25" s="35"/>
      <c r="Y25" s="35"/>
    </row>
    <row r="26" spans="1:25" s="34" customFormat="1" ht="17.25" customHeight="1">
      <c r="A26" s="41" t="s">
        <v>21</v>
      </c>
      <c r="B26" s="37">
        <v>6898</v>
      </c>
      <c r="C26" s="38">
        <v>4945</v>
      </c>
      <c r="D26" s="38">
        <v>1953</v>
      </c>
      <c r="E26" s="37">
        <v>4797</v>
      </c>
      <c r="F26" s="38">
        <v>3961</v>
      </c>
      <c r="G26" s="38">
        <v>836</v>
      </c>
      <c r="H26" s="37">
        <v>4403</v>
      </c>
      <c r="I26" s="39">
        <v>63.83009567990722</v>
      </c>
      <c r="J26" s="39">
        <v>91.7865332499479</v>
      </c>
      <c r="K26" s="38">
        <v>3704</v>
      </c>
      <c r="L26" s="38">
        <v>1953003</v>
      </c>
      <c r="M26" s="38">
        <v>835878</v>
      </c>
      <c r="N26" s="40">
        <v>74.90394337714864</v>
      </c>
      <c r="O26" s="43">
        <v>93.5117394597324</v>
      </c>
      <c r="P26" s="38">
        <v>699</v>
      </c>
      <c r="Q26" s="38">
        <v>699050</v>
      </c>
      <c r="R26" s="38">
        <v>1953</v>
      </c>
      <c r="S26" s="38">
        <v>836</v>
      </c>
      <c r="T26" s="38">
        <v>699</v>
      </c>
      <c r="U26" s="40">
        <v>35.79109062980031</v>
      </c>
      <c r="V26" s="40">
        <v>83.61244019138756</v>
      </c>
      <c r="W26" s="35"/>
      <c r="X26" s="35"/>
      <c r="Y26" s="35"/>
    </row>
    <row r="27" spans="1:25" s="34" customFormat="1" ht="17.25" customHeight="1">
      <c r="A27" s="41" t="s">
        <v>22</v>
      </c>
      <c r="B27" s="37">
        <v>126</v>
      </c>
      <c r="C27" s="38">
        <v>102</v>
      </c>
      <c r="D27" s="38">
        <v>24</v>
      </c>
      <c r="E27" s="37">
        <v>102</v>
      </c>
      <c r="F27" s="38">
        <v>84</v>
      </c>
      <c r="G27" s="38">
        <v>18</v>
      </c>
      <c r="H27" s="37">
        <v>82</v>
      </c>
      <c r="I27" s="39">
        <v>65.07936507936508</v>
      </c>
      <c r="J27" s="39">
        <v>80.3921568627451</v>
      </c>
      <c r="K27" s="38">
        <v>74</v>
      </c>
      <c r="L27" s="38">
        <v>23441</v>
      </c>
      <c r="M27" s="38">
        <v>18092</v>
      </c>
      <c r="N27" s="40">
        <v>72.54901960784314</v>
      </c>
      <c r="O27" s="43">
        <v>88.09523809523809</v>
      </c>
      <c r="P27" s="38">
        <v>8</v>
      </c>
      <c r="Q27" s="45">
        <v>7748</v>
      </c>
      <c r="R27" s="45">
        <v>23</v>
      </c>
      <c r="S27" s="45">
        <v>18</v>
      </c>
      <c r="T27" s="45">
        <v>8</v>
      </c>
      <c r="U27" s="40">
        <v>33.33333333333333</v>
      </c>
      <c r="V27" s="40">
        <v>44.44444444444444</v>
      </c>
      <c r="W27" s="35"/>
      <c r="X27" s="35"/>
      <c r="Y27" s="35"/>
    </row>
    <row r="28" spans="1:25" s="34" customFormat="1" ht="17.25" customHeight="1">
      <c r="A28" s="36" t="s">
        <v>46</v>
      </c>
      <c r="B28" s="37">
        <v>3542</v>
      </c>
      <c r="C28" s="38">
        <v>3184</v>
      </c>
      <c r="D28" s="38">
        <v>358</v>
      </c>
      <c r="E28" s="37">
        <v>2596</v>
      </c>
      <c r="F28" s="38">
        <v>2400</v>
      </c>
      <c r="G28" s="38">
        <v>196</v>
      </c>
      <c r="H28" s="37">
        <v>2314</v>
      </c>
      <c r="I28" s="39">
        <v>65.33032185206098</v>
      </c>
      <c r="J28" s="39">
        <v>89.13713405238829</v>
      </c>
      <c r="K28" s="38">
        <v>2246</v>
      </c>
      <c r="L28" s="38">
        <v>23441</v>
      </c>
      <c r="M28" s="38">
        <v>18092</v>
      </c>
      <c r="N28" s="40">
        <v>70.54020100502512</v>
      </c>
      <c r="O28" s="43">
        <v>93.58333333333333</v>
      </c>
      <c r="P28" s="38">
        <v>68</v>
      </c>
      <c r="Q28" s="38">
        <v>7748</v>
      </c>
      <c r="R28" s="38">
        <v>23</v>
      </c>
      <c r="S28" s="38">
        <v>18</v>
      </c>
      <c r="T28" s="38">
        <v>8</v>
      </c>
      <c r="U28" s="40">
        <v>18.994413407821227</v>
      </c>
      <c r="V28" s="40">
        <v>34.69387755102041</v>
      </c>
      <c r="W28" s="35"/>
      <c r="X28" s="35"/>
      <c r="Y28" s="35"/>
    </row>
    <row r="29" spans="1:25" s="34" customFormat="1" ht="17.25" customHeight="1">
      <c r="A29" s="36" t="s">
        <v>47</v>
      </c>
      <c r="B29" s="37">
        <v>22275</v>
      </c>
      <c r="C29" s="38">
        <v>18945</v>
      </c>
      <c r="D29" s="38">
        <v>3330</v>
      </c>
      <c r="E29" s="37">
        <v>17642</v>
      </c>
      <c r="F29" s="38">
        <v>15273</v>
      </c>
      <c r="G29" s="38">
        <v>2369</v>
      </c>
      <c r="H29" s="37">
        <v>16293</v>
      </c>
      <c r="I29" s="39">
        <v>73.14478114478115</v>
      </c>
      <c r="J29" s="39">
        <v>92.35347466273666</v>
      </c>
      <c r="K29" s="38">
        <v>14659</v>
      </c>
      <c r="L29" s="38">
        <v>23441</v>
      </c>
      <c r="M29" s="38">
        <v>18092</v>
      </c>
      <c r="N29" s="40">
        <v>77.37661652150963</v>
      </c>
      <c r="O29" s="43">
        <v>95.97983369344595</v>
      </c>
      <c r="P29" s="38">
        <v>1634</v>
      </c>
      <c r="Q29" s="38">
        <v>7748</v>
      </c>
      <c r="R29" s="38">
        <v>23</v>
      </c>
      <c r="S29" s="38">
        <v>18</v>
      </c>
      <c r="T29" s="38">
        <v>8</v>
      </c>
      <c r="U29" s="40">
        <v>49.06906906906907</v>
      </c>
      <c r="V29" s="40">
        <v>68.97425073870832</v>
      </c>
      <c r="W29" s="35"/>
      <c r="X29" s="35"/>
      <c r="Y29" s="35"/>
    </row>
    <row r="30" spans="1:25" s="34" customFormat="1" ht="17.25" customHeight="1">
      <c r="A30" s="46" t="s">
        <v>48</v>
      </c>
      <c r="B30" s="37">
        <v>2684</v>
      </c>
      <c r="C30" s="38">
        <v>2617</v>
      </c>
      <c r="D30" s="38">
        <v>67</v>
      </c>
      <c r="E30" s="37">
        <v>2264</v>
      </c>
      <c r="F30" s="38">
        <v>2225</v>
      </c>
      <c r="G30" s="38">
        <v>39</v>
      </c>
      <c r="H30" s="37">
        <v>2185</v>
      </c>
      <c r="I30" s="39">
        <v>81.40834575260804</v>
      </c>
      <c r="J30" s="39">
        <v>96.51060070671377</v>
      </c>
      <c r="K30" s="38">
        <v>2159</v>
      </c>
      <c r="L30" s="38">
        <v>358118</v>
      </c>
      <c r="M30" s="38">
        <v>195560</v>
      </c>
      <c r="N30" s="40">
        <v>82.49904470768055</v>
      </c>
      <c r="O30" s="43">
        <v>97.03370786516854</v>
      </c>
      <c r="P30" s="38">
        <v>26</v>
      </c>
      <c r="Q30" s="45">
        <v>68419</v>
      </c>
      <c r="R30" s="45">
        <v>358</v>
      </c>
      <c r="S30" s="45">
        <v>196</v>
      </c>
      <c r="T30" s="45">
        <v>68</v>
      </c>
      <c r="U30" s="40">
        <v>38.80597014925373</v>
      </c>
      <c r="V30" s="40">
        <v>66.66666666666666</v>
      </c>
      <c r="W30" s="35"/>
      <c r="X30" s="35"/>
      <c r="Y30" s="35"/>
    </row>
    <row r="31" spans="1:25" s="34" customFormat="1" ht="17.25" customHeight="1">
      <c r="A31" s="36" t="s">
        <v>49</v>
      </c>
      <c r="B31" s="37">
        <v>2121</v>
      </c>
      <c r="C31" s="38">
        <v>1999</v>
      </c>
      <c r="D31" s="38">
        <v>122</v>
      </c>
      <c r="E31" s="37">
        <v>1791</v>
      </c>
      <c r="F31" s="38">
        <v>1689</v>
      </c>
      <c r="G31" s="38">
        <v>102</v>
      </c>
      <c r="H31" s="37">
        <v>1638</v>
      </c>
      <c r="I31" s="39">
        <v>77.22772277227723</v>
      </c>
      <c r="J31" s="39">
        <v>91.4572864321608</v>
      </c>
      <c r="K31" s="38">
        <v>1589</v>
      </c>
      <c r="L31" s="38">
        <v>122137</v>
      </c>
      <c r="M31" s="38">
        <v>101765</v>
      </c>
      <c r="N31" s="40">
        <v>79.48974487243622</v>
      </c>
      <c r="O31" s="43">
        <v>94.07933688573121</v>
      </c>
      <c r="P31" s="38">
        <v>49</v>
      </c>
      <c r="Q31" s="38">
        <v>48541</v>
      </c>
      <c r="R31" s="38">
        <v>122</v>
      </c>
      <c r="S31" s="38">
        <v>102</v>
      </c>
      <c r="T31" s="38">
        <v>49</v>
      </c>
      <c r="U31" s="40">
        <v>40.16393442622951</v>
      </c>
      <c r="V31" s="40">
        <v>48.03921568627451</v>
      </c>
      <c r="W31" s="35"/>
      <c r="X31" s="42"/>
      <c r="Y31" s="42"/>
    </row>
    <row r="32" spans="1:25" s="34" customFormat="1" ht="17.25" customHeight="1">
      <c r="A32" s="46" t="s">
        <v>50</v>
      </c>
      <c r="B32" s="37">
        <v>91559</v>
      </c>
      <c r="C32" s="38">
        <v>67010</v>
      </c>
      <c r="D32" s="38">
        <v>24549</v>
      </c>
      <c r="E32" s="37">
        <v>74853</v>
      </c>
      <c r="F32" s="38">
        <v>58319</v>
      </c>
      <c r="G32" s="38">
        <v>16534</v>
      </c>
      <c r="H32" s="37">
        <v>67592</v>
      </c>
      <c r="I32" s="39">
        <v>73.82343625421859</v>
      </c>
      <c r="J32" s="39">
        <v>90.2996539884841</v>
      </c>
      <c r="K32" s="38">
        <v>54530</v>
      </c>
      <c r="L32" s="38">
        <v>24547529</v>
      </c>
      <c r="M32" s="38">
        <v>16534474</v>
      </c>
      <c r="N32" s="40">
        <v>81.3759140426802</v>
      </c>
      <c r="O32" s="43">
        <v>93.5029750167184</v>
      </c>
      <c r="P32" s="38">
        <v>13062</v>
      </c>
      <c r="Q32" s="45">
        <v>13061687</v>
      </c>
      <c r="R32" s="45">
        <v>24548</v>
      </c>
      <c r="S32" s="45">
        <v>16534</v>
      </c>
      <c r="T32" s="45">
        <v>13062</v>
      </c>
      <c r="U32" s="40">
        <v>53.207869974337044</v>
      </c>
      <c r="V32" s="40">
        <v>79.0008467400508</v>
      </c>
      <c r="W32" s="35"/>
      <c r="X32" s="35"/>
      <c r="Y32" s="35"/>
    </row>
    <row r="33" spans="1:25" s="34" customFormat="1" ht="17.25" customHeight="1">
      <c r="A33" s="36" t="s">
        <v>51</v>
      </c>
      <c r="B33" s="37">
        <v>24228</v>
      </c>
      <c r="C33" s="38">
        <v>23663</v>
      </c>
      <c r="D33" s="38">
        <v>565</v>
      </c>
      <c r="E33" s="37">
        <v>18727</v>
      </c>
      <c r="F33" s="38">
        <v>18247</v>
      </c>
      <c r="G33" s="38">
        <v>480</v>
      </c>
      <c r="H33" s="37">
        <v>16515</v>
      </c>
      <c r="I33" s="39">
        <v>68.16493313521545</v>
      </c>
      <c r="J33" s="39">
        <v>88.18817749773055</v>
      </c>
      <c r="K33" s="38">
        <v>16323</v>
      </c>
      <c r="L33" s="38">
        <v>564686</v>
      </c>
      <c r="M33" s="38">
        <v>480353</v>
      </c>
      <c r="N33" s="40">
        <v>68.9811097493978</v>
      </c>
      <c r="O33" s="43">
        <v>89.45580095358142</v>
      </c>
      <c r="P33" s="38">
        <v>192</v>
      </c>
      <c r="Q33" s="38">
        <v>191901</v>
      </c>
      <c r="R33" s="38">
        <v>565</v>
      </c>
      <c r="S33" s="38">
        <v>480</v>
      </c>
      <c r="T33" s="38">
        <v>192</v>
      </c>
      <c r="U33" s="40">
        <v>33.98230088495575</v>
      </c>
      <c r="V33" s="40">
        <v>40</v>
      </c>
      <c r="W33" s="35"/>
      <c r="X33" s="35"/>
      <c r="Y33" s="35"/>
    </row>
    <row r="34" spans="1:25" s="34" customFormat="1" ht="17.25" customHeight="1">
      <c r="A34" s="46" t="s">
        <v>52</v>
      </c>
      <c r="B34" s="37">
        <v>311099</v>
      </c>
      <c r="C34" s="38">
        <v>306225</v>
      </c>
      <c r="D34" s="38">
        <v>4874</v>
      </c>
      <c r="E34" s="37">
        <v>222573</v>
      </c>
      <c r="F34" s="38">
        <v>219817</v>
      </c>
      <c r="G34" s="38">
        <v>2756</v>
      </c>
      <c r="H34" s="37">
        <v>198272</v>
      </c>
      <c r="I34" s="39">
        <v>63.73276673984809</v>
      </c>
      <c r="J34" s="39">
        <v>89.08178440331936</v>
      </c>
      <c r="K34" s="38">
        <v>196053</v>
      </c>
      <c r="L34" s="38">
        <v>4874415</v>
      </c>
      <c r="M34" s="38">
        <v>2755963</v>
      </c>
      <c r="N34" s="40">
        <v>64.0225324516287</v>
      </c>
      <c r="O34" s="43">
        <v>89.1891891891892</v>
      </c>
      <c r="P34" s="38">
        <v>2219</v>
      </c>
      <c r="Q34" s="38">
        <v>2218928</v>
      </c>
      <c r="R34" s="38">
        <v>4874</v>
      </c>
      <c r="S34" s="38">
        <v>2756</v>
      </c>
      <c r="T34" s="38">
        <v>2219</v>
      </c>
      <c r="U34" s="40">
        <v>45.52728764874846</v>
      </c>
      <c r="V34" s="40">
        <v>80.51523947750363</v>
      </c>
      <c r="W34" s="35"/>
      <c r="X34" s="35"/>
      <c r="Y34" s="35"/>
    </row>
    <row r="35" spans="1:25" s="34" customFormat="1" ht="17.25" customHeight="1">
      <c r="A35" s="36" t="s">
        <v>53</v>
      </c>
      <c r="B35" s="37">
        <v>196605</v>
      </c>
      <c r="C35" s="38">
        <v>195599</v>
      </c>
      <c r="D35" s="38">
        <v>1006</v>
      </c>
      <c r="E35" s="37">
        <v>164756</v>
      </c>
      <c r="F35" s="38">
        <v>164138</v>
      </c>
      <c r="G35" s="38">
        <v>618</v>
      </c>
      <c r="H35" s="37">
        <v>156212</v>
      </c>
      <c r="I35" s="39">
        <v>79.45474428422472</v>
      </c>
      <c r="J35" s="39">
        <v>94.81414940882274</v>
      </c>
      <c r="K35" s="38">
        <v>155661</v>
      </c>
      <c r="L35" s="38">
        <v>1006359</v>
      </c>
      <c r="M35" s="38">
        <v>618088</v>
      </c>
      <c r="N35" s="40">
        <v>79.58169520294071</v>
      </c>
      <c r="O35" s="43">
        <v>94.83544334645238</v>
      </c>
      <c r="P35" s="38">
        <v>551</v>
      </c>
      <c r="Q35" s="45">
        <v>551137</v>
      </c>
      <c r="R35" s="45">
        <v>1006</v>
      </c>
      <c r="S35" s="45">
        <v>618</v>
      </c>
      <c r="T35" s="45">
        <v>551</v>
      </c>
      <c r="U35" s="40">
        <v>54.771371769383705</v>
      </c>
      <c r="V35" s="40">
        <v>89.15857605177993</v>
      </c>
      <c r="W35" s="35"/>
      <c r="X35" s="35"/>
      <c r="Y35" s="35"/>
    </row>
    <row r="36" spans="1:25" s="34" customFormat="1" ht="17.25" customHeight="1">
      <c r="A36" s="36" t="s">
        <v>54</v>
      </c>
      <c r="B36" s="37">
        <v>206783</v>
      </c>
      <c r="C36" s="38">
        <v>179859</v>
      </c>
      <c r="D36" s="38">
        <v>26924</v>
      </c>
      <c r="E36" s="37">
        <v>168261</v>
      </c>
      <c r="F36" s="38">
        <v>145277</v>
      </c>
      <c r="G36" s="38">
        <v>22984</v>
      </c>
      <c r="H36" s="37">
        <v>152829</v>
      </c>
      <c r="I36" s="39">
        <v>73.90791312632084</v>
      </c>
      <c r="J36" s="39">
        <v>90.82853424144632</v>
      </c>
      <c r="K36" s="38">
        <v>136279</v>
      </c>
      <c r="L36" s="38">
        <v>26924275</v>
      </c>
      <c r="M36" s="38">
        <v>22984428</v>
      </c>
      <c r="N36" s="40">
        <v>75.76990865066524</v>
      </c>
      <c r="O36" s="43">
        <v>93.80631483304307</v>
      </c>
      <c r="P36" s="38">
        <v>16550</v>
      </c>
      <c r="Q36" s="38">
        <v>16549821</v>
      </c>
      <c r="R36" s="38">
        <v>26924</v>
      </c>
      <c r="S36" s="38">
        <v>22984</v>
      </c>
      <c r="T36" s="38">
        <v>16550</v>
      </c>
      <c r="U36" s="40">
        <v>61.46932105184965</v>
      </c>
      <c r="V36" s="40">
        <v>72.00661329620605</v>
      </c>
      <c r="W36" s="35"/>
      <c r="X36" s="35"/>
      <c r="Y36" s="42"/>
    </row>
    <row r="37" spans="1:25" s="34" customFormat="1" ht="17.25" customHeight="1">
      <c r="A37" s="36" t="s">
        <v>55</v>
      </c>
      <c r="B37" s="37">
        <v>29026</v>
      </c>
      <c r="C37" s="38">
        <v>27701</v>
      </c>
      <c r="D37" s="38">
        <v>1325</v>
      </c>
      <c r="E37" s="37">
        <v>23408</v>
      </c>
      <c r="F37" s="38">
        <v>22820</v>
      </c>
      <c r="G37" s="38">
        <v>588</v>
      </c>
      <c r="H37" s="37">
        <v>22211</v>
      </c>
      <c r="I37" s="39">
        <v>76.52105009302005</v>
      </c>
      <c r="J37" s="39">
        <v>94.88636363636364</v>
      </c>
      <c r="K37" s="38">
        <v>21781</v>
      </c>
      <c r="L37" s="38">
        <v>1325208.319</v>
      </c>
      <c r="M37" s="38">
        <v>588100.319</v>
      </c>
      <c r="N37" s="40">
        <v>78.62893036352479</v>
      </c>
      <c r="O37" s="43">
        <v>95.44697633654688</v>
      </c>
      <c r="P37" s="38">
        <v>430</v>
      </c>
      <c r="Q37" s="38">
        <v>429958.828</v>
      </c>
      <c r="R37" s="38">
        <v>1325</v>
      </c>
      <c r="S37" s="38">
        <v>588</v>
      </c>
      <c r="T37" s="38">
        <v>430</v>
      </c>
      <c r="U37" s="40">
        <v>32.45283018867924</v>
      </c>
      <c r="V37" s="40">
        <v>73.12925170068027</v>
      </c>
      <c r="W37" s="35"/>
      <c r="X37" s="35"/>
      <c r="Y37" s="35"/>
    </row>
    <row r="38" spans="1:25" s="34" customFormat="1" ht="17.25" customHeight="1">
      <c r="A38" s="46" t="s">
        <v>56</v>
      </c>
      <c r="B38" s="37">
        <v>57290</v>
      </c>
      <c r="C38" s="38">
        <v>37470</v>
      </c>
      <c r="D38" s="38">
        <v>19820</v>
      </c>
      <c r="E38" s="37">
        <v>40865</v>
      </c>
      <c r="F38" s="38">
        <v>26111</v>
      </c>
      <c r="G38" s="38">
        <v>14754</v>
      </c>
      <c r="H38" s="37">
        <v>37808</v>
      </c>
      <c r="I38" s="39">
        <v>65.99406528189911</v>
      </c>
      <c r="J38" s="39">
        <v>92.51927076960725</v>
      </c>
      <c r="K38" s="38">
        <v>24612</v>
      </c>
      <c r="L38" s="38">
        <v>19820502.462</v>
      </c>
      <c r="M38" s="38">
        <v>14753746.462000001</v>
      </c>
      <c r="N38" s="40">
        <v>65.68454763811049</v>
      </c>
      <c r="O38" s="43">
        <v>94.2591245069128</v>
      </c>
      <c r="P38" s="38">
        <v>13196</v>
      </c>
      <c r="Q38" s="38">
        <v>13196401.831</v>
      </c>
      <c r="R38" s="38">
        <v>19821</v>
      </c>
      <c r="S38" s="38">
        <v>14754</v>
      </c>
      <c r="T38" s="38">
        <v>13196</v>
      </c>
      <c r="U38" s="40">
        <v>66.5792129162462</v>
      </c>
      <c r="V38" s="40">
        <v>89.44015182323439</v>
      </c>
      <c r="W38" s="35"/>
      <c r="X38" s="35"/>
      <c r="Y38" s="42"/>
    </row>
    <row r="39" spans="1:25" s="34" customFormat="1" ht="17.25" customHeight="1">
      <c r="A39" s="46" t="s">
        <v>57</v>
      </c>
      <c r="B39" s="37">
        <v>110045</v>
      </c>
      <c r="C39" s="38">
        <v>15990</v>
      </c>
      <c r="D39" s="38">
        <v>94055</v>
      </c>
      <c r="E39" s="37">
        <v>73855</v>
      </c>
      <c r="F39" s="38">
        <v>11739</v>
      </c>
      <c r="G39" s="38">
        <v>62116</v>
      </c>
      <c r="H39" s="37">
        <v>57400</v>
      </c>
      <c r="I39" s="39">
        <v>52.16047980371666</v>
      </c>
      <c r="J39" s="39">
        <v>77.71985647552637</v>
      </c>
      <c r="K39" s="38">
        <v>9827</v>
      </c>
      <c r="L39" s="38">
        <v>94055176</v>
      </c>
      <c r="M39" s="38">
        <v>62115909</v>
      </c>
      <c r="N39" s="40">
        <v>61.457160725453406</v>
      </c>
      <c r="O39" s="43">
        <v>83.71241161938836</v>
      </c>
      <c r="P39" s="38">
        <v>47573</v>
      </c>
      <c r="Q39" s="38">
        <v>47572748</v>
      </c>
      <c r="R39" s="38">
        <v>94055</v>
      </c>
      <c r="S39" s="38">
        <v>62116</v>
      </c>
      <c r="T39" s="38">
        <v>47573</v>
      </c>
      <c r="U39" s="40">
        <v>50.579979799053746</v>
      </c>
      <c r="V39" s="40">
        <v>76.58735269495781</v>
      </c>
      <c r="W39" s="35"/>
      <c r="X39" s="35"/>
      <c r="Y39" s="42"/>
    </row>
    <row r="40" spans="1:25" s="34" customFormat="1" ht="17.25" customHeight="1">
      <c r="A40" s="46" t="s">
        <v>58</v>
      </c>
      <c r="B40" s="37">
        <v>126</v>
      </c>
      <c r="C40" s="38">
        <v>124</v>
      </c>
      <c r="D40" s="38">
        <v>2</v>
      </c>
      <c r="E40" s="37">
        <v>94</v>
      </c>
      <c r="F40" s="38">
        <v>92</v>
      </c>
      <c r="G40" s="38">
        <v>2</v>
      </c>
      <c r="H40" s="37">
        <v>77</v>
      </c>
      <c r="I40" s="39">
        <v>61.111111111111114</v>
      </c>
      <c r="J40" s="39">
        <v>81.91489361702128</v>
      </c>
      <c r="K40" s="38">
        <v>76</v>
      </c>
      <c r="L40" s="38">
        <v>2274</v>
      </c>
      <c r="M40" s="38">
        <v>2222</v>
      </c>
      <c r="N40" s="40">
        <v>61.29032258064516</v>
      </c>
      <c r="O40" s="43">
        <v>82.6086956521739</v>
      </c>
      <c r="P40" s="38">
        <v>1</v>
      </c>
      <c r="Q40" s="38">
        <v>1016</v>
      </c>
      <c r="R40" s="38">
        <v>2</v>
      </c>
      <c r="S40" s="38">
        <v>2</v>
      </c>
      <c r="T40" s="38">
        <v>1</v>
      </c>
      <c r="U40" s="40">
        <v>50</v>
      </c>
      <c r="V40" s="40">
        <v>50</v>
      </c>
      <c r="W40" s="35"/>
      <c r="X40" s="35"/>
      <c r="Y40" s="35"/>
    </row>
    <row r="41" spans="1:25" s="34" customFormat="1" ht="17.25" customHeight="1">
      <c r="A41" s="46" t="s">
        <v>59</v>
      </c>
      <c r="B41" s="37">
        <v>1461</v>
      </c>
      <c r="C41" s="38">
        <v>1271</v>
      </c>
      <c r="D41" s="38">
        <v>190</v>
      </c>
      <c r="E41" s="38">
        <v>961</v>
      </c>
      <c r="F41" s="38">
        <v>924</v>
      </c>
      <c r="G41" s="38">
        <v>37</v>
      </c>
      <c r="H41" s="37">
        <v>869</v>
      </c>
      <c r="I41" s="39">
        <v>59.4798083504449</v>
      </c>
      <c r="J41" s="39">
        <v>90.42663891779397</v>
      </c>
      <c r="K41" s="38">
        <v>855</v>
      </c>
      <c r="L41" s="38">
        <v>190140</v>
      </c>
      <c r="M41" s="38">
        <v>37059</v>
      </c>
      <c r="N41" s="40">
        <v>67.26986624704956</v>
      </c>
      <c r="O41" s="43">
        <v>92.53246753246754</v>
      </c>
      <c r="P41" s="38">
        <v>14</v>
      </c>
      <c r="Q41" s="38">
        <v>14335</v>
      </c>
      <c r="R41" s="38">
        <v>190</v>
      </c>
      <c r="S41" s="38">
        <v>37</v>
      </c>
      <c r="T41" s="38">
        <v>14</v>
      </c>
      <c r="U41" s="40">
        <v>7.368421052631578</v>
      </c>
      <c r="V41" s="40">
        <v>37.83783783783784</v>
      </c>
      <c r="W41" s="35"/>
      <c r="X41" s="35"/>
      <c r="Y41" s="35"/>
    </row>
    <row r="42" spans="1:25" s="34" customFormat="1" ht="17.25" customHeight="1">
      <c r="A42" s="36" t="s">
        <v>60</v>
      </c>
      <c r="B42" s="37">
        <v>44043</v>
      </c>
      <c r="C42" s="47">
        <v>8692</v>
      </c>
      <c r="D42" s="47">
        <v>35351</v>
      </c>
      <c r="E42" s="47">
        <v>34985</v>
      </c>
      <c r="F42" s="47">
        <v>5976</v>
      </c>
      <c r="G42" s="47">
        <v>29009</v>
      </c>
      <c r="H42" s="37">
        <v>34774</v>
      </c>
      <c r="I42" s="39">
        <v>78.95465794791454</v>
      </c>
      <c r="J42" s="39">
        <v>99.39688437901958</v>
      </c>
      <c r="K42" s="47">
        <v>5801</v>
      </c>
      <c r="L42" s="47">
        <v>35350659</v>
      </c>
      <c r="M42" s="47">
        <v>29009134</v>
      </c>
      <c r="N42" s="48">
        <v>66.73953060285321</v>
      </c>
      <c r="O42" s="49">
        <v>97.07161981258366</v>
      </c>
      <c r="P42" s="47">
        <v>28973</v>
      </c>
      <c r="Q42" s="47">
        <v>28973105</v>
      </c>
      <c r="R42" s="47">
        <v>35351</v>
      </c>
      <c r="S42" s="47">
        <v>29009</v>
      </c>
      <c r="T42" s="47">
        <v>28973</v>
      </c>
      <c r="U42" s="40">
        <v>81.9580775649911</v>
      </c>
      <c r="V42" s="40">
        <v>99.87590058257783</v>
      </c>
      <c r="W42" s="35"/>
      <c r="X42" s="35"/>
      <c r="Y42" s="42"/>
    </row>
    <row r="43" spans="1:25" s="34" customFormat="1" ht="17.25" customHeight="1">
      <c r="A43" s="36" t="s">
        <v>61</v>
      </c>
      <c r="B43" s="37">
        <v>2935</v>
      </c>
      <c r="C43" s="47">
        <v>2611</v>
      </c>
      <c r="D43" s="47">
        <v>324</v>
      </c>
      <c r="E43" s="50">
        <v>2260</v>
      </c>
      <c r="F43" s="47">
        <v>2017</v>
      </c>
      <c r="G43" s="47">
        <v>243</v>
      </c>
      <c r="H43" s="37">
        <v>2081</v>
      </c>
      <c r="I43" s="39">
        <v>70.90289608177171</v>
      </c>
      <c r="J43" s="39">
        <v>92.07964601769912</v>
      </c>
      <c r="K43" s="47">
        <v>1868</v>
      </c>
      <c r="L43" s="47">
        <v>324090</v>
      </c>
      <c r="M43" s="47">
        <v>243382</v>
      </c>
      <c r="N43" s="40">
        <v>71.54346993489085</v>
      </c>
      <c r="O43" s="43">
        <v>92.61279127416955</v>
      </c>
      <c r="P43" s="47">
        <v>213</v>
      </c>
      <c r="Q43" s="47">
        <v>212838</v>
      </c>
      <c r="R43" s="47">
        <v>324</v>
      </c>
      <c r="S43" s="47">
        <v>243</v>
      </c>
      <c r="T43" s="47">
        <v>213</v>
      </c>
      <c r="U43" s="40">
        <v>65.74074074074075</v>
      </c>
      <c r="V43" s="40">
        <v>87.65432098765432</v>
      </c>
      <c r="W43" s="35"/>
      <c r="X43" s="35"/>
      <c r="Y43" s="42"/>
    </row>
    <row r="44" spans="1:25" s="34" customFormat="1" ht="17.25" customHeight="1">
      <c r="A44" s="36" t="s">
        <v>62</v>
      </c>
      <c r="B44" s="37">
        <v>121657</v>
      </c>
      <c r="C44" s="38">
        <v>104992</v>
      </c>
      <c r="D44" s="38">
        <v>16665</v>
      </c>
      <c r="E44" s="37">
        <v>98830</v>
      </c>
      <c r="F44" s="38">
        <v>86657</v>
      </c>
      <c r="G44" s="38">
        <v>12173</v>
      </c>
      <c r="H44" s="37">
        <v>94584</v>
      </c>
      <c r="I44" s="39">
        <v>77.74645108789466</v>
      </c>
      <c r="J44" s="39">
        <v>95.70373368410402</v>
      </c>
      <c r="K44" s="38">
        <v>84839</v>
      </c>
      <c r="L44" s="38">
        <v>16664553</v>
      </c>
      <c r="M44" s="38">
        <v>12172734</v>
      </c>
      <c r="N44" s="40">
        <v>80.80520420603474</v>
      </c>
      <c r="O44" s="43">
        <v>97.90207369283496</v>
      </c>
      <c r="P44" s="38">
        <v>9745</v>
      </c>
      <c r="Q44" s="38">
        <v>9745322.277999999</v>
      </c>
      <c r="R44" s="38">
        <v>16665</v>
      </c>
      <c r="S44" s="38">
        <v>12173</v>
      </c>
      <c r="T44" s="38">
        <v>9745</v>
      </c>
      <c r="U44" s="40">
        <v>58.475847584758476</v>
      </c>
      <c r="V44" s="40">
        <v>80.05421835209069</v>
      </c>
      <c r="W44" s="35"/>
      <c r="X44" s="35"/>
      <c r="Y44" s="42"/>
    </row>
    <row r="45" spans="1:25" s="34" customFormat="1" ht="17.25" customHeight="1">
      <c r="A45" s="36" t="s">
        <v>63</v>
      </c>
      <c r="B45" s="37">
        <v>128083</v>
      </c>
      <c r="C45" s="38">
        <v>127835</v>
      </c>
      <c r="D45" s="38">
        <v>248</v>
      </c>
      <c r="E45" s="37">
        <v>100804</v>
      </c>
      <c r="F45" s="38">
        <v>100610</v>
      </c>
      <c r="G45" s="38">
        <v>194</v>
      </c>
      <c r="H45" s="37">
        <v>92404</v>
      </c>
      <c r="I45" s="39">
        <v>72.1438442260097</v>
      </c>
      <c r="J45" s="39">
        <v>91.66699734137535</v>
      </c>
      <c r="K45" s="38">
        <v>92284</v>
      </c>
      <c r="L45" s="38">
        <v>248201</v>
      </c>
      <c r="M45" s="38">
        <v>193557</v>
      </c>
      <c r="N45" s="40">
        <v>72.18993233465014</v>
      </c>
      <c r="O45" s="43">
        <v>91.72448066792566</v>
      </c>
      <c r="P45" s="38">
        <v>120</v>
      </c>
      <c r="Q45" s="38">
        <v>119768</v>
      </c>
      <c r="R45" s="38">
        <v>248</v>
      </c>
      <c r="S45" s="38">
        <v>194</v>
      </c>
      <c r="T45" s="38">
        <v>120</v>
      </c>
      <c r="U45" s="40">
        <v>48.38709677419355</v>
      </c>
      <c r="V45" s="40">
        <v>61.855670103092784</v>
      </c>
      <c r="W45" s="35"/>
      <c r="X45" s="35"/>
      <c r="Y45" s="42"/>
    </row>
    <row r="46" spans="1:25" s="34" customFormat="1" ht="17.25" customHeight="1">
      <c r="A46" s="36" t="s">
        <v>64</v>
      </c>
      <c r="B46" s="37">
        <v>141411</v>
      </c>
      <c r="C46" s="38">
        <v>139884</v>
      </c>
      <c r="D46" s="38">
        <v>1527</v>
      </c>
      <c r="E46" s="37">
        <v>122741</v>
      </c>
      <c r="F46" s="38">
        <v>121703</v>
      </c>
      <c r="G46" s="38">
        <v>1038</v>
      </c>
      <c r="H46" s="37">
        <v>111322</v>
      </c>
      <c r="I46" s="39">
        <v>78.72230590265255</v>
      </c>
      <c r="J46" s="39">
        <v>90.69667022429343</v>
      </c>
      <c r="K46" s="38">
        <v>110749</v>
      </c>
      <c r="L46" s="38">
        <v>1526733</v>
      </c>
      <c r="M46" s="38">
        <v>1038496</v>
      </c>
      <c r="N46" s="40">
        <v>79.17202825198021</v>
      </c>
      <c r="O46" s="43">
        <v>90.99940017912459</v>
      </c>
      <c r="P46" s="38">
        <v>573</v>
      </c>
      <c r="Q46" s="38">
        <v>572688</v>
      </c>
      <c r="R46" s="38">
        <v>1527</v>
      </c>
      <c r="S46" s="38">
        <v>1038</v>
      </c>
      <c r="T46" s="38">
        <v>573</v>
      </c>
      <c r="U46" s="40">
        <v>37.524557956778</v>
      </c>
      <c r="V46" s="40">
        <v>55.202312138728324</v>
      </c>
      <c r="W46" s="35"/>
      <c r="X46" s="35"/>
      <c r="Y46" s="35"/>
    </row>
    <row r="47" spans="1:25" s="34" customFormat="1" ht="17.25" customHeight="1">
      <c r="A47" s="36" t="s">
        <v>65</v>
      </c>
      <c r="B47" s="37">
        <v>4511</v>
      </c>
      <c r="C47" s="47">
        <v>2916</v>
      </c>
      <c r="D47" s="47">
        <v>1595</v>
      </c>
      <c r="E47" s="50">
        <v>3058</v>
      </c>
      <c r="F47" s="47">
        <v>2062</v>
      </c>
      <c r="G47" s="47">
        <v>996</v>
      </c>
      <c r="H47" s="37">
        <v>2690</v>
      </c>
      <c r="I47" s="39">
        <v>59.632010640656176</v>
      </c>
      <c r="J47" s="39">
        <v>87.96599084368869</v>
      </c>
      <c r="K47" s="47">
        <v>1832</v>
      </c>
      <c r="L47" s="47">
        <v>1594981</v>
      </c>
      <c r="M47" s="47">
        <v>996454</v>
      </c>
      <c r="N47" s="48">
        <v>62.825788751714676</v>
      </c>
      <c r="O47" s="49">
        <v>88.84578079534433</v>
      </c>
      <c r="P47" s="47">
        <v>858</v>
      </c>
      <c r="Q47" s="47">
        <v>858210</v>
      </c>
      <c r="R47" s="47">
        <v>1595</v>
      </c>
      <c r="S47" s="47">
        <v>996</v>
      </c>
      <c r="T47" s="47">
        <v>858</v>
      </c>
      <c r="U47" s="40">
        <v>53.79310344827586</v>
      </c>
      <c r="V47" s="40">
        <v>86.14457831325302</v>
      </c>
      <c r="W47" s="35"/>
      <c r="X47" s="35"/>
      <c r="Y47" s="35"/>
    </row>
    <row r="48" spans="1:25" s="34" customFormat="1" ht="17.25" customHeight="1">
      <c r="A48" s="36" t="s">
        <v>66</v>
      </c>
      <c r="B48" s="37">
        <v>15997</v>
      </c>
      <c r="C48" s="47">
        <v>9874</v>
      </c>
      <c r="D48" s="47">
        <v>6123</v>
      </c>
      <c r="E48" s="50">
        <v>9801</v>
      </c>
      <c r="F48" s="47">
        <v>6871</v>
      </c>
      <c r="G48" s="47">
        <v>2930</v>
      </c>
      <c r="H48" s="37">
        <v>7431</v>
      </c>
      <c r="I48" s="39">
        <v>46.45245983621929</v>
      </c>
      <c r="J48" s="39">
        <v>75.81879400061217</v>
      </c>
      <c r="K48" s="47">
        <v>6047</v>
      </c>
      <c r="L48" s="47">
        <v>6123179</v>
      </c>
      <c r="M48" s="47">
        <v>2930482</v>
      </c>
      <c r="N48" s="48">
        <v>61.24164472351631</v>
      </c>
      <c r="O48" s="49">
        <v>88.00756803958667</v>
      </c>
      <c r="P48" s="47">
        <v>1384</v>
      </c>
      <c r="Q48" s="47">
        <v>1384468</v>
      </c>
      <c r="R48" s="47">
        <v>6123</v>
      </c>
      <c r="S48" s="47">
        <v>2930</v>
      </c>
      <c r="T48" s="47">
        <v>1384</v>
      </c>
      <c r="U48" s="40">
        <v>22.603299036420054</v>
      </c>
      <c r="V48" s="40">
        <v>47.23549488054608</v>
      </c>
      <c r="W48" s="35"/>
      <c r="X48" s="35"/>
      <c r="Y48" s="35"/>
    </row>
    <row r="49" spans="1:25" s="34" customFormat="1" ht="17.25" customHeight="1">
      <c r="A49" s="36" t="s">
        <v>67</v>
      </c>
      <c r="B49" s="37">
        <v>14440</v>
      </c>
      <c r="C49" s="47">
        <v>10672</v>
      </c>
      <c r="D49" s="47">
        <v>3768</v>
      </c>
      <c r="E49" s="50">
        <v>10874</v>
      </c>
      <c r="F49" s="47">
        <v>8699</v>
      </c>
      <c r="G49" s="47">
        <v>2175</v>
      </c>
      <c r="H49" s="37">
        <v>9815</v>
      </c>
      <c r="I49" s="39">
        <v>67.97091412742382</v>
      </c>
      <c r="J49" s="39">
        <v>90.26117344123598</v>
      </c>
      <c r="K49" s="47">
        <v>8158</v>
      </c>
      <c r="L49" s="47">
        <v>3767945</v>
      </c>
      <c r="M49" s="47">
        <v>2175002</v>
      </c>
      <c r="N49" s="48">
        <v>76.44302848575713</v>
      </c>
      <c r="O49" s="49">
        <v>93.78089435567306</v>
      </c>
      <c r="P49" s="47">
        <v>1657</v>
      </c>
      <c r="Q49" s="47">
        <v>1657242</v>
      </c>
      <c r="R49" s="47">
        <v>3768</v>
      </c>
      <c r="S49" s="47">
        <v>2175</v>
      </c>
      <c r="T49" s="47">
        <v>1657</v>
      </c>
      <c r="U49" s="40">
        <v>43.975583864118896</v>
      </c>
      <c r="V49" s="40">
        <v>76.183908045977</v>
      </c>
      <c r="W49" s="35"/>
      <c r="X49" s="35"/>
      <c r="Y49" s="35"/>
    </row>
    <row r="50" spans="1:25" s="34" customFormat="1" ht="17.25" customHeight="1">
      <c r="A50" s="36" t="s">
        <v>68</v>
      </c>
      <c r="B50" s="37">
        <v>1449</v>
      </c>
      <c r="C50" s="47">
        <v>1408</v>
      </c>
      <c r="D50" s="47">
        <v>41</v>
      </c>
      <c r="E50" s="50">
        <v>1155</v>
      </c>
      <c r="F50" s="47">
        <v>1131</v>
      </c>
      <c r="G50" s="47">
        <v>24</v>
      </c>
      <c r="H50" s="37">
        <v>1090</v>
      </c>
      <c r="I50" s="39">
        <v>75.22429261559697</v>
      </c>
      <c r="J50" s="39">
        <v>94.37229437229438</v>
      </c>
      <c r="K50" s="47">
        <v>1072</v>
      </c>
      <c r="L50" s="47">
        <v>40821</v>
      </c>
      <c r="M50" s="47">
        <v>24193</v>
      </c>
      <c r="N50" s="48">
        <v>76.13636363636364</v>
      </c>
      <c r="O50" s="49">
        <v>94.78337754199823</v>
      </c>
      <c r="P50" s="47">
        <v>18</v>
      </c>
      <c r="Q50" s="47">
        <v>18032</v>
      </c>
      <c r="R50" s="47">
        <v>41</v>
      </c>
      <c r="S50" s="47">
        <v>24</v>
      </c>
      <c r="T50" s="47">
        <v>18</v>
      </c>
      <c r="U50" s="40">
        <v>43.90243902439025</v>
      </c>
      <c r="V50" s="40">
        <v>75</v>
      </c>
      <c r="W50" s="35"/>
      <c r="X50" s="35"/>
      <c r="Y50" s="35"/>
    </row>
    <row r="51" spans="1:25" s="34" customFormat="1" ht="17.25" customHeight="1">
      <c r="A51" s="51" t="s">
        <v>69</v>
      </c>
      <c r="B51" s="37">
        <v>125193</v>
      </c>
      <c r="C51" s="47">
        <v>124977</v>
      </c>
      <c r="D51" s="47">
        <v>216</v>
      </c>
      <c r="E51" s="50">
        <v>120988</v>
      </c>
      <c r="F51" s="47">
        <v>120825</v>
      </c>
      <c r="G51" s="47">
        <v>163</v>
      </c>
      <c r="H51" s="37">
        <v>116235</v>
      </c>
      <c r="I51" s="39">
        <v>92.84464786369846</v>
      </c>
      <c r="J51" s="39">
        <v>96.07151122425364</v>
      </c>
      <c r="K51" s="47">
        <v>116166</v>
      </c>
      <c r="L51" s="47">
        <v>216156</v>
      </c>
      <c r="M51" s="47">
        <v>162975</v>
      </c>
      <c r="N51" s="48">
        <v>92.9499027821119</v>
      </c>
      <c r="O51" s="49">
        <v>96.14400993171944</v>
      </c>
      <c r="P51" s="47">
        <v>69</v>
      </c>
      <c r="Q51" s="47">
        <v>68789</v>
      </c>
      <c r="R51" s="47">
        <v>216</v>
      </c>
      <c r="S51" s="47">
        <v>163</v>
      </c>
      <c r="T51" s="47">
        <v>69</v>
      </c>
      <c r="U51" s="40">
        <v>31.944444444444443</v>
      </c>
      <c r="V51" s="40">
        <v>42.331288343558285</v>
      </c>
      <c r="W51" s="35"/>
      <c r="X51" s="35"/>
      <c r="Y51" s="35"/>
    </row>
    <row r="52" spans="1:25" s="34" customFormat="1" ht="17.25" customHeight="1">
      <c r="A52" s="36" t="s">
        <v>70</v>
      </c>
      <c r="B52" s="37">
        <v>184493</v>
      </c>
      <c r="C52" s="38">
        <v>140441</v>
      </c>
      <c r="D52" s="38">
        <v>44052</v>
      </c>
      <c r="E52" s="37">
        <v>146050</v>
      </c>
      <c r="F52" s="38">
        <v>119212</v>
      </c>
      <c r="G52" s="38">
        <v>26838</v>
      </c>
      <c r="H52" s="37">
        <v>145991</v>
      </c>
      <c r="I52" s="39">
        <v>79.1309155360908</v>
      </c>
      <c r="J52" s="39">
        <v>99.9596028757275</v>
      </c>
      <c r="K52" s="38">
        <v>119157</v>
      </c>
      <c r="L52" s="38">
        <v>44052279</v>
      </c>
      <c r="M52" s="38">
        <v>26838441</v>
      </c>
      <c r="N52" s="40">
        <v>84.84488148047934</v>
      </c>
      <c r="O52" s="43">
        <v>99.95386370499614</v>
      </c>
      <c r="P52" s="38">
        <v>26834</v>
      </c>
      <c r="Q52" s="38">
        <v>26834360</v>
      </c>
      <c r="R52" s="38">
        <v>44052</v>
      </c>
      <c r="S52" s="38">
        <v>26838</v>
      </c>
      <c r="T52" s="38">
        <v>26834</v>
      </c>
      <c r="U52" s="40">
        <v>60.91437392172887</v>
      </c>
      <c r="V52" s="40">
        <v>99.98509575974364</v>
      </c>
      <c r="W52" s="35"/>
      <c r="X52" s="35"/>
      <c r="Y52" s="42"/>
    </row>
    <row r="53" spans="1:25" s="34" customFormat="1" ht="17.25" customHeight="1">
      <c r="A53" s="44" t="s">
        <v>71</v>
      </c>
      <c r="B53" s="37">
        <v>159</v>
      </c>
      <c r="C53" s="38">
        <v>154</v>
      </c>
      <c r="D53" s="38">
        <v>5</v>
      </c>
      <c r="E53" s="37">
        <v>129</v>
      </c>
      <c r="F53" s="38">
        <v>125</v>
      </c>
      <c r="G53" s="38">
        <v>4</v>
      </c>
      <c r="H53" s="37">
        <v>99</v>
      </c>
      <c r="I53" s="39">
        <v>62.264150943396224</v>
      </c>
      <c r="J53" s="39">
        <v>76.74418604651163</v>
      </c>
      <c r="K53" s="38">
        <v>97</v>
      </c>
      <c r="L53" s="38">
        <v>5244</v>
      </c>
      <c r="M53" s="38">
        <v>3874</v>
      </c>
      <c r="N53" s="40">
        <v>62.98701298701299</v>
      </c>
      <c r="O53" s="43">
        <v>77.6</v>
      </c>
      <c r="P53" s="38">
        <v>2</v>
      </c>
      <c r="Q53" s="38">
        <v>2248</v>
      </c>
      <c r="R53" s="38">
        <v>5</v>
      </c>
      <c r="S53" s="38">
        <v>4</v>
      </c>
      <c r="T53" s="38">
        <v>2</v>
      </c>
      <c r="U53" s="40">
        <v>40</v>
      </c>
      <c r="V53" s="40">
        <v>50</v>
      </c>
      <c r="W53" s="35"/>
      <c r="X53" s="35"/>
      <c r="Y53" s="42"/>
    </row>
    <row r="54" spans="1:25" s="34" customFormat="1" ht="17.25" customHeight="1">
      <c r="A54" s="44" t="s">
        <v>72</v>
      </c>
      <c r="B54" s="37">
        <v>71</v>
      </c>
      <c r="C54" s="38">
        <v>66</v>
      </c>
      <c r="D54" s="38">
        <v>5</v>
      </c>
      <c r="E54" s="37">
        <v>57</v>
      </c>
      <c r="F54" s="38">
        <v>53</v>
      </c>
      <c r="G54" s="38">
        <v>4</v>
      </c>
      <c r="H54" s="37">
        <v>51</v>
      </c>
      <c r="I54" s="39">
        <v>71.83098591549296</v>
      </c>
      <c r="J54" s="39">
        <v>89.47368421052632</v>
      </c>
      <c r="K54" s="38">
        <v>49</v>
      </c>
      <c r="L54" s="38">
        <v>5130</v>
      </c>
      <c r="M54" s="38">
        <v>4186</v>
      </c>
      <c r="N54" s="40">
        <v>74.24242424242425</v>
      </c>
      <c r="O54" s="43">
        <v>92.45283018867924</v>
      </c>
      <c r="P54" s="38">
        <v>2</v>
      </c>
      <c r="Q54" s="38">
        <v>1742</v>
      </c>
      <c r="R54" s="38">
        <v>5</v>
      </c>
      <c r="S54" s="38">
        <v>4</v>
      </c>
      <c r="T54" s="38">
        <v>2</v>
      </c>
      <c r="U54" s="40">
        <v>40</v>
      </c>
      <c r="V54" s="40">
        <v>50</v>
      </c>
      <c r="W54" s="35"/>
      <c r="X54" s="35"/>
      <c r="Y54" s="35"/>
    </row>
    <row r="55" spans="1:25" s="34" customFormat="1" ht="17.25" customHeight="1">
      <c r="A55" s="52" t="s">
        <v>23</v>
      </c>
      <c r="B55" s="37">
        <v>184155</v>
      </c>
      <c r="C55" s="38">
        <v>140155</v>
      </c>
      <c r="D55" s="38">
        <v>44000</v>
      </c>
      <c r="E55" s="37">
        <v>145786</v>
      </c>
      <c r="F55" s="38">
        <v>118977</v>
      </c>
      <c r="G55" s="38">
        <v>26809</v>
      </c>
      <c r="H55" s="37">
        <v>145772</v>
      </c>
      <c r="I55" s="39">
        <v>79.15723167983492</v>
      </c>
      <c r="J55" s="39">
        <v>99.99039688310263</v>
      </c>
      <c r="K55" s="38">
        <v>118963</v>
      </c>
      <c r="L55" s="38">
        <v>44000000</v>
      </c>
      <c r="M55" s="38">
        <v>26809394</v>
      </c>
      <c r="N55" s="40">
        <v>84.87959758838429</v>
      </c>
      <c r="O55" s="43">
        <v>99.98823301982736</v>
      </c>
      <c r="P55" s="38">
        <v>26809</v>
      </c>
      <c r="Q55" s="38">
        <v>26809394</v>
      </c>
      <c r="R55" s="38">
        <v>44000</v>
      </c>
      <c r="S55" s="38">
        <v>26809</v>
      </c>
      <c r="T55" s="38">
        <v>26809</v>
      </c>
      <c r="U55" s="40">
        <v>60.929545454545455</v>
      </c>
      <c r="V55" s="40">
        <v>100</v>
      </c>
      <c r="W55" s="35"/>
      <c r="X55" s="35"/>
      <c r="Y55" s="35"/>
    </row>
    <row r="56" spans="1:25" s="34" customFormat="1" ht="17.25" customHeight="1">
      <c r="A56" s="52" t="s">
        <v>24</v>
      </c>
      <c r="B56" s="37">
        <v>108</v>
      </c>
      <c r="C56" s="38">
        <v>66</v>
      </c>
      <c r="D56" s="38">
        <v>42</v>
      </c>
      <c r="E56" s="37">
        <v>78</v>
      </c>
      <c r="F56" s="38">
        <v>57</v>
      </c>
      <c r="G56" s="38">
        <v>21</v>
      </c>
      <c r="H56" s="37">
        <v>69</v>
      </c>
      <c r="I56" s="39">
        <v>63.888888888888886</v>
      </c>
      <c r="J56" s="39">
        <v>88.46153846153845</v>
      </c>
      <c r="K56" s="38">
        <v>48</v>
      </c>
      <c r="L56" s="38">
        <v>41905</v>
      </c>
      <c r="M56" s="38">
        <v>20987</v>
      </c>
      <c r="N56" s="40">
        <v>72.72727272727273</v>
      </c>
      <c r="O56" s="43">
        <v>84.21052631578947</v>
      </c>
      <c r="P56" s="38">
        <v>21</v>
      </c>
      <c r="Q56" s="38">
        <v>20976</v>
      </c>
      <c r="R56" s="38">
        <v>42</v>
      </c>
      <c r="S56" s="38">
        <v>21</v>
      </c>
      <c r="T56" s="38">
        <v>21</v>
      </c>
      <c r="U56" s="40">
        <v>50</v>
      </c>
      <c r="V56" s="40">
        <v>100</v>
      </c>
      <c r="W56" s="35"/>
      <c r="X56" s="35"/>
      <c r="Y56" s="35"/>
    </row>
    <row r="57" spans="1:25" s="34" customFormat="1" ht="17.25" customHeight="1">
      <c r="A57" s="51" t="s">
        <v>73</v>
      </c>
      <c r="B57" s="37">
        <v>25490</v>
      </c>
      <c r="C57" s="38">
        <v>25490</v>
      </c>
      <c r="D57" s="38">
        <v>0</v>
      </c>
      <c r="E57" s="38">
        <v>24981</v>
      </c>
      <c r="F57" s="38">
        <v>24981</v>
      </c>
      <c r="G57" s="38">
        <v>0</v>
      </c>
      <c r="H57" s="37">
        <v>23862</v>
      </c>
      <c r="I57" s="39">
        <v>93.61318163985877</v>
      </c>
      <c r="J57" s="39">
        <v>95.52059565269604</v>
      </c>
      <c r="K57" s="38">
        <v>23862</v>
      </c>
      <c r="L57" s="38">
        <v>0</v>
      </c>
      <c r="M57" s="38">
        <v>0</v>
      </c>
      <c r="N57" s="40">
        <v>93.61318163985877</v>
      </c>
      <c r="O57" s="43">
        <v>95.52059565269604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40" t="s">
        <v>16</v>
      </c>
      <c r="V57" s="40" t="s">
        <v>17</v>
      </c>
      <c r="W57" s="35"/>
      <c r="X57" s="35"/>
      <c r="Y57" s="42"/>
    </row>
    <row r="58" spans="1:25" s="34" customFormat="1" ht="17.25" customHeight="1">
      <c r="A58" s="36" t="s">
        <v>74</v>
      </c>
      <c r="B58" s="37">
        <v>2000</v>
      </c>
      <c r="C58" s="38">
        <v>500</v>
      </c>
      <c r="D58" s="38">
        <v>1500</v>
      </c>
      <c r="E58" s="38">
        <v>0</v>
      </c>
      <c r="F58" s="38">
        <v>0</v>
      </c>
      <c r="G58" s="38">
        <v>0</v>
      </c>
      <c r="H58" s="37">
        <v>0</v>
      </c>
      <c r="I58" s="39">
        <v>0</v>
      </c>
      <c r="J58" s="39">
        <v>0</v>
      </c>
      <c r="K58" s="38">
        <v>0</v>
      </c>
      <c r="L58" s="38">
        <v>0</v>
      </c>
      <c r="M58" s="38">
        <v>0</v>
      </c>
      <c r="N58" s="40">
        <v>0</v>
      </c>
      <c r="O58" s="43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40" t="s">
        <v>16</v>
      </c>
      <c r="V58" s="40" t="s">
        <v>17</v>
      </c>
      <c r="W58" s="35"/>
      <c r="X58" s="35"/>
      <c r="Y58" s="35"/>
    </row>
    <row r="59" spans="1:22" s="53" customFormat="1" ht="15.75" customHeight="1">
      <c r="A59" s="36" t="s">
        <v>75</v>
      </c>
      <c r="B59" s="37">
        <v>6221</v>
      </c>
      <c r="C59" s="37">
        <v>4243</v>
      </c>
      <c r="D59" s="37">
        <v>1978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 t="s">
        <v>16</v>
      </c>
      <c r="V59" s="37" t="s">
        <v>17</v>
      </c>
    </row>
    <row r="60" spans="1:22" ht="14.25" customHeight="1">
      <c r="A60" s="54" t="s">
        <v>76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</row>
    <row r="61" spans="1:22" ht="16.5" customHeight="1">
      <c r="A61" s="56" t="s">
        <v>77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</row>
    <row r="62" spans="1:22" ht="16.5" customHeight="1">
      <c r="A62" s="56" t="s">
        <v>78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</row>
    <row r="63" ht="16.5">
      <c r="A63" s="56" t="s">
        <v>79</v>
      </c>
    </row>
  </sheetData>
  <printOptions horizontalCentered="1"/>
  <pageMargins left="0.1968503937007874" right="0.1968503937007874" top="0.7874015748031497" bottom="0.3937007874015748" header="0.5905511811023623" footer="0.31496062992125984"/>
  <pageSetup firstPageNumber="9" useFirstPageNumber="1" horizontalDpi="600" verticalDpi="600" orientation="landscape" paperSize="9" scale="75" r:id="rId1"/>
  <headerFooter alignWithMargins="0">
    <oddHeader>&amp;L&amp;"標楷體,標準"&amp;22附表&amp;"Times New Roman,標準"2</oddHeader>
    <oddFooter>&amp;C&amp;"Times New Roman,標準"&amp;17&amp;P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會計決算處基金會計科潘霞翠</dc:creator>
  <cp:keywords/>
  <dc:description/>
  <cp:lastModifiedBy>會計決算處基金會計科潘霞翠</cp:lastModifiedBy>
  <dcterms:created xsi:type="dcterms:W3CDTF">2014-11-11T09:14:50Z</dcterms:created>
  <dcterms:modified xsi:type="dcterms:W3CDTF">2014-11-11T09:15:13Z</dcterms:modified>
  <cp:category/>
  <cp:version/>
  <cp:contentType/>
  <cp:contentStatus/>
</cp:coreProperties>
</file>