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'表2'!$A$1:$V$65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<sst xmlns="http://schemas.openxmlformats.org/spreadsheetml/2006/main" count="106" uniqueCount="82">
  <si>
    <t>表Q01-A3</t>
  </si>
  <si>
    <t>單位：百萬元</t>
  </si>
  <si>
    <t>經常門</t>
  </si>
  <si>
    <t>資本門</t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</si>
  <si>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</si>
  <si>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</si>
  <si>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t xml:space="preserve">  行政院</t>
  </si>
  <si>
    <t xml:space="preserve">  主計總處</t>
  </si>
  <si>
    <t xml:space="preserve">  人事行政總處</t>
  </si>
  <si>
    <t xml:space="preserve">  公務人力發展中心</t>
  </si>
  <si>
    <t xml:space="preserve">  國立故宮博物院</t>
  </si>
  <si>
    <t xml:space="preserve">  經濟建設委員會</t>
  </si>
  <si>
    <t xml:space="preserve">  客家委員會及所屬</t>
  </si>
  <si>
    <t xml:space="preserve">  中央選舉委員會及所屬</t>
  </si>
  <si>
    <t xml:space="preserve">  -</t>
  </si>
  <si>
    <t xml:space="preserve"> - </t>
  </si>
  <si>
    <t xml:space="preserve">  研究發展考核委員會</t>
  </si>
  <si>
    <t xml:space="preserve">  檔案管理局</t>
  </si>
  <si>
    <t xml:space="preserve">  公平交易委員會</t>
  </si>
  <si>
    <t xml:space="preserve">  國家通訊傳播委員會</t>
  </si>
  <si>
    <t xml:space="preserve">  大陸委員會</t>
  </si>
  <si>
    <t xml:space="preserve">  飛航安全調查委員會</t>
  </si>
  <si>
    <t xml:space="preserve">  公共工程委員會</t>
  </si>
  <si>
    <t xml:space="preserve">  原住民族委員會</t>
  </si>
  <si>
    <t xml:space="preserve">  文化園區管理局</t>
  </si>
  <si>
    <t>　補助直轄市及縣市政府</t>
  </si>
  <si>
    <t>　福建省政府</t>
  </si>
  <si>
    <t>102年度中央政府各機關歲出預算截至第3季（9月底）執行情形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</si>
  <si>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</si>
  <si>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</si>
  <si>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</si>
  <si>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</si>
  <si>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</si>
  <si>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</si>
  <si>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</si>
  <si>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</si>
  <si>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</si>
  <si>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</si>
  <si>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</si>
  <si>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</si>
  <si>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t>應付未付</t>
  </si>
  <si>
    <t>節餘</t>
  </si>
  <si>
    <r>
      <t>合</t>
    </r>
    <r>
      <rPr>
        <b/>
        <sz val="13"/>
        <rFont val="Arial"/>
        <family val="2"/>
      </rPr>
      <t xml:space="preserve">                        </t>
    </r>
    <r>
      <rPr>
        <b/>
        <sz val="13"/>
        <rFont val="標楷體"/>
        <family val="4"/>
      </rPr>
      <t>計</t>
    </r>
  </si>
  <si>
    <r>
      <t>1.</t>
    </r>
    <r>
      <rPr>
        <sz val="13"/>
        <rFont val="標楷體"/>
        <family val="4"/>
      </rPr>
      <t>總統府主管</t>
    </r>
  </si>
  <si>
    <r>
      <t>2.</t>
    </r>
    <r>
      <rPr>
        <sz val="13"/>
        <rFont val="標楷體"/>
        <family val="4"/>
      </rPr>
      <t>行政院主管</t>
    </r>
  </si>
  <si>
    <t xml:space="preserve">  地方行政研習中心</t>
  </si>
  <si>
    <r>
      <t>3.</t>
    </r>
    <r>
      <rPr>
        <sz val="13"/>
        <rFont val="標楷體"/>
        <family val="4"/>
      </rPr>
      <t>立法院主管</t>
    </r>
  </si>
  <si>
    <r>
      <t>4.</t>
    </r>
    <r>
      <rPr>
        <sz val="13"/>
        <rFont val="標楷體"/>
        <family val="4"/>
      </rPr>
      <t>司法院主管</t>
    </r>
  </si>
  <si>
    <r>
      <t>5.</t>
    </r>
    <r>
      <rPr>
        <sz val="13"/>
        <rFont val="標楷體"/>
        <family val="4"/>
      </rPr>
      <t>考試院主管</t>
    </r>
  </si>
  <si>
    <r>
      <t>6.</t>
    </r>
    <r>
      <rPr>
        <sz val="13"/>
        <rFont val="標楷體"/>
        <family val="4"/>
      </rPr>
      <t>監察院主管</t>
    </r>
  </si>
  <si>
    <r>
      <t>7.</t>
    </r>
    <r>
      <rPr>
        <sz val="13"/>
        <rFont val="標楷體"/>
        <family val="4"/>
      </rPr>
      <t>內政部主管</t>
    </r>
  </si>
  <si>
    <r>
      <t>8.</t>
    </r>
    <r>
      <rPr>
        <sz val="13"/>
        <rFont val="標楷體"/>
        <family val="4"/>
      </rPr>
      <t>外交部主管</t>
    </r>
  </si>
  <si>
    <r>
      <t>9.</t>
    </r>
    <r>
      <rPr>
        <sz val="13"/>
        <rFont val="標楷體"/>
        <family val="4"/>
      </rPr>
      <t>國防部主管</t>
    </r>
  </si>
  <si>
    <r>
      <t>10.</t>
    </r>
    <r>
      <rPr>
        <sz val="13"/>
        <rFont val="標楷體"/>
        <family val="4"/>
      </rPr>
      <t>財政部主管</t>
    </r>
  </si>
  <si>
    <r>
      <t>11.</t>
    </r>
    <r>
      <rPr>
        <sz val="13"/>
        <rFont val="標楷體"/>
        <family val="4"/>
      </rPr>
      <t>教育部主管</t>
    </r>
  </si>
  <si>
    <r>
      <t>12.</t>
    </r>
    <r>
      <rPr>
        <sz val="13"/>
        <rFont val="標楷體"/>
        <family val="4"/>
      </rPr>
      <t>法務部主管</t>
    </r>
  </si>
  <si>
    <r>
      <t>13.</t>
    </r>
    <r>
      <rPr>
        <sz val="13"/>
        <rFont val="標楷體"/>
        <family val="4"/>
      </rPr>
      <t>經濟部主管</t>
    </r>
  </si>
  <si>
    <r>
      <t>14.</t>
    </r>
    <r>
      <rPr>
        <sz val="13"/>
        <rFont val="標楷體"/>
        <family val="4"/>
      </rPr>
      <t>交通部主管</t>
    </r>
  </si>
  <si>
    <r>
      <t>15.</t>
    </r>
    <r>
      <rPr>
        <sz val="13"/>
        <rFont val="標楷體"/>
        <family val="4"/>
      </rPr>
      <t>蒙藏委員會主管</t>
    </r>
  </si>
  <si>
    <r>
      <t>16.</t>
    </r>
    <r>
      <rPr>
        <sz val="13"/>
        <rFont val="標楷體"/>
        <family val="4"/>
      </rPr>
      <t>僑務委員會主管</t>
    </r>
  </si>
  <si>
    <r>
      <t>17.</t>
    </r>
    <r>
      <rPr>
        <sz val="13"/>
        <rFont val="標楷體"/>
        <family val="4"/>
      </rPr>
      <t>國軍退除役官兵輔導委員會主管</t>
    </r>
  </si>
  <si>
    <r>
      <t>18.</t>
    </r>
    <r>
      <rPr>
        <sz val="13"/>
        <rFont val="標楷體"/>
        <family val="4"/>
      </rPr>
      <t>國家科學委員會主管</t>
    </r>
  </si>
  <si>
    <r>
      <t>19.</t>
    </r>
    <r>
      <rPr>
        <sz val="13"/>
        <rFont val="標楷體"/>
        <family val="4"/>
      </rPr>
      <t>原子能委員會主管</t>
    </r>
  </si>
  <si>
    <r>
      <t>20.</t>
    </r>
    <r>
      <rPr>
        <sz val="13"/>
        <rFont val="標楷體"/>
        <family val="4"/>
      </rPr>
      <t>農業委員會主管</t>
    </r>
  </si>
  <si>
    <r>
      <t>21.</t>
    </r>
    <r>
      <rPr>
        <sz val="13"/>
        <rFont val="標楷體"/>
        <family val="4"/>
      </rPr>
      <t>勞工委員會主管</t>
    </r>
  </si>
  <si>
    <r>
      <t>22.</t>
    </r>
    <r>
      <rPr>
        <sz val="13"/>
        <rFont val="標楷體"/>
        <family val="4"/>
      </rPr>
      <t>衛生署主管</t>
    </r>
  </si>
  <si>
    <r>
      <t>23.</t>
    </r>
    <r>
      <rPr>
        <sz val="13"/>
        <rFont val="標楷體"/>
        <family val="4"/>
      </rPr>
      <t>環境保護署主管</t>
    </r>
  </si>
  <si>
    <r>
      <t>24</t>
    </r>
    <r>
      <rPr>
        <sz val="13"/>
        <rFont val="標楷體"/>
        <family val="4"/>
      </rPr>
      <t>.文化部主管</t>
    </r>
  </si>
  <si>
    <r>
      <t>25.</t>
    </r>
    <r>
      <rPr>
        <sz val="13"/>
        <rFont val="標楷體"/>
        <family val="4"/>
      </rPr>
      <t>海岸巡防署主管</t>
    </r>
  </si>
  <si>
    <r>
      <t>26.</t>
    </r>
    <r>
      <rPr>
        <sz val="13"/>
        <rFont val="標楷體"/>
        <family val="4"/>
      </rPr>
      <t>金融監督管理委員會主管</t>
    </r>
  </si>
  <si>
    <r>
      <t>27</t>
    </r>
    <r>
      <rPr>
        <sz val="13"/>
        <rFont val="標楷體"/>
        <family val="4"/>
      </rPr>
      <t>.省市地方政府</t>
    </r>
  </si>
  <si>
    <t>　臺灣省政府</t>
  </si>
  <si>
    <t>　臺灣省諮議會</t>
  </si>
  <si>
    <t xml:space="preserve">   直轄市與縣市平衡預算及繳款專案補助</t>
  </si>
  <si>
    <t xml:space="preserve">  直轄市及縣市保障財源補助</t>
  </si>
  <si>
    <r>
      <t>28.</t>
    </r>
    <r>
      <rPr>
        <sz val="13"/>
        <rFont val="標楷體"/>
        <family val="4"/>
      </rPr>
      <t>統籌部分</t>
    </r>
  </si>
  <si>
    <r>
      <t>29.</t>
    </r>
    <r>
      <rPr>
        <sz val="13"/>
        <rFont val="標楷體"/>
        <family val="4"/>
      </rPr>
      <t>災害準備金</t>
    </r>
  </si>
  <si>
    <r>
      <t>30.</t>
    </r>
    <r>
      <rPr>
        <sz val="13"/>
        <rFont val="標楷體"/>
        <family val="4"/>
      </rPr>
      <t>第二預備金</t>
    </r>
  </si>
  <si>
    <t>註：1.表列累計執行數含暫付數。</t>
  </si>
  <si>
    <t xml:space="preserve">    2.表列統籌部分，包括公教員工資遣退職給付、公教人員婚喪生育及子女教育補助、早期退休公教人員生活困難照護金、公務人員退休撫卹給付等項，另人事行政總處及考試院主管已扣除上開統籌科目部分。</t>
  </si>
  <si>
    <t xml:space="preserve">    3.表列第二預備金36.08億元為尚未動支之預算數，該預備金原預算數75億元，第3季（截至9月底止）已動支38.92億元，係行政院、經濟部、農委會、內政部、財政部、衛生署、考試院、僑委會、法務部主</t>
  </si>
  <si>
    <t xml:space="preserve">      管動支，已併入各主管表達；另災害準備金預算數20億元，尚未動支。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</si>
</sst>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</numFmts>
  <fonts count="2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b/>
      <sz val="13"/>
      <name val="Arial"/>
      <family val="2"/>
    </font>
    <font>
      <b/>
      <sz val="13"/>
      <name val="標楷體"/>
      <family val="4"/>
    </font>
    <font>
      <b/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sz val="13"/>
      <color indexed="8"/>
      <name val="Times New Roman"/>
      <family val="1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6" fontId="10" fillId="0" borderId="0" xfId="20" applyFont="1" applyFill="1">
      <alignment/>
      <protection/>
    </xf>
    <xf numFmtId="37" fontId="11" fillId="0" borderId="0" xfId="19" applyFont="1" applyFill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Fill="1" applyAlignment="1" applyProtection="1" quotePrefix="1">
      <alignment horizontal="centerContinuous" vertical="top"/>
      <protection locked="0"/>
    </xf>
    <xf numFmtId="37" fontId="13" fillId="0" borderId="0" xfId="19" applyFont="1" applyFill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horizontal="centerContinuous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Fill="1" applyAlignment="1" applyProtection="1">
      <alignment horizontal="centerContinuous" vertical="center"/>
      <protection locked="0"/>
    </xf>
    <xf numFmtId="37" fontId="14" fillId="0" borderId="0" xfId="19" applyFont="1" applyFill="1" applyAlignment="1" applyProtection="1">
      <alignment horizontal="centerContinuous" vertical="center"/>
      <protection/>
    </xf>
    <xf numFmtId="37" fontId="14" fillId="0" borderId="0" xfId="19" applyFont="1" applyFill="1" applyAlignment="1" applyProtection="1">
      <alignment horizontal="centerContinuous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4" fillId="0" borderId="0" xfId="19" applyFont="1" applyFill="1" applyAlignment="1" applyProtection="1" quotePrefix="1">
      <alignment horizontal="right" vertical="center"/>
      <protection locked="0"/>
    </xf>
    <xf numFmtId="37" fontId="15" fillId="0" borderId="2" xfId="19" applyFont="1" applyFill="1" applyBorder="1" applyAlignment="1" applyProtection="1">
      <alignment vertical="center"/>
      <protection locked="0"/>
    </xf>
    <xf numFmtId="37" fontId="16" fillId="0" borderId="1" xfId="19" applyFont="1" applyFill="1" applyBorder="1" applyAlignment="1" applyProtection="1" quotePrefix="1">
      <alignment horizontal="centerContinuous" vertical="center"/>
      <protection locked="0"/>
    </xf>
    <xf numFmtId="37" fontId="15" fillId="0" borderId="1" xfId="19" applyFont="1" applyFill="1" applyBorder="1" applyAlignment="1" applyProtection="1">
      <alignment horizontal="centerContinuous" vertical="center"/>
      <protection locked="0"/>
    </xf>
    <xf numFmtId="37" fontId="16" fillId="0" borderId="1" xfId="19" applyFont="1" applyFill="1" applyBorder="1" applyAlignment="1" applyProtection="1">
      <alignment horizontal="centerContinuous" vertical="center"/>
      <protection locked="0"/>
    </xf>
    <xf numFmtId="37" fontId="15" fillId="0" borderId="1" xfId="19" applyFont="1" applyFill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3" xfId="19" applyFont="1" applyFill="1" applyBorder="1" applyAlignment="1" applyProtection="1" quotePrefix="1">
      <alignment horizontal="center" vertical="center"/>
      <protection locked="0"/>
    </xf>
    <xf numFmtId="37" fontId="16" fillId="0" borderId="3" xfId="19" applyFont="1" applyFill="1" applyBorder="1" applyAlignment="1" applyProtection="1">
      <alignment horizontal="centerContinuous"/>
      <protection/>
    </xf>
    <xf numFmtId="37" fontId="16" fillId="0" borderId="3" xfId="19" applyFont="1" applyFill="1" applyBorder="1" applyAlignment="1" applyProtection="1">
      <alignment horizontal="centerContinuous"/>
      <protection locked="0"/>
    </xf>
    <xf numFmtId="37" fontId="16" fillId="0" borderId="1" xfId="19" applyFont="1" applyFill="1" applyBorder="1" applyAlignment="1" applyProtection="1">
      <alignment horizontal="centerContinuous" vertical="center"/>
      <protection/>
    </xf>
    <xf numFmtId="37" fontId="15" fillId="0" borderId="4" xfId="19" applyFont="1" applyFill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8" fillId="0" borderId="5" xfId="19" applyFont="1" applyFill="1" applyBorder="1" applyProtection="1">
      <alignment/>
      <protection locked="0"/>
    </xf>
    <xf numFmtId="37" fontId="18" fillId="0" borderId="5" xfId="19" applyFont="1" applyFill="1" applyBorder="1" applyProtection="1">
      <alignment/>
      <protection/>
    </xf>
    <xf numFmtId="37" fontId="10" fillId="0" borderId="5" xfId="19" applyFont="1" applyFill="1" applyBorder="1" applyAlignment="1" applyProtection="1">
      <alignment horizontal="center" vertical="center"/>
      <protection locked="0"/>
    </xf>
    <xf numFmtId="37" fontId="20" fillId="0" borderId="5" xfId="19" applyFont="1" applyFill="1" applyBorder="1" applyAlignment="1" applyProtection="1">
      <alignment horizontal="center" vertical="center"/>
      <protection/>
    </xf>
    <xf numFmtId="37" fontId="16" fillId="0" borderId="5" xfId="19" applyFont="1" applyFill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Fill="1" applyBorder="1" applyProtection="1">
      <alignment/>
      <protection locked="0"/>
    </xf>
    <xf numFmtId="37" fontId="23" fillId="0" borderId="6" xfId="19" applyFont="1" applyFill="1" applyBorder="1" applyAlignment="1" applyProtection="1">
      <alignment horizontal="center" vertical="center"/>
      <protection locked="0"/>
    </xf>
    <xf numFmtId="178" fontId="24" fillId="0" borderId="1" xfId="19" applyNumberFormat="1" applyFont="1" applyFill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/>
      <protection locked="0"/>
    </xf>
    <xf numFmtId="37" fontId="25" fillId="0" borderId="0" xfId="19" applyFont="1" applyFill="1" applyBorder="1" applyAlignment="1" applyProtection="1">
      <alignment/>
      <protection locked="0"/>
    </xf>
    <xf numFmtId="37" fontId="15" fillId="0" borderId="6" xfId="19" applyFont="1" applyFill="1" applyBorder="1" applyAlignment="1" applyProtection="1">
      <alignment horizontal="left" vertical="center" indent="1"/>
      <protection locked="0"/>
    </xf>
    <xf numFmtId="178" fontId="17" fillId="0" borderId="1" xfId="19" applyNumberFormat="1" applyFont="1" applyFill="1" applyBorder="1" applyAlignment="1" applyProtection="1">
      <alignment/>
      <protection/>
    </xf>
    <xf numFmtId="178" fontId="17" fillId="0" borderId="1" xfId="19" applyNumberFormat="1" applyFont="1" applyFill="1" applyBorder="1" applyAlignment="1" applyProtection="1">
      <alignment/>
      <protection locked="0"/>
    </xf>
    <xf numFmtId="41" fontId="17" fillId="0" borderId="1" xfId="22" applyNumberFormat="1" applyFont="1" applyFill="1" applyBorder="1" applyAlignment="1" applyProtection="1">
      <alignment horizontal="right"/>
      <protection/>
    </xf>
    <xf numFmtId="41" fontId="17" fillId="0" borderId="1" xfId="21" applyNumberFormat="1" applyFont="1" applyFill="1" applyBorder="1" applyAlignment="1" applyProtection="1">
      <alignment horizontal="right"/>
      <protection/>
    </xf>
    <xf numFmtId="37" fontId="16" fillId="0" borderId="6" xfId="19" applyFont="1" applyFill="1" applyBorder="1" applyAlignment="1" applyProtection="1" quotePrefix="1">
      <alignment horizontal="left" vertical="center" indent="1"/>
      <protection locked="0"/>
    </xf>
    <xf numFmtId="41" fontId="17" fillId="0" borderId="1" xfId="19" applyNumberFormat="1" applyFont="1" applyFill="1" applyBorder="1" applyAlignment="1" applyProtection="1">
      <alignment horizontal="right"/>
      <protection/>
    </xf>
    <xf numFmtId="37" fontId="26" fillId="0" borderId="0" xfId="19" applyFont="1" applyFill="1" applyBorder="1" applyAlignment="1" applyProtection="1">
      <alignment/>
      <protection locked="0"/>
    </xf>
    <xf numFmtId="37" fontId="16" fillId="0" borderId="6" xfId="19" applyFont="1" applyFill="1" applyBorder="1" applyAlignment="1" applyProtection="1">
      <alignment horizontal="left" vertical="center" indent="1"/>
      <protection locked="0"/>
    </xf>
    <xf numFmtId="178" fontId="17" fillId="0" borderId="1" xfId="19" applyNumberFormat="1" applyFont="1" applyFill="1" applyBorder="1" applyAlignment="1" applyProtection="1" quotePrefix="1">
      <alignment horizontal="right"/>
      <protection locked="0"/>
    </xf>
    <xf numFmtId="37" fontId="15" fillId="0" borderId="7" xfId="19" applyFont="1" applyFill="1" applyBorder="1" applyAlignment="1" applyProtection="1">
      <alignment horizontal="left" vertical="center" indent="1"/>
      <protection locked="0"/>
    </xf>
    <xf numFmtId="37" fontId="15" fillId="0" borderId="6" xfId="19" applyFont="1" applyFill="1" applyBorder="1" applyAlignment="1" applyProtection="1">
      <alignment horizontal="left" vertical="center" indent="1" shrinkToFit="1"/>
      <protection locked="0"/>
    </xf>
    <xf numFmtId="178" fontId="17" fillId="0" borderId="5" xfId="19" applyNumberFormat="1" applyFont="1" applyFill="1" applyBorder="1" applyAlignment="1" applyProtection="1">
      <alignment/>
      <protection locked="0"/>
    </xf>
    <xf numFmtId="178" fontId="17" fillId="0" borderId="5" xfId="19" applyNumberFormat="1" applyFont="1" applyFill="1" applyBorder="1" applyAlignment="1" applyProtection="1">
      <alignment/>
      <protection/>
    </xf>
    <xf numFmtId="41" fontId="17" fillId="0" borderId="5" xfId="21" applyNumberFormat="1" applyFont="1" applyFill="1" applyBorder="1" applyAlignment="1" applyProtection="1">
      <alignment horizontal="right"/>
      <protection/>
    </xf>
    <xf numFmtId="41" fontId="17" fillId="0" borderId="5" xfId="19" applyNumberFormat="1" applyFont="1" applyFill="1" applyBorder="1" applyAlignment="1" applyProtection="1">
      <alignment horizontal="right"/>
      <protection/>
    </xf>
    <xf numFmtId="37" fontId="16" fillId="0" borderId="6" xfId="19" applyFont="1" applyFill="1" applyBorder="1" applyAlignment="1" applyProtection="1">
      <alignment horizontal="left" vertical="center" indent="1" shrinkToFit="1"/>
      <protection locked="0"/>
    </xf>
    <xf numFmtId="178" fontId="27" fillId="0" borderId="1" xfId="19" applyNumberFormat="1" applyFont="1" applyFill="1" applyBorder="1" applyAlignment="1" applyProtection="1">
      <alignment/>
      <protection locked="0"/>
    </xf>
    <xf numFmtId="37" fontId="15" fillId="0" borderId="1" xfId="19" applyFont="1" applyFill="1" applyBorder="1" applyAlignment="1" applyProtection="1">
      <alignment horizontal="left" vertical="center" indent="1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28" fillId="0" borderId="0" xfId="19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37" fontId="28" fillId="0" borderId="0" xfId="19" applyFont="1" applyFill="1" applyBorder="1" applyAlignment="1" applyProtection="1">
      <alignment horizontal="left"/>
      <protection locked="0"/>
    </xf>
    <xf numFmtId="37" fontId="28" fillId="0" borderId="0" xfId="19" applyFont="1" applyFill="1" applyBorder="1" applyAlignment="1" applyProtection="1">
      <alignment wrapText="1"/>
      <protection locked="0"/>
    </xf>
    <xf numFmtId="37" fontId="10" fillId="0" borderId="0" xfId="19" applyFont="1" applyFill="1" applyProtection="1">
      <alignment/>
      <protection locked="0"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第1季9703--附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65"/>
  <sheetViews>
    <sheetView showGridLines="0" tabSelected="1" view="pageBreakPreview" zoomScaleNormal="85" zoomScaleSheetLayoutView="100" workbookViewId="0" topLeftCell="A2">
      <pane xSplit="1" ySplit="5" topLeftCell="B58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65" sqref="A65"/>
    </sheetView>
  </sheetViews>
  <sheetFormatPr defaultColWidth="9.00390625" defaultRowHeight="16.5"/>
  <cols>
    <col min="1" max="1" width="38.875" style="60" customWidth="1"/>
    <col min="2" max="2" width="12.50390625" style="2" customWidth="1"/>
    <col min="3" max="3" width="12.375" style="3" customWidth="1"/>
    <col min="4" max="4" width="11.375" style="3" customWidth="1"/>
    <col min="5" max="5" width="12.375" style="2" customWidth="1"/>
    <col min="6" max="6" width="12.375" style="3" customWidth="1"/>
    <col min="7" max="7" width="10.875" style="3" customWidth="1"/>
    <col min="8" max="8" width="12.375" style="2" customWidth="1"/>
    <col min="9" max="10" width="6.625" style="2" customWidth="1"/>
    <col min="11" max="11" width="11.75390625" style="3" customWidth="1"/>
    <col min="12" max="12" width="9.75390625" style="3" hidden="1" customWidth="1"/>
    <col min="13" max="13" width="10.00390625" style="3" hidden="1" customWidth="1"/>
    <col min="14" max="14" width="6.375" style="3" customWidth="1"/>
    <col min="15" max="15" width="6.375" style="2" customWidth="1"/>
    <col min="16" max="16" width="11.25390625" style="3" customWidth="1"/>
    <col min="17" max="17" width="9.625" style="3" hidden="1" customWidth="1"/>
    <col min="18" max="18" width="9.00390625" style="3" hidden="1" customWidth="1"/>
    <col min="19" max="19" width="9.75390625" style="3" hidden="1" customWidth="1"/>
    <col min="20" max="20" width="8.125" style="3" hidden="1" customWidth="1"/>
    <col min="21" max="21" width="6.25390625" style="3" customWidth="1"/>
    <col min="22" max="22" width="7.00390625" style="2" customWidth="1"/>
    <col min="23" max="23" width="10.875" style="57" customWidth="1"/>
    <col min="24" max="24" width="10.125" style="57" customWidth="1"/>
    <col min="25" max="16384" width="9.00390625" style="57" customWidth="1"/>
  </cols>
  <sheetData>
    <row r="1" spans="1:22" s="3" customFormat="1" ht="35.25" customHeight="1" hidden="1">
      <c r="A1" s="1" t="s">
        <v>0</v>
      </c>
      <c r="B1" s="2"/>
      <c r="E1" s="2"/>
      <c r="H1" s="2"/>
      <c r="I1" s="2"/>
      <c r="J1" s="2"/>
      <c r="O1" s="2"/>
      <c r="V1" s="2"/>
    </row>
    <row r="2" spans="1:22" s="7" customFormat="1" ht="34.5" customHeight="1">
      <c r="A2" s="4" t="s">
        <v>27</v>
      </c>
      <c r="B2" s="5"/>
      <c r="C2" s="6"/>
      <c r="D2" s="6"/>
      <c r="E2" s="5"/>
      <c r="F2" s="6"/>
      <c r="G2" s="6"/>
      <c r="H2" s="5"/>
      <c r="I2" s="5"/>
      <c r="J2" s="5"/>
      <c r="K2" s="6"/>
      <c r="L2" s="6"/>
      <c r="M2" s="6"/>
      <c r="N2" s="6"/>
      <c r="O2" s="5"/>
      <c r="P2" s="6"/>
      <c r="Q2" s="6"/>
      <c r="R2" s="6"/>
      <c r="S2" s="6"/>
      <c r="T2" s="6"/>
      <c r="U2" s="6"/>
      <c r="V2" s="5"/>
    </row>
    <row r="3" spans="1:22" s="11" customFormat="1" ht="22.5" customHeight="1">
      <c r="A3" s="8"/>
      <c r="B3" s="9"/>
      <c r="C3" s="10"/>
      <c r="D3" s="10"/>
      <c r="E3" s="9"/>
      <c r="F3" s="10"/>
      <c r="G3" s="10"/>
      <c r="H3" s="9"/>
      <c r="I3" s="9"/>
      <c r="K3" s="10"/>
      <c r="L3" s="10"/>
      <c r="M3" s="10"/>
      <c r="N3" s="10"/>
      <c r="O3" s="9"/>
      <c r="P3" s="10"/>
      <c r="Q3" s="10"/>
      <c r="R3" s="10"/>
      <c r="S3" s="10"/>
      <c r="T3" s="10"/>
      <c r="U3" s="10"/>
      <c r="V3" s="12" t="s">
        <v>1</v>
      </c>
    </row>
    <row r="4" spans="1:22" s="18" customFormat="1" ht="21" customHeight="1">
      <c r="A4" s="13"/>
      <c r="B4" s="14" t="s">
        <v>28</v>
      </c>
      <c r="C4" s="14"/>
      <c r="D4" s="15"/>
      <c r="E4" s="16" t="s">
        <v>29</v>
      </c>
      <c r="F4" s="16"/>
      <c r="G4" s="15"/>
      <c r="H4" s="16" t="s">
        <v>30</v>
      </c>
      <c r="I4" s="17"/>
      <c r="J4" s="17"/>
      <c r="K4" s="16"/>
      <c r="L4" s="15"/>
      <c r="M4" s="15"/>
      <c r="N4" s="15"/>
      <c r="O4" s="17"/>
      <c r="P4" s="15"/>
      <c r="Q4" s="15"/>
      <c r="R4" s="15"/>
      <c r="S4" s="15"/>
      <c r="T4" s="15"/>
      <c r="U4" s="15"/>
      <c r="V4" s="17"/>
    </row>
    <row r="5" spans="1:22" s="24" customFormat="1" ht="27" customHeight="1">
      <c r="A5" s="19" t="s">
        <v>31</v>
      </c>
      <c r="B5" s="20" t="s">
        <v>32</v>
      </c>
      <c r="C5" s="21" t="s">
        <v>2</v>
      </c>
      <c r="D5" s="21" t="s">
        <v>3</v>
      </c>
      <c r="E5" s="20" t="s">
        <v>32</v>
      </c>
      <c r="F5" s="21" t="s">
        <v>2</v>
      </c>
      <c r="G5" s="21" t="s">
        <v>3</v>
      </c>
      <c r="H5" s="22" t="s">
        <v>33</v>
      </c>
      <c r="I5" s="23"/>
      <c r="J5" s="17"/>
      <c r="K5" s="16" t="s">
        <v>34</v>
      </c>
      <c r="L5" s="15"/>
      <c r="M5" s="15"/>
      <c r="N5" s="15"/>
      <c r="O5" s="17"/>
      <c r="P5" s="16" t="s">
        <v>35</v>
      </c>
      <c r="Q5" s="15"/>
      <c r="R5" s="15"/>
      <c r="S5" s="15"/>
      <c r="T5" s="15"/>
      <c r="U5" s="15"/>
      <c r="V5" s="17"/>
    </row>
    <row r="6" spans="1:25" s="31" customFormat="1" ht="20.25" customHeight="1">
      <c r="A6" s="25"/>
      <c r="B6" s="26"/>
      <c r="C6" s="25"/>
      <c r="D6" s="25"/>
      <c r="E6" s="26"/>
      <c r="F6" s="25"/>
      <c r="G6" s="25"/>
      <c r="H6" s="27" t="s">
        <v>36</v>
      </c>
      <c r="I6" s="28" t="s">
        <v>4</v>
      </c>
      <c r="J6" s="28" t="s">
        <v>5</v>
      </c>
      <c r="K6" s="29" t="s">
        <v>37</v>
      </c>
      <c r="L6" s="29" t="s">
        <v>38</v>
      </c>
      <c r="M6" s="29" t="s">
        <v>39</v>
      </c>
      <c r="N6" s="28" t="s">
        <v>4</v>
      </c>
      <c r="O6" s="28" t="s">
        <v>5</v>
      </c>
      <c r="P6" s="29" t="s">
        <v>37</v>
      </c>
      <c r="Q6" s="29" t="s">
        <v>38</v>
      </c>
      <c r="R6" s="29" t="s">
        <v>39</v>
      </c>
      <c r="S6" s="29" t="s">
        <v>40</v>
      </c>
      <c r="T6" s="29" t="s">
        <v>41</v>
      </c>
      <c r="U6" s="28" t="s">
        <v>4</v>
      </c>
      <c r="V6" s="28" t="s">
        <v>5</v>
      </c>
      <c r="W6" s="30"/>
      <c r="X6" s="30"/>
      <c r="Y6" s="30"/>
    </row>
    <row r="7" spans="1:24" s="34" customFormat="1" ht="20.25" customHeight="1">
      <c r="A7" s="32" t="s">
        <v>42</v>
      </c>
      <c r="B7" s="33">
        <f aca="true" t="shared" si="0" ref="B7:H7">SUM(B8:B9,B28:B52,B59:B61)</f>
        <v>1907567</v>
      </c>
      <c r="C7" s="33">
        <f t="shared" si="0"/>
        <v>1597208</v>
      </c>
      <c r="D7" s="33">
        <f t="shared" si="0"/>
        <v>310359</v>
      </c>
      <c r="E7" s="33">
        <f t="shared" si="0"/>
        <v>1517751</v>
      </c>
      <c r="F7" s="33">
        <f t="shared" si="0"/>
        <v>1303697</v>
      </c>
      <c r="G7" s="33">
        <f t="shared" si="0"/>
        <v>214054</v>
      </c>
      <c r="H7" s="33">
        <f t="shared" si="0"/>
        <v>1413008</v>
      </c>
      <c r="I7" s="33">
        <v>74</v>
      </c>
      <c r="J7" s="33">
        <v>93</v>
      </c>
      <c r="K7" s="33">
        <f>SUM(K8:K9,K28:K52,K59:K61)</f>
        <v>1233321</v>
      </c>
      <c r="L7" s="33">
        <f>SUM(L8:L9,L28:L52,L59:L61)</f>
        <v>307494410.8</v>
      </c>
      <c r="M7" s="33">
        <f>SUM(M8:M9,M28:M52,M59:M61)</f>
        <v>212091088.8</v>
      </c>
      <c r="N7" s="33">
        <v>77</v>
      </c>
      <c r="O7" s="33">
        <v>95</v>
      </c>
      <c r="P7" s="33">
        <f>SUM(P8:P9,P28:P52,P59:P61)</f>
        <v>179687</v>
      </c>
      <c r="Q7" s="33">
        <f>SUM(Q8:Q9,Q28:Q52,Q59:Q61)</f>
        <v>178568777.56599998</v>
      </c>
      <c r="R7" s="33">
        <f>SUM(R8:R9,R28:R52,R59:R61)</f>
        <v>304040</v>
      </c>
      <c r="S7" s="33">
        <f>SUM(S8:S9,S28:S52,S59:S61)</f>
        <v>212090</v>
      </c>
      <c r="T7" s="33">
        <f>SUM(T8:T9,T28:T52,T59:T61)</f>
        <v>178569</v>
      </c>
      <c r="U7" s="33">
        <v>58</v>
      </c>
      <c r="V7" s="33">
        <v>84</v>
      </c>
      <c r="X7" s="35"/>
    </row>
    <row r="8" spans="1:25" s="34" customFormat="1" ht="17.25" customHeight="1">
      <c r="A8" s="36" t="s">
        <v>43</v>
      </c>
      <c r="B8" s="37">
        <v>15130</v>
      </c>
      <c r="C8" s="38">
        <v>10427</v>
      </c>
      <c r="D8" s="38">
        <v>4703</v>
      </c>
      <c r="E8" s="37">
        <v>11749</v>
      </c>
      <c r="F8" s="38">
        <v>7701</v>
      </c>
      <c r="G8" s="38">
        <v>4048</v>
      </c>
      <c r="H8" s="37">
        <v>7682</v>
      </c>
      <c r="I8" s="39">
        <v>50.77329808327825</v>
      </c>
      <c r="J8" s="39">
        <v>65.38428802451273</v>
      </c>
      <c r="K8" s="38">
        <v>6804</v>
      </c>
      <c r="L8" s="38">
        <v>4702791</v>
      </c>
      <c r="M8" s="38">
        <v>4048245</v>
      </c>
      <c r="N8" s="40">
        <v>65.25366836098591</v>
      </c>
      <c r="O8" s="40">
        <v>88.35216205687573</v>
      </c>
      <c r="P8" s="38">
        <v>878</v>
      </c>
      <c r="Q8" s="38">
        <v>878148</v>
      </c>
      <c r="R8" s="38">
        <v>4703</v>
      </c>
      <c r="S8" s="38">
        <v>4048</v>
      </c>
      <c r="T8" s="38">
        <v>878</v>
      </c>
      <c r="U8" s="40">
        <v>18.66893472251754</v>
      </c>
      <c r="V8" s="40">
        <v>21.6897233201581</v>
      </c>
      <c r="W8" s="35"/>
      <c r="X8" s="35"/>
      <c r="Y8" s="35"/>
    </row>
    <row r="9" spans="1:25" s="34" customFormat="1" ht="17.25" customHeight="1">
      <c r="A9" s="36" t="s">
        <v>44</v>
      </c>
      <c r="B9" s="38">
        <f aca="true" t="shared" si="1" ref="B9:H9">SUM(B10:B27)</f>
        <v>22906</v>
      </c>
      <c r="C9" s="38">
        <f t="shared" si="1"/>
        <v>15694</v>
      </c>
      <c r="D9" s="38">
        <f t="shared" si="1"/>
        <v>7212</v>
      </c>
      <c r="E9" s="38">
        <f t="shared" si="1"/>
        <v>16498</v>
      </c>
      <c r="F9" s="38">
        <f t="shared" si="1"/>
        <v>12235</v>
      </c>
      <c r="G9" s="38">
        <f t="shared" si="1"/>
        <v>4263</v>
      </c>
      <c r="H9" s="38">
        <f t="shared" si="1"/>
        <v>14694</v>
      </c>
      <c r="I9" s="38">
        <f>H9/B9*100</f>
        <v>64.14913123199162</v>
      </c>
      <c r="J9" s="38">
        <f>H9/E9*100</f>
        <v>89.06534125348527</v>
      </c>
      <c r="K9" s="38">
        <f>SUM(K10:K27)</f>
        <v>11337</v>
      </c>
      <c r="L9" s="38">
        <f>SUM(L10:L27)</f>
        <v>6976431</v>
      </c>
      <c r="M9" s="38">
        <f>SUM(M10:M27)</f>
        <v>3982850</v>
      </c>
      <c r="N9" s="40">
        <f>IF(OR(K9=0,C9=0),0,K9/C9*100)</f>
        <v>72.23779788454186</v>
      </c>
      <c r="O9" s="40">
        <f>IF(OR(K9=0,F9=0),0,K9/F9*100)</f>
        <v>92.6604004903964</v>
      </c>
      <c r="P9" s="38">
        <f>SUM(P10:P27)</f>
        <v>3357</v>
      </c>
      <c r="Q9" s="38">
        <f>SUM(Q10:Q27)</f>
        <v>3259382</v>
      </c>
      <c r="R9" s="38">
        <f>SUM(R10:R27)</f>
        <v>6978</v>
      </c>
      <c r="S9" s="38">
        <f>SUM(S10:S27)</f>
        <v>3983</v>
      </c>
      <c r="T9" s="38">
        <f>SUM(T10:T27)</f>
        <v>3259</v>
      </c>
      <c r="U9" s="38">
        <v>46.54742096505824</v>
      </c>
      <c r="V9" s="38">
        <v>78.83983090652889</v>
      </c>
      <c r="W9" s="35"/>
      <c r="X9" s="35"/>
      <c r="Y9" s="35"/>
    </row>
    <row r="10" spans="1:25" s="34" customFormat="1" ht="17.25" customHeight="1">
      <c r="A10" s="41" t="s">
        <v>6</v>
      </c>
      <c r="B10" s="37">
        <v>1207</v>
      </c>
      <c r="C10" s="38">
        <v>1157</v>
      </c>
      <c r="D10" s="38">
        <v>50</v>
      </c>
      <c r="E10" s="37">
        <v>926</v>
      </c>
      <c r="F10" s="38">
        <v>900</v>
      </c>
      <c r="G10" s="38">
        <v>26</v>
      </c>
      <c r="H10" s="37">
        <v>815</v>
      </c>
      <c r="I10" s="39">
        <v>67.52278376139188</v>
      </c>
      <c r="J10" s="39">
        <v>88.01295896328294</v>
      </c>
      <c r="K10" s="38">
        <v>803</v>
      </c>
      <c r="L10" s="38">
        <v>49784</v>
      </c>
      <c r="M10" s="38">
        <v>26215</v>
      </c>
      <c r="N10" s="40">
        <v>69.40363007778738</v>
      </c>
      <c r="O10" s="42">
        <v>89.22222222222223</v>
      </c>
      <c r="P10" s="38">
        <v>12</v>
      </c>
      <c r="Q10" s="38">
        <v>12128</v>
      </c>
      <c r="R10" s="38">
        <v>50</v>
      </c>
      <c r="S10" s="38">
        <v>26</v>
      </c>
      <c r="T10" s="38">
        <v>12</v>
      </c>
      <c r="U10" s="40">
        <v>24</v>
      </c>
      <c r="V10" s="40">
        <v>46.15384615384615</v>
      </c>
      <c r="W10" s="35"/>
      <c r="X10" s="35"/>
      <c r="Y10" s="35"/>
    </row>
    <row r="11" spans="1:25" s="34" customFormat="1" ht="17.25" customHeight="1">
      <c r="A11" s="41" t="s">
        <v>7</v>
      </c>
      <c r="B11" s="37">
        <v>1087</v>
      </c>
      <c r="C11" s="38">
        <v>1010</v>
      </c>
      <c r="D11" s="38">
        <v>77</v>
      </c>
      <c r="E11" s="37">
        <v>833</v>
      </c>
      <c r="F11" s="38">
        <v>802</v>
      </c>
      <c r="G11" s="38">
        <v>31</v>
      </c>
      <c r="H11" s="37">
        <v>779</v>
      </c>
      <c r="I11" s="39">
        <f>H11/B11*100</f>
        <v>71.66513339466421</v>
      </c>
      <c r="J11" s="39">
        <v>93.51740696278512</v>
      </c>
      <c r="K11" s="38">
        <v>772</v>
      </c>
      <c r="L11" s="38">
        <v>76979</v>
      </c>
      <c r="M11" s="38">
        <v>31193</v>
      </c>
      <c r="N11" s="40">
        <v>76.43564356435644</v>
      </c>
      <c r="O11" s="42">
        <v>96.25935162094763</v>
      </c>
      <c r="P11" s="38">
        <v>7</v>
      </c>
      <c r="Q11" s="38">
        <v>7451</v>
      </c>
      <c r="R11" s="38">
        <v>77</v>
      </c>
      <c r="S11" s="38">
        <v>31</v>
      </c>
      <c r="T11" s="38">
        <v>7</v>
      </c>
      <c r="U11" s="40">
        <v>9.090909090909092</v>
      </c>
      <c r="V11" s="40">
        <v>22.58064516129032</v>
      </c>
      <c r="W11" s="35"/>
      <c r="X11" s="35"/>
      <c r="Y11" s="35"/>
    </row>
    <row r="12" spans="1:25" s="34" customFormat="1" ht="17.25" customHeight="1">
      <c r="A12" s="41" t="s">
        <v>8</v>
      </c>
      <c r="B12" s="37">
        <f>527+41</f>
        <v>568</v>
      </c>
      <c r="C12" s="38">
        <f>470+41</f>
        <v>511</v>
      </c>
      <c r="D12" s="38">
        <v>57</v>
      </c>
      <c r="E12" s="37">
        <f>F12+G12</f>
        <v>380</v>
      </c>
      <c r="F12" s="38">
        <f>331+27</f>
        <v>358</v>
      </c>
      <c r="G12" s="38">
        <v>22</v>
      </c>
      <c r="H12" s="37">
        <f>350+13</f>
        <v>363</v>
      </c>
      <c r="I12" s="39">
        <f>H12/B12*100</f>
        <v>63.90845070422535</v>
      </c>
      <c r="J12" s="39">
        <f>H12/E12*100</f>
        <v>95.52631578947368</v>
      </c>
      <c r="K12" s="38">
        <f>331+13</f>
        <v>344</v>
      </c>
      <c r="L12" s="38">
        <v>56531</v>
      </c>
      <c r="M12" s="38">
        <v>21881</v>
      </c>
      <c r="N12" s="42">
        <f>K12/C12*100</f>
        <v>67.31898238747553</v>
      </c>
      <c r="O12" s="42">
        <f>K12/F12*100</f>
        <v>96.08938547486034</v>
      </c>
      <c r="P12" s="38">
        <v>19</v>
      </c>
      <c r="Q12" s="38">
        <v>18850</v>
      </c>
      <c r="R12" s="38">
        <v>57</v>
      </c>
      <c r="S12" s="38">
        <v>22</v>
      </c>
      <c r="T12" s="38">
        <v>19</v>
      </c>
      <c r="U12" s="40">
        <v>33.33333333333333</v>
      </c>
      <c r="V12" s="40">
        <v>86.36363636363636</v>
      </c>
      <c r="W12" s="35"/>
      <c r="X12" s="35"/>
      <c r="Y12" s="43"/>
    </row>
    <row r="13" spans="1:25" s="34" customFormat="1" ht="17.25" customHeight="1">
      <c r="A13" s="41" t="s">
        <v>9</v>
      </c>
      <c r="B13" s="37">
        <v>129</v>
      </c>
      <c r="C13" s="38">
        <v>120</v>
      </c>
      <c r="D13" s="38">
        <v>9</v>
      </c>
      <c r="E13" s="37">
        <v>101</v>
      </c>
      <c r="F13" s="38">
        <v>93</v>
      </c>
      <c r="G13" s="38">
        <v>8</v>
      </c>
      <c r="H13" s="37">
        <v>96</v>
      </c>
      <c r="I13" s="39">
        <v>74.4186046511628</v>
      </c>
      <c r="J13" s="39">
        <v>95.04950495049505</v>
      </c>
      <c r="K13" s="38">
        <v>88</v>
      </c>
      <c r="L13" s="38">
        <v>9183</v>
      </c>
      <c r="M13" s="38">
        <v>8220</v>
      </c>
      <c r="N13" s="40">
        <v>73.33333333333333</v>
      </c>
      <c r="O13" s="42">
        <v>94.6236559139785</v>
      </c>
      <c r="P13" s="38">
        <v>8</v>
      </c>
      <c r="Q13" s="38">
        <v>8074</v>
      </c>
      <c r="R13" s="38">
        <v>9</v>
      </c>
      <c r="S13" s="38">
        <v>8</v>
      </c>
      <c r="T13" s="38">
        <v>8</v>
      </c>
      <c r="U13" s="40">
        <v>88.88888888888889</v>
      </c>
      <c r="V13" s="40">
        <v>100</v>
      </c>
      <c r="W13" s="35"/>
      <c r="X13" s="35"/>
      <c r="Y13" s="35"/>
    </row>
    <row r="14" spans="1:25" s="34" customFormat="1" ht="17.25" customHeight="1">
      <c r="A14" s="41" t="s">
        <v>45</v>
      </c>
      <c r="B14" s="37">
        <v>136</v>
      </c>
      <c r="C14" s="38">
        <v>123</v>
      </c>
      <c r="D14" s="38">
        <v>13</v>
      </c>
      <c r="E14" s="37">
        <v>107</v>
      </c>
      <c r="F14" s="38">
        <v>98</v>
      </c>
      <c r="G14" s="38">
        <v>9</v>
      </c>
      <c r="H14" s="37">
        <v>97</v>
      </c>
      <c r="I14" s="39">
        <v>71.32352941176471</v>
      </c>
      <c r="J14" s="39">
        <v>90.65420560747664</v>
      </c>
      <c r="K14" s="38">
        <v>89</v>
      </c>
      <c r="L14" s="38">
        <v>13193</v>
      </c>
      <c r="M14" s="38">
        <v>9448</v>
      </c>
      <c r="N14" s="40">
        <v>72.35772357723577</v>
      </c>
      <c r="O14" s="42">
        <v>90.81632653061224</v>
      </c>
      <c r="P14" s="38">
        <v>8</v>
      </c>
      <c r="Q14" s="38">
        <v>7527</v>
      </c>
      <c r="R14" s="38">
        <v>13</v>
      </c>
      <c r="S14" s="38">
        <v>9</v>
      </c>
      <c r="T14" s="38">
        <v>8</v>
      </c>
      <c r="U14" s="40">
        <v>61.53846153846154</v>
      </c>
      <c r="V14" s="40">
        <v>88.88888888888889</v>
      </c>
      <c r="W14" s="35"/>
      <c r="X14" s="35"/>
      <c r="Y14" s="35"/>
    </row>
    <row r="15" spans="1:25" s="34" customFormat="1" ht="17.25" customHeight="1">
      <c r="A15" s="41" t="s">
        <v>10</v>
      </c>
      <c r="B15" s="37">
        <v>1656</v>
      </c>
      <c r="C15" s="38">
        <v>677</v>
      </c>
      <c r="D15" s="38">
        <v>979</v>
      </c>
      <c r="E15" s="37">
        <v>980</v>
      </c>
      <c r="F15" s="38">
        <v>539</v>
      </c>
      <c r="G15" s="38">
        <v>441</v>
      </c>
      <c r="H15" s="37">
        <v>812</v>
      </c>
      <c r="I15" s="39">
        <v>49.033816425120776</v>
      </c>
      <c r="J15" s="39">
        <v>82.85714285714286</v>
      </c>
      <c r="K15" s="38">
        <v>512</v>
      </c>
      <c r="L15" s="38">
        <v>979184</v>
      </c>
      <c r="M15" s="38">
        <v>440573</v>
      </c>
      <c r="N15" s="40">
        <v>75.62776957163959</v>
      </c>
      <c r="O15" s="42">
        <v>94.99072356215214</v>
      </c>
      <c r="P15" s="38">
        <v>300</v>
      </c>
      <c r="Q15" s="38">
        <v>301455</v>
      </c>
      <c r="R15" s="38">
        <v>979</v>
      </c>
      <c r="S15" s="38">
        <v>441</v>
      </c>
      <c r="T15" s="38">
        <v>301</v>
      </c>
      <c r="U15" s="40">
        <v>30.643513789581206</v>
      </c>
      <c r="V15" s="40">
        <v>68.02721088435374</v>
      </c>
      <c r="W15" s="35"/>
      <c r="X15" s="35"/>
      <c r="Y15" s="43"/>
    </row>
    <row r="16" spans="1:25" s="34" customFormat="1" ht="17.25" customHeight="1">
      <c r="A16" s="41" t="s">
        <v>11</v>
      </c>
      <c r="B16" s="37">
        <v>3222</v>
      </c>
      <c r="C16" s="38">
        <v>714</v>
      </c>
      <c r="D16" s="38">
        <v>2508</v>
      </c>
      <c r="E16" s="37">
        <v>2219</v>
      </c>
      <c r="F16" s="38">
        <v>463</v>
      </c>
      <c r="G16" s="38">
        <v>1756</v>
      </c>
      <c r="H16" s="37">
        <v>2159</v>
      </c>
      <c r="I16" s="39">
        <v>67.00806952203601</v>
      </c>
      <c r="J16" s="39">
        <v>97.29607931500675</v>
      </c>
      <c r="K16" s="38">
        <v>405</v>
      </c>
      <c r="L16" s="38">
        <v>979184</v>
      </c>
      <c r="M16" s="38">
        <v>440573</v>
      </c>
      <c r="N16" s="40">
        <v>56.72268907563025</v>
      </c>
      <c r="O16" s="42">
        <v>87.47300215982722</v>
      </c>
      <c r="P16" s="38">
        <v>1754</v>
      </c>
      <c r="Q16" s="38">
        <v>301455</v>
      </c>
      <c r="R16" s="38">
        <v>979</v>
      </c>
      <c r="S16" s="38">
        <v>441</v>
      </c>
      <c r="T16" s="38">
        <v>301</v>
      </c>
      <c r="U16" s="40">
        <v>69.93620414673046</v>
      </c>
      <c r="V16" s="40">
        <v>99.88610478359908</v>
      </c>
      <c r="W16" s="35"/>
      <c r="X16" s="35"/>
      <c r="Y16" s="35"/>
    </row>
    <row r="17" spans="1:25" s="34" customFormat="1" ht="17.25" customHeight="1">
      <c r="A17" s="41" t="s">
        <v>12</v>
      </c>
      <c r="B17" s="37">
        <v>3157</v>
      </c>
      <c r="C17" s="38">
        <v>1943</v>
      </c>
      <c r="D17" s="38">
        <v>1214</v>
      </c>
      <c r="E17" s="37">
        <v>2007</v>
      </c>
      <c r="F17" s="38">
        <v>1291</v>
      </c>
      <c r="G17" s="38">
        <v>716</v>
      </c>
      <c r="H17" s="37">
        <v>1609</v>
      </c>
      <c r="I17" s="39">
        <v>50.96610706366804</v>
      </c>
      <c r="J17" s="39">
        <v>80.16940707523668</v>
      </c>
      <c r="K17" s="38">
        <v>1209</v>
      </c>
      <c r="L17" s="38">
        <v>2507808</v>
      </c>
      <c r="M17" s="38">
        <v>1756413</v>
      </c>
      <c r="N17" s="40">
        <v>62.22336592897582</v>
      </c>
      <c r="O17" s="42">
        <v>93.64833462432223</v>
      </c>
      <c r="P17" s="38">
        <v>400</v>
      </c>
      <c r="Q17" s="38">
        <v>1754017</v>
      </c>
      <c r="R17" s="38">
        <v>2508</v>
      </c>
      <c r="S17" s="38">
        <v>1756</v>
      </c>
      <c r="T17" s="38">
        <v>1754</v>
      </c>
      <c r="U17" s="40">
        <v>32.948929159802304</v>
      </c>
      <c r="V17" s="40">
        <v>55.865921787709496</v>
      </c>
      <c r="W17" s="35"/>
      <c r="X17" s="35"/>
      <c r="Y17" s="35"/>
    </row>
    <row r="18" spans="1:25" s="34" customFormat="1" ht="17.25" customHeight="1">
      <c r="A18" s="41" t="s">
        <v>13</v>
      </c>
      <c r="B18" s="37">
        <v>1051</v>
      </c>
      <c r="C18" s="38">
        <v>1049</v>
      </c>
      <c r="D18" s="38">
        <v>2</v>
      </c>
      <c r="E18" s="37">
        <v>989</v>
      </c>
      <c r="F18" s="38">
        <v>988</v>
      </c>
      <c r="G18" s="38">
        <v>1</v>
      </c>
      <c r="H18" s="37">
        <v>957</v>
      </c>
      <c r="I18" s="39">
        <v>91.05613701236918</v>
      </c>
      <c r="J18" s="39">
        <v>96.7644084934277</v>
      </c>
      <c r="K18" s="38">
        <v>957</v>
      </c>
      <c r="L18" s="38">
        <v>1534</v>
      </c>
      <c r="M18" s="38">
        <v>650</v>
      </c>
      <c r="N18" s="40">
        <v>91.22974261201145</v>
      </c>
      <c r="O18" s="42">
        <v>96.86234817813765</v>
      </c>
      <c r="P18" s="38">
        <v>0</v>
      </c>
      <c r="Q18" s="38">
        <v>190</v>
      </c>
      <c r="R18" s="38">
        <v>2</v>
      </c>
      <c r="S18" s="38">
        <v>1</v>
      </c>
      <c r="T18" s="38">
        <v>0</v>
      </c>
      <c r="U18" s="40" t="s">
        <v>14</v>
      </c>
      <c r="V18" s="40" t="s">
        <v>15</v>
      </c>
      <c r="W18" s="35"/>
      <c r="X18" s="35"/>
      <c r="Y18" s="35"/>
    </row>
    <row r="19" spans="1:25" s="34" customFormat="1" ht="17.25" customHeight="1">
      <c r="A19" s="41" t="s">
        <v>16</v>
      </c>
      <c r="B19" s="37">
        <v>947</v>
      </c>
      <c r="C19" s="38">
        <v>794</v>
      </c>
      <c r="D19" s="38">
        <v>153</v>
      </c>
      <c r="E19" s="37">
        <v>613</v>
      </c>
      <c r="F19" s="38">
        <v>541</v>
      </c>
      <c r="G19" s="38">
        <v>72</v>
      </c>
      <c r="H19" s="37">
        <v>556</v>
      </c>
      <c r="I19" s="39">
        <v>58.7117212249208</v>
      </c>
      <c r="J19" s="39">
        <v>90.70146818923328</v>
      </c>
      <c r="K19" s="38">
        <v>484</v>
      </c>
      <c r="L19" s="38">
        <v>152617</v>
      </c>
      <c r="M19" s="38">
        <v>67250</v>
      </c>
      <c r="N19" s="40">
        <v>60.957178841309826</v>
      </c>
      <c r="O19" s="42">
        <v>88.64468864468864</v>
      </c>
      <c r="P19" s="38">
        <v>72</v>
      </c>
      <c r="Q19" s="38">
        <v>71571</v>
      </c>
      <c r="R19" s="38">
        <v>153</v>
      </c>
      <c r="S19" s="38">
        <v>67</v>
      </c>
      <c r="T19" s="38">
        <v>72</v>
      </c>
      <c r="U19" s="40">
        <v>47.05882352941176</v>
      </c>
      <c r="V19" s="40">
        <v>107.46268656716418</v>
      </c>
      <c r="W19" s="35"/>
      <c r="X19" s="35"/>
      <c r="Y19" s="35"/>
    </row>
    <row r="20" spans="1:25" s="34" customFormat="1" ht="17.25" customHeight="1">
      <c r="A20" s="41" t="s">
        <v>17</v>
      </c>
      <c r="B20" s="37">
        <v>299</v>
      </c>
      <c r="C20" s="38">
        <v>207</v>
      </c>
      <c r="D20" s="38">
        <v>92</v>
      </c>
      <c r="E20" s="37">
        <v>190</v>
      </c>
      <c r="F20" s="38">
        <v>154</v>
      </c>
      <c r="G20" s="38">
        <v>36</v>
      </c>
      <c r="H20" s="37">
        <v>182</v>
      </c>
      <c r="I20" s="39">
        <v>60.86956521739131</v>
      </c>
      <c r="J20" s="39">
        <v>95.78947368421052</v>
      </c>
      <c r="K20" s="38">
        <v>148</v>
      </c>
      <c r="L20" s="38">
        <v>91759</v>
      </c>
      <c r="M20" s="38">
        <v>35685</v>
      </c>
      <c r="N20" s="40">
        <v>71.49758454106279</v>
      </c>
      <c r="O20" s="42">
        <v>96.1038961038961</v>
      </c>
      <c r="P20" s="38">
        <v>34</v>
      </c>
      <c r="Q20" s="38">
        <v>34012</v>
      </c>
      <c r="R20" s="38">
        <v>92</v>
      </c>
      <c r="S20" s="38">
        <v>36</v>
      </c>
      <c r="T20" s="38">
        <v>34</v>
      </c>
      <c r="U20" s="40">
        <v>36.95652173913043</v>
      </c>
      <c r="V20" s="40">
        <v>94.44444444444444</v>
      </c>
      <c r="W20" s="35"/>
      <c r="X20" s="35"/>
      <c r="Y20" s="35"/>
    </row>
    <row r="21" spans="1:25" s="34" customFormat="1" ht="17.25" customHeight="1">
      <c r="A21" s="44" t="s">
        <v>18</v>
      </c>
      <c r="B21" s="37">
        <v>341</v>
      </c>
      <c r="C21" s="38">
        <v>332</v>
      </c>
      <c r="D21" s="38">
        <v>9</v>
      </c>
      <c r="E21" s="37">
        <v>278</v>
      </c>
      <c r="F21" s="38">
        <v>272</v>
      </c>
      <c r="G21" s="38">
        <v>6</v>
      </c>
      <c r="H21" s="37">
        <v>265</v>
      </c>
      <c r="I21" s="39">
        <v>77.71260997067448</v>
      </c>
      <c r="J21" s="39">
        <v>95.32374100719424</v>
      </c>
      <c r="K21" s="38">
        <v>262</v>
      </c>
      <c r="L21" s="38">
        <v>9197</v>
      </c>
      <c r="M21" s="38">
        <v>5901</v>
      </c>
      <c r="N21" s="40">
        <v>78.91566265060241</v>
      </c>
      <c r="O21" s="42">
        <v>96.32352941176471</v>
      </c>
      <c r="P21" s="38">
        <v>3</v>
      </c>
      <c r="Q21" s="38">
        <v>2858</v>
      </c>
      <c r="R21" s="38">
        <v>9</v>
      </c>
      <c r="S21" s="38">
        <v>6</v>
      </c>
      <c r="T21" s="38">
        <v>3</v>
      </c>
      <c r="U21" s="40">
        <v>33.33333333333333</v>
      </c>
      <c r="V21" s="40">
        <v>50</v>
      </c>
      <c r="W21" s="35"/>
      <c r="X21" s="35"/>
      <c r="Y21" s="43"/>
    </row>
    <row r="22" spans="1:25" s="34" customFormat="1" ht="17.25" customHeight="1">
      <c r="A22" s="44" t="s">
        <v>19</v>
      </c>
      <c r="B22" s="37">
        <v>594</v>
      </c>
      <c r="C22" s="38">
        <v>594</v>
      </c>
      <c r="D22" s="38">
        <v>0</v>
      </c>
      <c r="E22" s="37">
        <v>489</v>
      </c>
      <c r="F22" s="38">
        <v>489</v>
      </c>
      <c r="G22" s="38">
        <v>0</v>
      </c>
      <c r="H22" s="37">
        <v>457</v>
      </c>
      <c r="I22" s="39">
        <v>76.93602693602693</v>
      </c>
      <c r="J22" s="39">
        <v>93.4560327198364</v>
      </c>
      <c r="K22" s="38">
        <v>457</v>
      </c>
      <c r="L22" s="38">
        <v>0</v>
      </c>
      <c r="M22" s="38">
        <v>0</v>
      </c>
      <c r="N22" s="40">
        <v>76.93602693602693</v>
      </c>
      <c r="O22" s="42">
        <v>93.4560327198364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40" t="s">
        <v>14</v>
      </c>
      <c r="V22" s="40" t="s">
        <v>15</v>
      </c>
      <c r="W22" s="35"/>
      <c r="X22" s="35"/>
      <c r="Y22" s="43"/>
    </row>
    <row r="23" spans="1:25" s="34" customFormat="1" ht="17.25" customHeight="1">
      <c r="A23" s="44" t="s">
        <v>20</v>
      </c>
      <c r="B23" s="37">
        <v>1103</v>
      </c>
      <c r="C23" s="38">
        <v>1082</v>
      </c>
      <c r="D23" s="45">
        <v>21</v>
      </c>
      <c r="E23" s="37">
        <v>829</v>
      </c>
      <c r="F23" s="38">
        <v>815</v>
      </c>
      <c r="G23" s="45">
        <v>14</v>
      </c>
      <c r="H23" s="37">
        <v>762</v>
      </c>
      <c r="I23" s="39">
        <v>69.08431550317317</v>
      </c>
      <c r="J23" s="39">
        <v>91.91797346200241</v>
      </c>
      <c r="K23" s="38">
        <v>749</v>
      </c>
      <c r="L23" s="38">
        <v>20971</v>
      </c>
      <c r="M23" s="38">
        <v>13715</v>
      </c>
      <c r="N23" s="40">
        <v>69.22365988909426</v>
      </c>
      <c r="O23" s="42">
        <v>91.90184049079755</v>
      </c>
      <c r="P23" s="38">
        <v>13</v>
      </c>
      <c r="Q23" s="38">
        <v>12856</v>
      </c>
      <c r="R23" s="38">
        <v>21</v>
      </c>
      <c r="S23" s="38">
        <v>14</v>
      </c>
      <c r="T23" s="38">
        <v>13</v>
      </c>
      <c r="U23" s="40">
        <v>61.904761904761905</v>
      </c>
      <c r="V23" s="40">
        <v>92.85714285714286</v>
      </c>
      <c r="X23" s="35"/>
      <c r="Y23" s="35"/>
    </row>
    <row r="24" spans="1:25" s="34" customFormat="1" ht="17.25" customHeight="1">
      <c r="A24" s="44" t="s">
        <v>21</v>
      </c>
      <c r="B24" s="37">
        <v>54</v>
      </c>
      <c r="C24" s="38">
        <v>51</v>
      </c>
      <c r="D24" s="45">
        <v>3</v>
      </c>
      <c r="E24" s="37">
        <v>44</v>
      </c>
      <c r="F24" s="38">
        <v>42</v>
      </c>
      <c r="G24" s="45">
        <v>2</v>
      </c>
      <c r="H24" s="37">
        <v>41</v>
      </c>
      <c r="I24" s="39">
        <v>75.92592592592592</v>
      </c>
      <c r="J24" s="39">
        <v>93.18181818181817</v>
      </c>
      <c r="K24" s="38">
        <v>39</v>
      </c>
      <c r="L24" s="38">
        <v>2754</v>
      </c>
      <c r="M24" s="38">
        <v>1910</v>
      </c>
      <c r="N24" s="40">
        <v>76.47058823529412</v>
      </c>
      <c r="O24" s="42">
        <v>92.85714285714286</v>
      </c>
      <c r="P24" s="38">
        <v>2</v>
      </c>
      <c r="Q24" s="38">
        <v>1609</v>
      </c>
      <c r="R24" s="38">
        <v>3</v>
      </c>
      <c r="S24" s="38">
        <v>2</v>
      </c>
      <c r="T24" s="38">
        <v>2</v>
      </c>
      <c r="U24" s="40">
        <v>66.66666666666666</v>
      </c>
      <c r="V24" s="40">
        <v>100</v>
      </c>
      <c r="W24" s="35"/>
      <c r="X24" s="35"/>
      <c r="Y24" s="35"/>
    </row>
    <row r="25" spans="1:25" s="34" customFormat="1" ht="17.25" customHeight="1">
      <c r="A25" s="41" t="s">
        <v>22</v>
      </c>
      <c r="B25" s="37">
        <v>386</v>
      </c>
      <c r="C25" s="38">
        <v>377</v>
      </c>
      <c r="D25" s="38">
        <v>9</v>
      </c>
      <c r="E25" s="37">
        <v>300</v>
      </c>
      <c r="F25" s="38">
        <v>298</v>
      </c>
      <c r="G25" s="38">
        <v>2</v>
      </c>
      <c r="H25" s="37">
        <v>275</v>
      </c>
      <c r="I25" s="39">
        <v>71.24352331606218</v>
      </c>
      <c r="J25" s="39">
        <v>91.66666666666666</v>
      </c>
      <c r="K25" s="38">
        <v>274</v>
      </c>
      <c r="L25" s="38">
        <v>9390</v>
      </c>
      <c r="M25" s="38">
        <v>2187</v>
      </c>
      <c r="N25" s="40">
        <v>72.67904509283821</v>
      </c>
      <c r="O25" s="42">
        <v>91.94630872483222</v>
      </c>
      <c r="P25" s="38">
        <v>1</v>
      </c>
      <c r="Q25" s="38">
        <v>1336</v>
      </c>
      <c r="R25" s="38">
        <v>9</v>
      </c>
      <c r="S25" s="38">
        <v>2</v>
      </c>
      <c r="T25" s="38">
        <v>1</v>
      </c>
      <c r="U25" s="40">
        <v>11.11111111111111</v>
      </c>
      <c r="V25" s="40">
        <v>50</v>
      </c>
      <c r="W25" s="35"/>
      <c r="X25" s="35"/>
      <c r="Y25" s="35"/>
    </row>
    <row r="26" spans="1:25" s="34" customFormat="1" ht="17.25" customHeight="1">
      <c r="A26" s="41" t="s">
        <v>23</v>
      </c>
      <c r="B26" s="37">
        <v>6840</v>
      </c>
      <c r="C26" s="38">
        <v>4846</v>
      </c>
      <c r="D26" s="38">
        <v>1994</v>
      </c>
      <c r="E26" s="37">
        <v>5112</v>
      </c>
      <c r="F26" s="38">
        <v>4008</v>
      </c>
      <c r="G26" s="38">
        <v>1104</v>
      </c>
      <c r="H26" s="37">
        <v>4385</v>
      </c>
      <c r="I26" s="39">
        <v>64.10818713450293</v>
      </c>
      <c r="J26" s="39">
        <v>85.77856025039124</v>
      </c>
      <c r="K26" s="38">
        <v>3672</v>
      </c>
      <c r="L26" s="38">
        <v>1993842</v>
      </c>
      <c r="M26" s="38">
        <v>1104100</v>
      </c>
      <c r="N26" s="40">
        <v>75.77383408997112</v>
      </c>
      <c r="O26" s="42">
        <v>91.61676646706587</v>
      </c>
      <c r="P26" s="38">
        <v>713</v>
      </c>
      <c r="Q26" s="38">
        <v>712952</v>
      </c>
      <c r="R26" s="38">
        <v>1994</v>
      </c>
      <c r="S26" s="38">
        <v>1104</v>
      </c>
      <c r="T26" s="38">
        <v>713</v>
      </c>
      <c r="U26" s="40">
        <v>35.75727181544634</v>
      </c>
      <c r="V26" s="40">
        <v>64.58333333333334</v>
      </c>
      <c r="W26" s="35"/>
      <c r="X26" s="35"/>
      <c r="Y26" s="35"/>
    </row>
    <row r="27" spans="1:25" s="34" customFormat="1" ht="17.25" customHeight="1">
      <c r="A27" s="41" t="s">
        <v>24</v>
      </c>
      <c r="B27" s="37">
        <v>129</v>
      </c>
      <c r="C27" s="38">
        <v>107</v>
      </c>
      <c r="D27" s="38">
        <v>22</v>
      </c>
      <c r="E27" s="37">
        <v>101</v>
      </c>
      <c r="F27" s="38">
        <v>84</v>
      </c>
      <c r="G27" s="38">
        <v>17</v>
      </c>
      <c r="H27" s="37">
        <v>84</v>
      </c>
      <c r="I27" s="39">
        <v>65.11627906976744</v>
      </c>
      <c r="J27" s="39">
        <v>83.16831683168317</v>
      </c>
      <c r="K27" s="38">
        <v>73</v>
      </c>
      <c r="L27" s="38">
        <v>22521</v>
      </c>
      <c r="M27" s="38">
        <v>16936</v>
      </c>
      <c r="N27" s="40">
        <v>68.22429906542055</v>
      </c>
      <c r="O27" s="42">
        <v>86.90476190476191</v>
      </c>
      <c r="P27" s="38">
        <v>11</v>
      </c>
      <c r="Q27" s="45">
        <v>11041</v>
      </c>
      <c r="R27" s="45">
        <v>23</v>
      </c>
      <c r="S27" s="45">
        <v>17</v>
      </c>
      <c r="T27" s="45">
        <v>11</v>
      </c>
      <c r="U27" s="40">
        <v>50</v>
      </c>
      <c r="V27" s="40">
        <v>64.70588235294117</v>
      </c>
      <c r="W27" s="35"/>
      <c r="X27" s="35"/>
      <c r="Y27" s="35"/>
    </row>
    <row r="28" spans="1:25" s="34" customFormat="1" ht="17.25" customHeight="1">
      <c r="A28" s="36" t="s">
        <v>46</v>
      </c>
      <c r="B28" s="37">
        <v>3608</v>
      </c>
      <c r="C28" s="38">
        <v>3187</v>
      </c>
      <c r="D28" s="38">
        <v>421</v>
      </c>
      <c r="E28" s="37">
        <v>2652</v>
      </c>
      <c r="F28" s="38">
        <v>2393</v>
      </c>
      <c r="G28" s="38">
        <v>259</v>
      </c>
      <c r="H28" s="37">
        <v>2483</v>
      </c>
      <c r="I28" s="39">
        <v>68.81929046563194</v>
      </c>
      <c r="J28" s="39">
        <v>93.62745098039215</v>
      </c>
      <c r="K28" s="38">
        <v>2280</v>
      </c>
      <c r="L28" s="38">
        <v>22521</v>
      </c>
      <c r="M28" s="38">
        <v>16936</v>
      </c>
      <c r="N28" s="40">
        <v>71.54063382491371</v>
      </c>
      <c r="O28" s="42">
        <v>95.27789385708316</v>
      </c>
      <c r="P28" s="38">
        <v>203</v>
      </c>
      <c r="Q28" s="38">
        <v>11041</v>
      </c>
      <c r="R28" s="38">
        <v>23</v>
      </c>
      <c r="S28" s="38">
        <v>17</v>
      </c>
      <c r="T28" s="38">
        <v>11</v>
      </c>
      <c r="U28" s="40">
        <v>48.218527315914486</v>
      </c>
      <c r="V28" s="40">
        <v>78.37837837837837</v>
      </c>
      <c r="W28" s="35"/>
      <c r="X28" s="35"/>
      <c r="Y28" s="35"/>
    </row>
    <row r="29" spans="1:25" s="34" customFormat="1" ht="17.25" customHeight="1">
      <c r="A29" s="36" t="s">
        <v>47</v>
      </c>
      <c r="B29" s="37">
        <v>21378</v>
      </c>
      <c r="C29" s="38">
        <v>18796</v>
      </c>
      <c r="D29" s="38">
        <v>2582</v>
      </c>
      <c r="E29" s="37">
        <v>16724</v>
      </c>
      <c r="F29" s="38">
        <v>15067</v>
      </c>
      <c r="G29" s="38">
        <v>1657</v>
      </c>
      <c r="H29" s="37">
        <v>15439</v>
      </c>
      <c r="I29" s="39">
        <v>72.21910375152025</v>
      </c>
      <c r="J29" s="39">
        <v>92.31643147572352</v>
      </c>
      <c r="K29" s="38">
        <v>14419</v>
      </c>
      <c r="L29" s="38">
        <v>22521</v>
      </c>
      <c r="M29" s="38">
        <v>16936</v>
      </c>
      <c r="N29" s="40">
        <v>76.71313045328793</v>
      </c>
      <c r="O29" s="42">
        <v>95.69921019446473</v>
      </c>
      <c r="P29" s="38">
        <v>1020</v>
      </c>
      <c r="Q29" s="38">
        <v>11041</v>
      </c>
      <c r="R29" s="38">
        <v>23</v>
      </c>
      <c r="S29" s="38">
        <v>17</v>
      </c>
      <c r="T29" s="38">
        <v>11</v>
      </c>
      <c r="U29" s="40">
        <v>39.504260263361736</v>
      </c>
      <c r="V29" s="40">
        <v>61.55703077851539</v>
      </c>
      <c r="W29" s="35"/>
      <c r="X29" s="35"/>
      <c r="Y29" s="35"/>
    </row>
    <row r="30" spans="1:25" s="34" customFormat="1" ht="17.25" customHeight="1">
      <c r="A30" s="46" t="s">
        <v>48</v>
      </c>
      <c r="B30" s="37">
        <f>C30+D30</f>
        <v>2712</v>
      </c>
      <c r="C30" s="38">
        <v>2619</v>
      </c>
      <c r="D30" s="38">
        <v>93</v>
      </c>
      <c r="E30" s="37">
        <f>F30+G30</f>
        <v>2290</v>
      </c>
      <c r="F30" s="38">
        <v>2230</v>
      </c>
      <c r="G30" s="38">
        <v>60</v>
      </c>
      <c r="H30" s="37">
        <f>K30+P30</f>
        <v>2252</v>
      </c>
      <c r="I30" s="39">
        <v>83</v>
      </c>
      <c r="J30" s="39">
        <v>98</v>
      </c>
      <c r="K30" s="38">
        <v>2230</v>
      </c>
      <c r="L30" s="38">
        <v>421087</v>
      </c>
      <c r="M30" s="38">
        <v>259481</v>
      </c>
      <c r="N30" s="40">
        <v>85</v>
      </c>
      <c r="O30" s="42">
        <v>100</v>
      </c>
      <c r="P30" s="38">
        <v>22</v>
      </c>
      <c r="Q30" s="45">
        <v>203109</v>
      </c>
      <c r="R30" s="45">
        <v>421</v>
      </c>
      <c r="S30" s="45">
        <v>259</v>
      </c>
      <c r="T30" s="45">
        <v>203</v>
      </c>
      <c r="U30" s="40">
        <v>23.655913978494624</v>
      </c>
      <c r="V30" s="40">
        <v>36.666666666666664</v>
      </c>
      <c r="W30" s="35"/>
      <c r="X30" s="35"/>
      <c r="Y30" s="35"/>
    </row>
    <row r="31" spans="1:25" s="34" customFormat="1" ht="17.25" customHeight="1">
      <c r="A31" s="36" t="s">
        <v>49</v>
      </c>
      <c r="B31" s="37">
        <v>2091</v>
      </c>
      <c r="C31" s="38">
        <v>2003</v>
      </c>
      <c r="D31" s="38">
        <v>88</v>
      </c>
      <c r="E31" s="37">
        <v>1683</v>
      </c>
      <c r="F31" s="38">
        <v>1642</v>
      </c>
      <c r="G31" s="38">
        <v>41</v>
      </c>
      <c r="H31" s="37">
        <v>1586</v>
      </c>
      <c r="I31" s="39">
        <v>75.84887613582019</v>
      </c>
      <c r="J31" s="39">
        <v>94.2364824717766</v>
      </c>
      <c r="K31" s="38">
        <v>1566</v>
      </c>
      <c r="L31" s="38">
        <v>87612</v>
      </c>
      <c r="M31" s="38">
        <v>40705</v>
      </c>
      <c r="N31" s="40">
        <v>78.1827259111333</v>
      </c>
      <c r="O31" s="42">
        <v>95.3714981729598</v>
      </c>
      <c r="P31" s="38">
        <v>20</v>
      </c>
      <c r="Q31" s="38">
        <v>20157</v>
      </c>
      <c r="R31" s="38">
        <v>88</v>
      </c>
      <c r="S31" s="38">
        <v>41</v>
      </c>
      <c r="T31" s="38">
        <v>20</v>
      </c>
      <c r="U31" s="40">
        <v>22.727272727272727</v>
      </c>
      <c r="V31" s="40">
        <v>48.78048780487805</v>
      </c>
      <c r="W31" s="35"/>
      <c r="X31" s="43"/>
      <c r="Y31" s="43"/>
    </row>
    <row r="32" spans="1:25" s="34" customFormat="1" ht="17.25" customHeight="1">
      <c r="A32" s="46" t="s">
        <v>50</v>
      </c>
      <c r="B32" s="37">
        <v>169598</v>
      </c>
      <c r="C32" s="38">
        <v>144512</v>
      </c>
      <c r="D32" s="38">
        <v>25086</v>
      </c>
      <c r="E32" s="37">
        <v>136954</v>
      </c>
      <c r="F32" s="38">
        <v>121510</v>
      </c>
      <c r="G32" s="38">
        <v>15444</v>
      </c>
      <c r="H32" s="37">
        <v>129815</v>
      </c>
      <c r="I32" s="39">
        <v>76.54276583450277</v>
      </c>
      <c r="J32" s="39">
        <v>94.78730084553938</v>
      </c>
      <c r="K32" s="38">
        <v>117885</v>
      </c>
      <c r="L32" s="38">
        <v>25085838</v>
      </c>
      <c r="M32" s="38">
        <v>15443870</v>
      </c>
      <c r="N32" s="40">
        <v>81.57454052258636</v>
      </c>
      <c r="O32" s="42">
        <v>97.01670644391407</v>
      </c>
      <c r="P32" s="38">
        <v>11930</v>
      </c>
      <c r="Q32" s="45">
        <v>11929507</v>
      </c>
      <c r="R32" s="45">
        <v>25086</v>
      </c>
      <c r="S32" s="45">
        <v>15444</v>
      </c>
      <c r="T32" s="45">
        <v>11930</v>
      </c>
      <c r="U32" s="40">
        <v>47.55640596348561</v>
      </c>
      <c r="V32" s="40">
        <v>77.24682724682724</v>
      </c>
      <c r="W32" s="35"/>
      <c r="X32" s="35"/>
      <c r="Y32" s="35"/>
    </row>
    <row r="33" spans="1:25" s="34" customFormat="1" ht="17.25" customHeight="1">
      <c r="A33" s="36" t="s">
        <v>51</v>
      </c>
      <c r="B33" s="37">
        <v>25473</v>
      </c>
      <c r="C33" s="38">
        <v>24958</v>
      </c>
      <c r="D33" s="38">
        <v>515</v>
      </c>
      <c r="E33" s="37">
        <v>19267</v>
      </c>
      <c r="F33" s="38">
        <v>18843</v>
      </c>
      <c r="G33" s="38">
        <v>424</v>
      </c>
      <c r="H33" s="37">
        <v>16157</v>
      </c>
      <c r="I33" s="39">
        <v>63.42794331252699</v>
      </c>
      <c r="J33" s="39">
        <v>83.8584107541392</v>
      </c>
      <c r="K33" s="38">
        <v>15999</v>
      </c>
      <c r="L33" s="38">
        <v>515312</v>
      </c>
      <c r="M33" s="38">
        <v>424099</v>
      </c>
      <c r="N33" s="40">
        <v>64.10369420626652</v>
      </c>
      <c r="O33" s="42">
        <v>84.9068619646553</v>
      </c>
      <c r="P33" s="38">
        <v>158</v>
      </c>
      <c r="Q33" s="38">
        <v>157717</v>
      </c>
      <c r="R33" s="38">
        <v>515</v>
      </c>
      <c r="S33" s="38">
        <v>424</v>
      </c>
      <c r="T33" s="38">
        <v>158</v>
      </c>
      <c r="U33" s="40">
        <v>30.679611650485437</v>
      </c>
      <c r="V33" s="40">
        <v>37.264150943396224</v>
      </c>
      <c r="W33" s="35"/>
      <c r="X33" s="35"/>
      <c r="Y33" s="35"/>
    </row>
    <row r="34" spans="1:25" s="34" customFormat="1" ht="17.25" customHeight="1">
      <c r="A34" s="46" t="s">
        <v>52</v>
      </c>
      <c r="B34" s="37">
        <v>312695</v>
      </c>
      <c r="C34" s="38">
        <v>301360</v>
      </c>
      <c r="D34" s="38">
        <v>11335</v>
      </c>
      <c r="E34" s="37">
        <v>235074</v>
      </c>
      <c r="F34" s="38">
        <v>225416</v>
      </c>
      <c r="G34" s="38">
        <v>9658</v>
      </c>
      <c r="H34" s="37">
        <v>205484</v>
      </c>
      <c r="I34" s="39">
        <v>65.71387454228561</v>
      </c>
      <c r="J34" s="39">
        <v>87.41247436977292</v>
      </c>
      <c r="K34" s="38">
        <v>196723</v>
      </c>
      <c r="L34" s="38">
        <v>11334562</v>
      </c>
      <c r="M34" s="38">
        <v>9657576</v>
      </c>
      <c r="N34" s="40">
        <v>65.27840456596762</v>
      </c>
      <c r="O34" s="42">
        <v>87.27108989601447</v>
      </c>
      <c r="P34" s="38">
        <v>8761</v>
      </c>
      <c r="Q34" s="38">
        <v>8760785</v>
      </c>
      <c r="R34" s="38">
        <v>11335</v>
      </c>
      <c r="S34" s="38">
        <v>9658</v>
      </c>
      <c r="T34" s="38">
        <v>8761</v>
      </c>
      <c r="U34" s="40">
        <v>77.29157476841641</v>
      </c>
      <c r="V34" s="40">
        <v>90.71236280803478</v>
      </c>
      <c r="W34" s="35"/>
      <c r="X34" s="35"/>
      <c r="Y34" s="35"/>
    </row>
    <row r="35" spans="1:25" s="34" customFormat="1" ht="17.25" customHeight="1">
      <c r="A35" s="36" t="s">
        <v>53</v>
      </c>
      <c r="B35" s="37">
        <v>191943</v>
      </c>
      <c r="C35" s="38">
        <v>189680</v>
      </c>
      <c r="D35" s="38">
        <v>2263</v>
      </c>
      <c r="E35" s="37">
        <f>F35+G35</f>
        <v>151990</v>
      </c>
      <c r="F35" s="38">
        <v>150883</v>
      </c>
      <c r="G35" s="38">
        <v>1107</v>
      </c>
      <c r="H35" s="37">
        <v>147313</v>
      </c>
      <c r="I35" s="39">
        <v>76.74830548652464</v>
      </c>
      <c r="J35" s="39">
        <v>96.9260124354377</v>
      </c>
      <c r="K35" s="38">
        <v>146235</v>
      </c>
      <c r="L35" s="38">
        <v>2263518</v>
      </c>
      <c r="M35" s="38">
        <v>1107272</v>
      </c>
      <c r="N35" s="40">
        <v>77.09563475326866</v>
      </c>
      <c r="O35" s="42">
        <v>96.92267925078541</v>
      </c>
      <c r="P35" s="38">
        <v>1078</v>
      </c>
      <c r="Q35" s="45">
        <v>1078263</v>
      </c>
      <c r="R35" s="45">
        <v>2264</v>
      </c>
      <c r="S35" s="45">
        <v>1107</v>
      </c>
      <c r="T35" s="45">
        <v>1078</v>
      </c>
      <c r="U35" s="40">
        <v>47.63588157313301</v>
      </c>
      <c r="V35" s="40">
        <v>97.3803071364047</v>
      </c>
      <c r="W35" s="35"/>
      <c r="X35" s="35"/>
      <c r="Y35" s="35"/>
    </row>
    <row r="36" spans="1:25" s="34" customFormat="1" ht="17.25" customHeight="1">
      <c r="A36" s="36" t="s">
        <v>54</v>
      </c>
      <c r="B36" s="37">
        <v>197692</v>
      </c>
      <c r="C36" s="38">
        <v>172181</v>
      </c>
      <c r="D36" s="38">
        <v>25511</v>
      </c>
      <c r="E36" s="37">
        <v>163085</v>
      </c>
      <c r="F36" s="38">
        <v>142253</v>
      </c>
      <c r="G36" s="38">
        <v>20832</v>
      </c>
      <c r="H36" s="37">
        <v>148245</v>
      </c>
      <c r="I36" s="39">
        <v>74.98785990328389</v>
      </c>
      <c r="J36" s="39">
        <v>90.9004506852255</v>
      </c>
      <c r="K36" s="38">
        <v>132799</v>
      </c>
      <c r="L36" s="38">
        <v>25511430</v>
      </c>
      <c r="M36" s="38">
        <v>20831919</v>
      </c>
      <c r="N36" s="40">
        <v>77.12755762830975</v>
      </c>
      <c r="O36" s="42">
        <v>93.35409446549457</v>
      </c>
      <c r="P36" s="38">
        <v>15446</v>
      </c>
      <c r="Q36" s="38">
        <v>15445594</v>
      </c>
      <c r="R36" s="38">
        <v>25511</v>
      </c>
      <c r="S36" s="38">
        <v>20832</v>
      </c>
      <c r="T36" s="38">
        <v>15446</v>
      </c>
      <c r="U36" s="40">
        <v>60.54643095135431</v>
      </c>
      <c r="V36" s="40">
        <v>74.14554531490015</v>
      </c>
      <c r="W36" s="35"/>
      <c r="X36" s="35"/>
      <c r="Y36" s="43"/>
    </row>
    <row r="37" spans="1:25" s="34" customFormat="1" ht="17.25" customHeight="1">
      <c r="A37" s="36" t="s">
        <v>55</v>
      </c>
      <c r="B37" s="37">
        <v>29350</v>
      </c>
      <c r="C37" s="38">
        <v>27618</v>
      </c>
      <c r="D37" s="38">
        <v>1732</v>
      </c>
      <c r="E37" s="37">
        <v>23997</v>
      </c>
      <c r="F37" s="38">
        <v>22907</v>
      </c>
      <c r="G37" s="38">
        <v>1090</v>
      </c>
      <c r="H37" s="37">
        <v>22193</v>
      </c>
      <c r="I37" s="39">
        <v>75.61499148211243</v>
      </c>
      <c r="J37" s="39">
        <v>92.4823936325374</v>
      </c>
      <c r="K37" s="38">
        <v>21456</v>
      </c>
      <c r="L37" s="38">
        <v>1731899.8</v>
      </c>
      <c r="M37" s="38">
        <v>1090424.8</v>
      </c>
      <c r="N37" s="40">
        <v>77.68846404518793</v>
      </c>
      <c r="O37" s="42">
        <v>93.66569170995766</v>
      </c>
      <c r="P37" s="38">
        <v>737</v>
      </c>
      <c r="Q37" s="38">
        <v>736838</v>
      </c>
      <c r="R37" s="38">
        <v>1732</v>
      </c>
      <c r="S37" s="38">
        <v>1090</v>
      </c>
      <c r="T37" s="38">
        <v>737</v>
      </c>
      <c r="U37" s="40">
        <v>42.55196304849885</v>
      </c>
      <c r="V37" s="40">
        <v>67.61467889908258</v>
      </c>
      <c r="W37" s="35"/>
      <c r="X37" s="35"/>
      <c r="Y37" s="35"/>
    </row>
    <row r="38" spans="1:25" s="34" customFormat="1" ht="17.25" customHeight="1">
      <c r="A38" s="46" t="s">
        <v>56</v>
      </c>
      <c r="B38" s="37">
        <v>56403</v>
      </c>
      <c r="C38" s="38">
        <v>36767</v>
      </c>
      <c r="D38" s="38">
        <v>19636</v>
      </c>
      <c r="E38" s="37">
        <v>41972</v>
      </c>
      <c r="F38" s="38">
        <v>26156</v>
      </c>
      <c r="G38" s="38">
        <v>15816</v>
      </c>
      <c r="H38" s="37">
        <v>39378</v>
      </c>
      <c r="I38" s="39">
        <v>69.81543534918356</v>
      </c>
      <c r="J38" s="39">
        <v>93.81968931668732</v>
      </c>
      <c r="K38" s="38">
        <v>25063</v>
      </c>
      <c r="L38" s="38">
        <v>19635595</v>
      </c>
      <c r="M38" s="38">
        <v>15815895</v>
      </c>
      <c r="N38" s="40">
        <v>68.16710637256234</v>
      </c>
      <c r="O38" s="42">
        <v>95.82122648723046</v>
      </c>
      <c r="P38" s="38">
        <v>14315</v>
      </c>
      <c r="Q38" s="38">
        <v>14315423</v>
      </c>
      <c r="R38" s="38">
        <v>19636</v>
      </c>
      <c r="S38" s="38">
        <v>15816</v>
      </c>
      <c r="T38" s="38">
        <v>14315</v>
      </c>
      <c r="U38" s="40">
        <v>72.90181299653698</v>
      </c>
      <c r="V38" s="40">
        <v>90.5096105209914</v>
      </c>
      <c r="W38" s="35"/>
      <c r="X38" s="35"/>
      <c r="Y38" s="43"/>
    </row>
    <row r="39" spans="1:25" s="34" customFormat="1" ht="17.25" customHeight="1">
      <c r="A39" s="46" t="s">
        <v>57</v>
      </c>
      <c r="B39" s="37">
        <v>109428</v>
      </c>
      <c r="C39" s="38">
        <v>14373</v>
      </c>
      <c r="D39" s="38">
        <v>95055</v>
      </c>
      <c r="E39" s="37">
        <v>72506</v>
      </c>
      <c r="F39" s="38">
        <v>11013</v>
      </c>
      <c r="G39" s="38">
        <v>61493</v>
      </c>
      <c r="H39" s="37">
        <v>57565</v>
      </c>
      <c r="I39" s="39">
        <v>52.60536608546259</v>
      </c>
      <c r="J39" s="39">
        <v>79.39342950928199</v>
      </c>
      <c r="K39" s="38">
        <v>9103</v>
      </c>
      <c r="L39" s="38">
        <v>95055208</v>
      </c>
      <c r="M39" s="38">
        <v>61493286</v>
      </c>
      <c r="N39" s="40">
        <v>63.33402908230711</v>
      </c>
      <c r="O39" s="42">
        <v>82.65686007445746</v>
      </c>
      <c r="P39" s="38">
        <v>48462</v>
      </c>
      <c r="Q39" s="38">
        <v>48462364</v>
      </c>
      <c r="R39" s="38">
        <v>95055</v>
      </c>
      <c r="S39" s="38">
        <v>61493</v>
      </c>
      <c r="T39" s="38">
        <v>48462</v>
      </c>
      <c r="U39" s="40">
        <v>50.98311503866183</v>
      </c>
      <c r="V39" s="40">
        <v>78.80897012668109</v>
      </c>
      <c r="W39" s="35"/>
      <c r="X39" s="35"/>
      <c r="Y39" s="43"/>
    </row>
    <row r="40" spans="1:25" s="34" customFormat="1" ht="17.25" customHeight="1">
      <c r="A40" s="46" t="s">
        <v>58</v>
      </c>
      <c r="B40" s="37">
        <v>126</v>
      </c>
      <c r="C40" s="38">
        <v>123</v>
      </c>
      <c r="D40" s="38">
        <v>3</v>
      </c>
      <c r="E40" s="37">
        <v>92</v>
      </c>
      <c r="F40" s="38">
        <v>91</v>
      </c>
      <c r="G40" s="38">
        <v>1</v>
      </c>
      <c r="H40" s="37">
        <v>83</v>
      </c>
      <c r="I40" s="39">
        <v>65.87301587301587</v>
      </c>
      <c r="J40" s="39">
        <v>90.21739130434783</v>
      </c>
      <c r="K40" s="38">
        <v>83</v>
      </c>
      <c r="L40" s="38">
        <v>3124</v>
      </c>
      <c r="M40" s="38">
        <v>1441</v>
      </c>
      <c r="N40" s="40">
        <v>67.47967479674797</v>
      </c>
      <c r="O40" s="42">
        <v>91.20879120879121</v>
      </c>
      <c r="P40" s="38">
        <v>0</v>
      </c>
      <c r="Q40" s="38">
        <v>321</v>
      </c>
      <c r="R40" s="38">
        <v>3</v>
      </c>
      <c r="S40" s="38">
        <v>1</v>
      </c>
      <c r="T40" s="38">
        <v>0</v>
      </c>
      <c r="U40" s="40" t="s">
        <v>14</v>
      </c>
      <c r="V40" s="40" t="s">
        <v>15</v>
      </c>
      <c r="W40" s="35"/>
      <c r="X40" s="35"/>
      <c r="Y40" s="35"/>
    </row>
    <row r="41" spans="1:25" s="34" customFormat="1" ht="17.25" customHeight="1">
      <c r="A41" s="46" t="s">
        <v>59</v>
      </c>
      <c r="B41" s="37">
        <v>1292</v>
      </c>
      <c r="C41" s="38">
        <v>1268</v>
      </c>
      <c r="D41" s="38">
        <v>24</v>
      </c>
      <c r="E41" s="38">
        <v>950</v>
      </c>
      <c r="F41" s="38">
        <v>930</v>
      </c>
      <c r="G41" s="38">
        <v>20</v>
      </c>
      <c r="H41" s="37">
        <v>867</v>
      </c>
      <c r="I41" s="39">
        <v>67.10526315789474</v>
      </c>
      <c r="J41" s="39">
        <v>91.26315789473685</v>
      </c>
      <c r="K41" s="38">
        <v>854</v>
      </c>
      <c r="L41" s="38">
        <v>24508</v>
      </c>
      <c r="M41" s="38">
        <v>19914</v>
      </c>
      <c r="N41" s="40">
        <v>67.35015772870663</v>
      </c>
      <c r="O41" s="42">
        <v>91.82795698924731</v>
      </c>
      <c r="P41" s="38">
        <v>13</v>
      </c>
      <c r="Q41" s="38">
        <v>12692</v>
      </c>
      <c r="R41" s="38">
        <v>25</v>
      </c>
      <c r="S41" s="38">
        <v>20</v>
      </c>
      <c r="T41" s="38">
        <v>13</v>
      </c>
      <c r="U41" s="40">
        <v>54.166666666666664</v>
      </c>
      <c r="V41" s="40">
        <v>65</v>
      </c>
      <c r="W41" s="35"/>
      <c r="X41" s="35"/>
      <c r="Y41" s="35"/>
    </row>
    <row r="42" spans="1:25" s="34" customFormat="1" ht="17.25" customHeight="1">
      <c r="A42" s="47" t="s">
        <v>60</v>
      </c>
      <c r="B42" s="37">
        <v>124345</v>
      </c>
      <c r="C42" s="48">
        <v>123667</v>
      </c>
      <c r="D42" s="48">
        <v>678</v>
      </c>
      <c r="E42" s="49">
        <v>119487</v>
      </c>
      <c r="F42" s="48">
        <v>118993</v>
      </c>
      <c r="G42" s="48">
        <v>494</v>
      </c>
      <c r="H42" s="37">
        <v>118290</v>
      </c>
      <c r="I42" s="39">
        <v>95.1304837347702</v>
      </c>
      <c r="J42" s="39">
        <v>98.99821737929649</v>
      </c>
      <c r="K42" s="48">
        <v>118135</v>
      </c>
      <c r="L42" s="48">
        <v>678496</v>
      </c>
      <c r="M42" s="48">
        <v>494115</v>
      </c>
      <c r="N42" s="50">
        <v>95.52669669353992</v>
      </c>
      <c r="O42" s="51">
        <v>99.27894918188464</v>
      </c>
      <c r="P42" s="48">
        <v>155</v>
      </c>
      <c r="Q42" s="48">
        <v>154815</v>
      </c>
      <c r="R42" s="48">
        <v>678</v>
      </c>
      <c r="S42" s="48">
        <v>494</v>
      </c>
      <c r="T42" s="48">
        <v>155</v>
      </c>
      <c r="U42" s="40">
        <v>22.86135693215339</v>
      </c>
      <c r="V42" s="40">
        <v>31.376518218623485</v>
      </c>
      <c r="W42" s="35"/>
      <c r="X42" s="35"/>
      <c r="Y42" s="35"/>
    </row>
    <row r="43" spans="1:25" s="34" customFormat="1" ht="17.25" customHeight="1">
      <c r="A43" s="36" t="s">
        <v>61</v>
      </c>
      <c r="B43" s="37">
        <v>46119</v>
      </c>
      <c r="C43" s="48">
        <v>8673</v>
      </c>
      <c r="D43" s="48">
        <v>37446</v>
      </c>
      <c r="E43" s="48">
        <v>35232</v>
      </c>
      <c r="F43" s="48">
        <v>5822</v>
      </c>
      <c r="G43" s="48">
        <v>29410</v>
      </c>
      <c r="H43" s="37">
        <v>34855</v>
      </c>
      <c r="I43" s="39">
        <v>75.57622671783864</v>
      </c>
      <c r="J43" s="39">
        <v>98.92995004541326</v>
      </c>
      <c r="K43" s="48">
        <v>5626</v>
      </c>
      <c r="L43" s="48">
        <v>37446213</v>
      </c>
      <c r="M43" s="48">
        <v>29409722</v>
      </c>
      <c r="N43" s="50">
        <v>64.86798109074138</v>
      </c>
      <c r="O43" s="51">
        <v>96.63345929233941</v>
      </c>
      <c r="P43" s="48">
        <v>29229</v>
      </c>
      <c r="Q43" s="48">
        <v>29228665</v>
      </c>
      <c r="R43" s="48">
        <v>37446</v>
      </c>
      <c r="S43" s="48">
        <v>29410</v>
      </c>
      <c r="T43" s="48">
        <v>29229</v>
      </c>
      <c r="U43" s="40">
        <v>78.05640121775357</v>
      </c>
      <c r="V43" s="40">
        <v>99.38456307378442</v>
      </c>
      <c r="W43" s="35"/>
      <c r="X43" s="35"/>
      <c r="Y43" s="43"/>
    </row>
    <row r="44" spans="1:25" s="34" customFormat="1" ht="17.25" customHeight="1">
      <c r="A44" s="36" t="s">
        <v>62</v>
      </c>
      <c r="B44" s="37">
        <v>2998</v>
      </c>
      <c r="C44" s="48">
        <v>2629</v>
      </c>
      <c r="D44" s="48">
        <v>369</v>
      </c>
      <c r="E44" s="49">
        <f>F44+G44</f>
        <v>2317</v>
      </c>
      <c r="F44" s="48">
        <v>2026</v>
      </c>
      <c r="G44" s="48">
        <v>291</v>
      </c>
      <c r="H44" s="37">
        <v>2150</v>
      </c>
      <c r="I44" s="39">
        <v>71.71447631754504</v>
      </c>
      <c r="J44" s="39">
        <v>91.14031369224249</v>
      </c>
      <c r="K44" s="48">
        <v>1888</v>
      </c>
      <c r="L44" s="48">
        <v>369182</v>
      </c>
      <c r="M44" s="48">
        <v>290944</v>
      </c>
      <c r="N44" s="40">
        <v>71.81437809052872</v>
      </c>
      <c r="O44" s="42">
        <v>91.29593810444874</v>
      </c>
      <c r="P44" s="48">
        <v>262</v>
      </c>
      <c r="Q44" s="48">
        <v>261758</v>
      </c>
      <c r="R44" s="48">
        <v>369</v>
      </c>
      <c r="S44" s="48">
        <v>291</v>
      </c>
      <c r="T44" s="48">
        <v>262</v>
      </c>
      <c r="U44" s="40">
        <v>71.00271002710026</v>
      </c>
      <c r="V44" s="40">
        <v>90.03436426116839</v>
      </c>
      <c r="W44" s="35"/>
      <c r="X44" s="35"/>
      <c r="Y44" s="43"/>
    </row>
    <row r="45" spans="1:25" s="34" customFormat="1" ht="17.25" customHeight="1">
      <c r="A45" s="36" t="s">
        <v>63</v>
      </c>
      <c r="B45" s="37">
        <v>115507</v>
      </c>
      <c r="C45" s="38">
        <v>99051</v>
      </c>
      <c r="D45" s="38">
        <v>16456</v>
      </c>
      <c r="E45" s="37">
        <v>88601</v>
      </c>
      <c r="F45" s="38">
        <v>80273</v>
      </c>
      <c r="G45" s="38">
        <v>8328</v>
      </c>
      <c r="H45" s="37">
        <v>84281</v>
      </c>
      <c r="I45" s="39">
        <v>72.96614058022458</v>
      </c>
      <c r="J45" s="39">
        <v>95.12420853037776</v>
      </c>
      <c r="K45" s="38">
        <v>77597</v>
      </c>
      <c r="L45" s="38">
        <v>16456263</v>
      </c>
      <c r="M45" s="38">
        <v>8327795</v>
      </c>
      <c r="N45" s="40">
        <v>78.3404508788402</v>
      </c>
      <c r="O45" s="42">
        <v>96.66637599192754</v>
      </c>
      <c r="P45" s="38">
        <v>6684</v>
      </c>
      <c r="Q45" s="38">
        <v>6683704.566</v>
      </c>
      <c r="R45" s="38">
        <v>16456</v>
      </c>
      <c r="S45" s="38">
        <v>8328</v>
      </c>
      <c r="T45" s="38">
        <v>6684</v>
      </c>
      <c r="U45" s="40">
        <v>40.61740398638795</v>
      </c>
      <c r="V45" s="40">
        <v>80.2593659942363</v>
      </c>
      <c r="W45" s="35"/>
      <c r="X45" s="35"/>
      <c r="Y45" s="43"/>
    </row>
    <row r="46" spans="1:25" s="34" customFormat="1" ht="17.25" customHeight="1">
      <c r="A46" s="36" t="s">
        <v>64</v>
      </c>
      <c r="B46" s="37">
        <v>130929</v>
      </c>
      <c r="C46" s="38">
        <v>130768</v>
      </c>
      <c r="D46" s="38">
        <v>161</v>
      </c>
      <c r="E46" s="37">
        <v>111119</v>
      </c>
      <c r="F46" s="38">
        <v>110977</v>
      </c>
      <c r="G46" s="38">
        <v>142</v>
      </c>
      <c r="H46" s="37">
        <v>104130</v>
      </c>
      <c r="I46" s="39">
        <v>79.53165456086887</v>
      </c>
      <c r="J46" s="39">
        <v>93.71034656539385</v>
      </c>
      <c r="K46" s="38">
        <v>104002</v>
      </c>
      <c r="L46" s="38">
        <v>161098</v>
      </c>
      <c r="M46" s="38">
        <v>142131</v>
      </c>
      <c r="N46" s="40">
        <v>79.5316897100208</v>
      </c>
      <c r="O46" s="42">
        <v>93.7149139010786</v>
      </c>
      <c r="P46" s="38">
        <v>128</v>
      </c>
      <c r="Q46" s="38">
        <v>127543</v>
      </c>
      <c r="R46" s="38">
        <v>161</v>
      </c>
      <c r="S46" s="38">
        <v>142</v>
      </c>
      <c r="T46" s="38">
        <v>128</v>
      </c>
      <c r="U46" s="40">
        <v>79.5031055900621</v>
      </c>
      <c r="V46" s="40">
        <v>90.14084507042254</v>
      </c>
      <c r="W46" s="35"/>
      <c r="X46" s="35"/>
      <c r="Y46" s="43"/>
    </row>
    <row r="47" spans="1:25" s="34" customFormat="1" ht="17.25" customHeight="1">
      <c r="A47" s="36" t="s">
        <v>65</v>
      </c>
      <c r="B47" s="37">
        <v>76104</v>
      </c>
      <c r="C47" s="38">
        <v>74564</v>
      </c>
      <c r="D47" s="38">
        <v>1540</v>
      </c>
      <c r="E47" s="37">
        <v>68475</v>
      </c>
      <c r="F47" s="38">
        <v>67564</v>
      </c>
      <c r="G47" s="38">
        <v>911</v>
      </c>
      <c r="H47" s="37">
        <v>67261</v>
      </c>
      <c r="I47" s="39">
        <v>88.38037422474508</v>
      </c>
      <c r="J47" s="39">
        <v>98.2270901788974</v>
      </c>
      <c r="K47" s="38">
        <v>66566</v>
      </c>
      <c r="L47" s="38">
        <v>1540282</v>
      </c>
      <c r="M47" s="38">
        <v>910876</v>
      </c>
      <c r="N47" s="40">
        <v>89.27364411780484</v>
      </c>
      <c r="O47" s="42">
        <v>98.52288200817003</v>
      </c>
      <c r="P47" s="38">
        <v>695</v>
      </c>
      <c r="Q47" s="38">
        <v>695383</v>
      </c>
      <c r="R47" s="38">
        <v>1540</v>
      </c>
      <c r="S47" s="38">
        <v>911</v>
      </c>
      <c r="T47" s="38">
        <v>695</v>
      </c>
      <c r="U47" s="40">
        <v>45.12987012987013</v>
      </c>
      <c r="V47" s="40">
        <v>76.28979143798024</v>
      </c>
      <c r="W47" s="35"/>
      <c r="X47" s="35"/>
      <c r="Y47" s="35"/>
    </row>
    <row r="48" spans="1:25" s="34" customFormat="1" ht="17.25" customHeight="1">
      <c r="A48" s="36" t="s">
        <v>66</v>
      </c>
      <c r="B48" s="37">
        <v>4714</v>
      </c>
      <c r="C48" s="48">
        <v>2888</v>
      </c>
      <c r="D48" s="48">
        <v>1826</v>
      </c>
      <c r="E48" s="49">
        <v>3054</v>
      </c>
      <c r="F48" s="48">
        <v>1945</v>
      </c>
      <c r="G48" s="48">
        <v>1109</v>
      </c>
      <c r="H48" s="37">
        <v>2544</v>
      </c>
      <c r="I48" s="39">
        <v>53.966907085277896</v>
      </c>
      <c r="J48" s="39">
        <v>83.30058939096267</v>
      </c>
      <c r="K48" s="48">
        <v>1718</v>
      </c>
      <c r="L48" s="48">
        <v>1825855</v>
      </c>
      <c r="M48" s="48">
        <v>1108733</v>
      </c>
      <c r="N48" s="50">
        <v>59.48753462603879</v>
      </c>
      <c r="O48" s="51">
        <v>88.32904884318766</v>
      </c>
      <c r="P48" s="48">
        <v>826</v>
      </c>
      <c r="Q48" s="48">
        <v>826055</v>
      </c>
      <c r="R48" s="48">
        <v>1826</v>
      </c>
      <c r="S48" s="48">
        <v>1109</v>
      </c>
      <c r="T48" s="48">
        <v>826</v>
      </c>
      <c r="U48" s="40">
        <v>45.2354874041621</v>
      </c>
      <c r="V48" s="40">
        <v>74.48151487826871</v>
      </c>
      <c r="W48" s="35"/>
      <c r="X48" s="35"/>
      <c r="Y48" s="35"/>
    </row>
    <row r="49" spans="1:25" s="34" customFormat="1" ht="17.25" customHeight="1">
      <c r="A49" s="36" t="s">
        <v>67</v>
      </c>
      <c r="B49" s="37">
        <v>15585</v>
      </c>
      <c r="C49" s="48">
        <v>10234</v>
      </c>
      <c r="D49" s="48">
        <v>5351</v>
      </c>
      <c r="E49" s="49">
        <v>10428</v>
      </c>
      <c r="F49" s="48">
        <v>7162</v>
      </c>
      <c r="G49" s="48">
        <v>3266</v>
      </c>
      <c r="H49" s="37">
        <v>7724</v>
      </c>
      <c r="I49" s="39">
        <v>49.56047481552775</v>
      </c>
      <c r="J49" s="39">
        <v>74.06981204449559</v>
      </c>
      <c r="K49" s="48">
        <v>5981</v>
      </c>
      <c r="L49" s="48">
        <v>5350732</v>
      </c>
      <c r="M49" s="48">
        <v>3266449</v>
      </c>
      <c r="N49" s="50">
        <v>58.44244674614032</v>
      </c>
      <c r="O49" s="51">
        <v>83.51019268360793</v>
      </c>
      <c r="P49" s="48">
        <v>1743</v>
      </c>
      <c r="Q49" s="48">
        <v>1743463</v>
      </c>
      <c r="R49" s="48">
        <v>5351</v>
      </c>
      <c r="S49" s="48">
        <v>3266</v>
      </c>
      <c r="T49" s="48">
        <v>1743</v>
      </c>
      <c r="U49" s="40">
        <v>32.57335077555597</v>
      </c>
      <c r="V49" s="40">
        <v>53.36803429271279</v>
      </c>
      <c r="W49" s="35"/>
      <c r="X49" s="35"/>
      <c r="Y49" s="35"/>
    </row>
    <row r="50" spans="1:25" s="34" customFormat="1" ht="17.25" customHeight="1">
      <c r="A50" s="36" t="s">
        <v>68</v>
      </c>
      <c r="B50" s="37">
        <v>13469</v>
      </c>
      <c r="C50" s="48">
        <v>10717</v>
      </c>
      <c r="D50" s="48">
        <v>2752</v>
      </c>
      <c r="E50" s="49">
        <v>10479</v>
      </c>
      <c r="F50" s="48">
        <v>8755</v>
      </c>
      <c r="G50" s="48">
        <v>1724</v>
      </c>
      <c r="H50" s="37">
        <v>9625</v>
      </c>
      <c r="I50" s="39">
        <v>71.46039052639395</v>
      </c>
      <c r="J50" s="39">
        <v>91.8503674014696</v>
      </c>
      <c r="K50" s="48">
        <v>8218</v>
      </c>
      <c r="L50" s="48">
        <v>2751697</v>
      </c>
      <c r="M50" s="48">
        <v>1724337</v>
      </c>
      <c r="N50" s="50">
        <v>76.68190725016329</v>
      </c>
      <c r="O50" s="51">
        <v>93.8663620788121</v>
      </c>
      <c r="P50" s="48">
        <v>1407</v>
      </c>
      <c r="Q50" s="48">
        <v>1407406</v>
      </c>
      <c r="R50" s="48">
        <v>2752</v>
      </c>
      <c r="S50" s="48">
        <v>1724</v>
      </c>
      <c r="T50" s="48">
        <v>1407</v>
      </c>
      <c r="U50" s="40">
        <v>51.12645348837209</v>
      </c>
      <c r="V50" s="40">
        <v>81.61252900232019</v>
      </c>
      <c r="W50" s="35"/>
      <c r="X50" s="35"/>
      <c r="Y50" s="35"/>
    </row>
    <row r="51" spans="1:25" s="34" customFormat="1" ht="17.25" customHeight="1">
      <c r="A51" s="36" t="s">
        <v>69</v>
      </c>
      <c r="B51" s="37">
        <v>1253</v>
      </c>
      <c r="C51" s="48">
        <v>1250</v>
      </c>
      <c r="D51" s="48">
        <v>3</v>
      </c>
      <c r="E51" s="49">
        <v>1041</v>
      </c>
      <c r="F51" s="48">
        <v>1039</v>
      </c>
      <c r="G51" s="48">
        <v>2</v>
      </c>
      <c r="H51" s="37">
        <v>1011</v>
      </c>
      <c r="I51" s="39">
        <v>80.68635275339186</v>
      </c>
      <c r="J51" s="39">
        <v>97.11815561959655</v>
      </c>
      <c r="K51" s="48">
        <v>1010</v>
      </c>
      <c r="L51" s="48">
        <v>2878</v>
      </c>
      <c r="M51" s="48">
        <v>1795</v>
      </c>
      <c r="N51" s="50">
        <v>80.8</v>
      </c>
      <c r="O51" s="51">
        <v>97.20885466794995</v>
      </c>
      <c r="P51" s="48">
        <v>1</v>
      </c>
      <c r="Q51" s="48">
        <v>689</v>
      </c>
      <c r="R51" s="48">
        <v>3</v>
      </c>
      <c r="S51" s="48">
        <v>2</v>
      </c>
      <c r="T51" s="48">
        <v>1</v>
      </c>
      <c r="U51" s="40">
        <v>33.33333333333333</v>
      </c>
      <c r="V51" s="40">
        <v>50</v>
      </c>
      <c r="W51" s="35"/>
      <c r="X51" s="35"/>
      <c r="Y51" s="35"/>
    </row>
    <row r="52" spans="1:25" s="34" customFormat="1" ht="17.25" customHeight="1">
      <c r="A52" s="36" t="s">
        <v>70</v>
      </c>
      <c r="B52" s="37">
        <v>184583</v>
      </c>
      <c r="C52" s="38">
        <v>140523</v>
      </c>
      <c r="D52" s="38">
        <v>44060</v>
      </c>
      <c r="E52" s="37">
        <v>146337</v>
      </c>
      <c r="F52" s="38">
        <v>114173</v>
      </c>
      <c r="G52" s="38">
        <v>32164</v>
      </c>
      <c r="H52" s="37">
        <v>146203</v>
      </c>
      <c r="I52" s="39">
        <v>79.20718592719807</v>
      </c>
      <c r="J52" s="39">
        <v>99.90843054046482</v>
      </c>
      <c r="K52" s="38">
        <v>114046</v>
      </c>
      <c r="L52" s="38">
        <v>44059652</v>
      </c>
      <c r="M52" s="38">
        <v>32163342</v>
      </c>
      <c r="N52" s="40">
        <v>81.1582445578304</v>
      </c>
      <c r="O52" s="42">
        <v>99.88876529477196</v>
      </c>
      <c r="P52" s="38">
        <v>32157</v>
      </c>
      <c r="Q52" s="38">
        <v>32156914</v>
      </c>
      <c r="R52" s="38">
        <v>44060</v>
      </c>
      <c r="S52" s="38">
        <v>32163</v>
      </c>
      <c r="T52" s="38">
        <v>32157</v>
      </c>
      <c r="U52" s="40">
        <v>72.98456650022696</v>
      </c>
      <c r="V52" s="40">
        <v>99.97823653774405</v>
      </c>
      <c r="W52" s="35"/>
      <c r="X52" s="35"/>
      <c r="Y52" s="43"/>
    </row>
    <row r="53" spans="1:25" s="34" customFormat="1" ht="17.25" customHeight="1">
      <c r="A53" s="44" t="s">
        <v>71</v>
      </c>
      <c r="B53" s="37">
        <v>239</v>
      </c>
      <c r="C53" s="38">
        <v>232</v>
      </c>
      <c r="D53" s="38">
        <v>7</v>
      </c>
      <c r="E53" s="37">
        <v>189</v>
      </c>
      <c r="F53" s="38">
        <v>184</v>
      </c>
      <c r="G53" s="38">
        <v>5</v>
      </c>
      <c r="H53" s="37">
        <v>144</v>
      </c>
      <c r="I53" s="39">
        <v>60.25104602510461</v>
      </c>
      <c r="J53" s="39">
        <v>76.19047619047619</v>
      </c>
      <c r="K53" s="38">
        <v>143</v>
      </c>
      <c r="L53" s="38">
        <v>6764</v>
      </c>
      <c r="M53" s="38">
        <v>5045</v>
      </c>
      <c r="N53" s="40">
        <v>61.63793103448276</v>
      </c>
      <c r="O53" s="42">
        <v>77.71739130434783</v>
      </c>
      <c r="P53" s="38">
        <v>1</v>
      </c>
      <c r="Q53" s="38">
        <v>1130</v>
      </c>
      <c r="R53" s="38">
        <v>7</v>
      </c>
      <c r="S53" s="38">
        <v>5</v>
      </c>
      <c r="T53" s="38">
        <v>1</v>
      </c>
      <c r="U53" s="40">
        <v>14.285714285714285</v>
      </c>
      <c r="V53" s="40">
        <v>20</v>
      </c>
      <c r="W53" s="35"/>
      <c r="X53" s="35"/>
      <c r="Y53" s="43"/>
    </row>
    <row r="54" spans="1:25" s="34" customFormat="1" ht="17.25" customHeight="1">
      <c r="A54" s="44" t="s">
        <v>72</v>
      </c>
      <c r="B54" s="37">
        <v>74</v>
      </c>
      <c r="C54" s="38">
        <v>69</v>
      </c>
      <c r="D54" s="38">
        <v>5</v>
      </c>
      <c r="E54" s="37">
        <v>58</v>
      </c>
      <c r="F54" s="38">
        <v>54</v>
      </c>
      <c r="G54" s="38">
        <v>4</v>
      </c>
      <c r="H54" s="37">
        <v>52</v>
      </c>
      <c r="I54" s="39">
        <v>70.27027027027027</v>
      </c>
      <c r="J54" s="39">
        <v>89.65517241379311</v>
      </c>
      <c r="K54" s="38">
        <v>49</v>
      </c>
      <c r="L54" s="38">
        <v>4628</v>
      </c>
      <c r="M54" s="38">
        <v>4221</v>
      </c>
      <c r="N54" s="40">
        <v>71.01449275362319</v>
      </c>
      <c r="O54" s="42">
        <v>90.74074074074075</v>
      </c>
      <c r="P54" s="38">
        <v>3</v>
      </c>
      <c r="Q54" s="38">
        <v>3153</v>
      </c>
      <c r="R54" s="38">
        <v>5</v>
      </c>
      <c r="S54" s="38">
        <v>4</v>
      </c>
      <c r="T54" s="38">
        <v>3</v>
      </c>
      <c r="U54" s="40">
        <v>60</v>
      </c>
      <c r="V54" s="40">
        <v>75</v>
      </c>
      <c r="W54" s="35"/>
      <c r="X54" s="35"/>
      <c r="Y54" s="35"/>
    </row>
    <row r="55" spans="1:25" s="34" customFormat="1" ht="17.25" customHeight="1">
      <c r="A55" s="52" t="s">
        <v>25</v>
      </c>
      <c r="B55" s="37">
        <v>144839</v>
      </c>
      <c r="C55" s="38">
        <v>100839</v>
      </c>
      <c r="D55" s="38">
        <v>44000</v>
      </c>
      <c r="E55" s="37">
        <v>111138</v>
      </c>
      <c r="F55" s="38">
        <v>79008</v>
      </c>
      <c r="G55" s="38">
        <v>32130</v>
      </c>
      <c r="H55" s="37">
        <v>111065</v>
      </c>
      <c r="I55" s="39">
        <v>76.68169484738226</v>
      </c>
      <c r="J55" s="39">
        <v>99.93431589555327</v>
      </c>
      <c r="K55" s="38">
        <v>78935</v>
      </c>
      <c r="L55" s="38">
        <v>44000000</v>
      </c>
      <c r="M55" s="38">
        <v>32129566</v>
      </c>
      <c r="N55" s="40">
        <v>78.27824552008647</v>
      </c>
      <c r="O55" s="42">
        <v>99.90760429323613</v>
      </c>
      <c r="P55" s="38">
        <v>32130</v>
      </c>
      <c r="Q55" s="38">
        <v>32129566</v>
      </c>
      <c r="R55" s="38">
        <v>44000</v>
      </c>
      <c r="S55" s="38">
        <v>32130</v>
      </c>
      <c r="T55" s="38">
        <v>32130</v>
      </c>
      <c r="U55" s="40">
        <v>73.02272727272727</v>
      </c>
      <c r="V55" s="40">
        <v>100</v>
      </c>
      <c r="W55" s="35"/>
      <c r="X55" s="35"/>
      <c r="Y55" s="35"/>
    </row>
    <row r="56" spans="1:25" s="34" customFormat="1" ht="17.25" customHeight="1">
      <c r="A56" s="52" t="s">
        <v>26</v>
      </c>
      <c r="B56" s="37">
        <v>115</v>
      </c>
      <c r="C56" s="38">
        <v>67</v>
      </c>
      <c r="D56" s="38">
        <v>48</v>
      </c>
      <c r="E56" s="37">
        <v>84</v>
      </c>
      <c r="F56" s="38">
        <v>59</v>
      </c>
      <c r="G56" s="38">
        <v>25</v>
      </c>
      <c r="H56" s="37">
        <v>74</v>
      </c>
      <c r="I56" s="39">
        <v>64.34782608695652</v>
      </c>
      <c r="J56" s="39">
        <v>88.09523809523809</v>
      </c>
      <c r="K56" s="38">
        <v>51</v>
      </c>
      <c r="L56" s="38">
        <v>48260</v>
      </c>
      <c r="M56" s="38">
        <v>24510</v>
      </c>
      <c r="N56" s="40">
        <v>76.11940298507463</v>
      </c>
      <c r="O56" s="42">
        <v>86.4406779661017</v>
      </c>
      <c r="P56" s="38">
        <v>23</v>
      </c>
      <c r="Q56" s="38">
        <v>23065</v>
      </c>
      <c r="R56" s="38">
        <v>48</v>
      </c>
      <c r="S56" s="38">
        <v>25</v>
      </c>
      <c r="T56" s="38">
        <v>23</v>
      </c>
      <c r="U56" s="40">
        <v>47.91666666666667</v>
      </c>
      <c r="V56" s="40">
        <v>92</v>
      </c>
      <c r="W56" s="35"/>
      <c r="X56" s="35"/>
      <c r="Y56" s="35"/>
    </row>
    <row r="57" spans="1:25" s="34" customFormat="1" ht="34.5" customHeight="1">
      <c r="A57" s="52" t="s">
        <v>73</v>
      </c>
      <c r="B57" s="37">
        <v>29800</v>
      </c>
      <c r="C57" s="53">
        <v>29800</v>
      </c>
      <c r="D57" s="38">
        <v>0</v>
      </c>
      <c r="E57" s="37">
        <v>26985</v>
      </c>
      <c r="F57" s="38">
        <v>26985</v>
      </c>
      <c r="G57" s="38">
        <v>0</v>
      </c>
      <c r="H57" s="37">
        <v>26985</v>
      </c>
      <c r="I57" s="39">
        <v>90.55369127516778</v>
      </c>
      <c r="J57" s="39">
        <v>100</v>
      </c>
      <c r="K57" s="38">
        <v>26985</v>
      </c>
      <c r="L57" s="38">
        <v>0</v>
      </c>
      <c r="M57" s="38">
        <v>0</v>
      </c>
      <c r="N57" s="40">
        <v>90.55369127516778</v>
      </c>
      <c r="O57" s="42">
        <v>100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40" t="s">
        <v>14</v>
      </c>
      <c r="V57" s="40" t="s">
        <v>15</v>
      </c>
      <c r="W57" s="35"/>
      <c r="X57" s="35"/>
      <c r="Y57" s="35"/>
    </row>
    <row r="58" spans="1:25" s="34" customFormat="1" ht="17.25" customHeight="1">
      <c r="A58" s="52" t="s">
        <v>74</v>
      </c>
      <c r="B58" s="37">
        <v>9516</v>
      </c>
      <c r="C58" s="38">
        <v>9516</v>
      </c>
      <c r="D58" s="38">
        <v>0</v>
      </c>
      <c r="E58" s="38">
        <v>7883</v>
      </c>
      <c r="F58" s="38">
        <v>7883</v>
      </c>
      <c r="G58" s="38">
        <v>0</v>
      </c>
      <c r="H58" s="37">
        <v>7883</v>
      </c>
      <c r="I58" s="39">
        <v>82.83942833123162</v>
      </c>
      <c r="J58" s="39">
        <v>100</v>
      </c>
      <c r="K58" s="38">
        <v>7883</v>
      </c>
      <c r="L58" s="38">
        <v>0</v>
      </c>
      <c r="M58" s="38">
        <v>0</v>
      </c>
      <c r="N58" s="40">
        <v>82.83942833123162</v>
      </c>
      <c r="O58" s="42">
        <v>100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40" t="s">
        <v>14</v>
      </c>
      <c r="V58" s="40" t="s">
        <v>15</v>
      </c>
      <c r="W58" s="35"/>
      <c r="X58" s="35"/>
      <c r="Y58" s="35"/>
    </row>
    <row r="59" spans="1:25" s="34" customFormat="1" ht="17.25" customHeight="1">
      <c r="A59" s="47" t="s">
        <v>75</v>
      </c>
      <c r="B59" s="37">
        <f>C59</f>
        <v>24528</v>
      </c>
      <c r="C59" s="38">
        <v>24528</v>
      </c>
      <c r="D59" s="38">
        <v>0</v>
      </c>
      <c r="E59" s="38">
        <v>23698</v>
      </c>
      <c r="F59" s="38">
        <v>23698</v>
      </c>
      <c r="G59" s="38">
        <v>0</v>
      </c>
      <c r="H59" s="37">
        <v>23698</v>
      </c>
      <c r="I59" s="39">
        <v>97</v>
      </c>
      <c r="J59" s="39">
        <v>100</v>
      </c>
      <c r="K59" s="38">
        <v>23698</v>
      </c>
      <c r="L59" s="38">
        <v>0</v>
      </c>
      <c r="M59" s="38">
        <v>0</v>
      </c>
      <c r="N59" s="40">
        <v>97</v>
      </c>
      <c r="O59" s="42">
        <v>100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40" t="s">
        <v>14</v>
      </c>
      <c r="V59" s="40" t="s">
        <v>15</v>
      </c>
      <c r="W59" s="35"/>
      <c r="X59" s="35"/>
      <c r="Y59" s="43"/>
    </row>
    <row r="60" spans="1:25" s="34" customFormat="1" ht="17.25" customHeight="1">
      <c r="A60" s="36" t="s">
        <v>76</v>
      </c>
      <c r="B60" s="37">
        <v>2000</v>
      </c>
      <c r="C60" s="38">
        <v>500</v>
      </c>
      <c r="D60" s="38">
        <v>1500</v>
      </c>
      <c r="E60" s="38">
        <v>0</v>
      </c>
      <c r="F60" s="38">
        <v>0</v>
      </c>
      <c r="G60" s="38">
        <v>0</v>
      </c>
      <c r="H60" s="37">
        <v>0</v>
      </c>
      <c r="I60" s="39">
        <v>0</v>
      </c>
      <c r="J60" s="39">
        <v>0</v>
      </c>
      <c r="K60" s="38">
        <v>0</v>
      </c>
      <c r="L60" s="38">
        <v>1500000</v>
      </c>
      <c r="M60" s="38">
        <v>0</v>
      </c>
      <c r="N60" s="40">
        <v>0</v>
      </c>
      <c r="O60" s="42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40" t="s">
        <v>14</v>
      </c>
      <c r="V60" s="40" t="s">
        <v>15</v>
      </c>
      <c r="W60" s="35"/>
      <c r="X60" s="35"/>
      <c r="Y60" s="35"/>
    </row>
    <row r="61" spans="1:22" s="55" customFormat="1" ht="15.75" customHeight="1">
      <c r="A61" s="54" t="s">
        <v>77</v>
      </c>
      <c r="B61" s="37">
        <v>3608</v>
      </c>
      <c r="C61" s="37">
        <v>1650</v>
      </c>
      <c r="D61" s="37">
        <v>1958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1958105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 t="s">
        <v>14</v>
      </c>
      <c r="V61" s="37" t="s">
        <v>15</v>
      </c>
    </row>
    <row r="62" spans="1:22" ht="14.25" customHeight="1">
      <c r="A62" s="56" t="s">
        <v>78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ht="16.5" customHeight="1">
      <c r="A63" s="58" t="s">
        <v>79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ht="16.5" customHeight="1">
      <c r="A64" s="58" t="s">
        <v>80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ht="16.5">
      <c r="A65" s="58" t="s">
        <v>81</v>
      </c>
    </row>
  </sheetData>
  <printOptions horizontalCentered="1"/>
  <pageMargins left="0.3937007874015748" right="0" top="0.7874015748031497" bottom="0.3937007874015748" header="0.5905511811023623" footer="0.31496062992125984"/>
  <pageSetup firstPageNumber="9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2014-05-09T03:38:40Z</dcterms:created>
  <dcterms:modified xsi:type="dcterms:W3CDTF">2014-05-09T03:38:48Z</dcterms:modified>
  <cp:category/>
  <cp:version/>
  <cp:contentType/>
  <cp:contentStatus/>
</cp:coreProperties>
</file>