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2ok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'表2ok'!$A$1:$V$62</definedName>
    <definedName name="Print_Area_MI">#REF!</definedName>
    <definedName name="_xlnm.Print_Titles" localSheetId="0">'表2ok'!$1:$5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<sst xmlns="http://schemas.openxmlformats.org/spreadsheetml/2006/main" count="123" uniqueCount="79">
  <si>
    <t>單位：百萬元</t>
  </si>
  <si>
    <t>經常門</t>
  </si>
  <si>
    <t>資本門</t>
  </si>
  <si>
    <t xml:space="preserve">  行政院</t>
  </si>
  <si>
    <t xml:space="preserve">  -</t>
  </si>
  <si>
    <t xml:space="preserve"> - </t>
  </si>
  <si>
    <t xml:space="preserve">  主計總處</t>
  </si>
  <si>
    <t xml:space="preserve">  人事行政總處</t>
  </si>
  <si>
    <t xml:space="preserve">  公務人力發展中心</t>
  </si>
  <si>
    <t xml:space="preserve">  國立故宮博物院</t>
  </si>
  <si>
    <t xml:space="preserve">  客家委員會及所屬</t>
  </si>
  <si>
    <t xml:space="preserve">  中央選舉委員會及所屬</t>
  </si>
  <si>
    <t xml:space="preserve">  檔案管理局</t>
  </si>
  <si>
    <t xml:space="preserve">  公平交易委員會</t>
  </si>
  <si>
    <t xml:space="preserve">  國家通訊傳播委員會</t>
  </si>
  <si>
    <t xml:space="preserve">  大陸委員會</t>
  </si>
  <si>
    <t xml:space="preserve">  飛航安全調查委員會</t>
  </si>
  <si>
    <t xml:space="preserve">  文化園區管理局</t>
  </si>
  <si>
    <t>　補助直轄市及縣市政府</t>
  </si>
  <si>
    <t>　福建省政府</t>
  </si>
  <si>
    <t>103年度中央政府各機關歲出預算第1季（截至3月底）執行情形表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</si>
  <si>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</si>
  <si>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t>累計分配數</t>
  </si>
  <si>
    <r>
      <t xml:space="preserve">                                      </t>
    </r>
    <r>
      <rPr>
        <sz val="13"/>
        <rFont val="標楷體"/>
        <family val="4"/>
      </rP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</si>
  <si>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</si>
  <si>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</si>
  <si>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</si>
  <si>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</si>
  <si>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</si>
  <si>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</si>
  <si>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</si>
  <si>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</si>
  <si>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</si>
  <si>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</si>
  <si>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</si>
  <si>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</si>
  <si>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</si>
  <si>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r>
      <t>合</t>
    </r>
    <r>
      <rPr>
        <b/>
        <sz val="13"/>
        <rFont val="Arial"/>
        <family val="2"/>
      </rPr>
      <t xml:space="preserve">                        </t>
    </r>
    <r>
      <rPr>
        <b/>
        <sz val="13"/>
        <rFont val="標楷體"/>
        <family val="4"/>
      </rPr>
      <t>計</t>
    </r>
  </si>
  <si>
    <r>
      <t>1.</t>
    </r>
    <r>
      <rPr>
        <sz val="13"/>
        <rFont val="標楷體"/>
        <family val="4"/>
      </rPr>
      <t>總統府主管</t>
    </r>
  </si>
  <si>
    <r>
      <t>2.</t>
    </r>
    <r>
      <rPr>
        <sz val="13"/>
        <rFont val="標楷體"/>
        <family val="4"/>
      </rPr>
      <t>行政院主管</t>
    </r>
  </si>
  <si>
    <t xml:space="preserve">  地方行政研習中心</t>
  </si>
  <si>
    <t xml:space="preserve">  經濟建設委員會（國家發展委員會）</t>
  </si>
  <si>
    <t xml:space="preserve">  研究發展考核委員會（國家發展委員會）</t>
  </si>
  <si>
    <t xml:space="preserve">  公共工程委員會</t>
  </si>
  <si>
    <t xml:space="preserve">  原住民族委員會</t>
  </si>
  <si>
    <r>
      <t>3.</t>
    </r>
    <r>
      <rPr>
        <sz val="13"/>
        <rFont val="標楷體"/>
        <family val="4"/>
      </rPr>
      <t>立法院主管</t>
    </r>
  </si>
  <si>
    <r>
      <t>4.</t>
    </r>
    <r>
      <rPr>
        <sz val="13"/>
        <rFont val="標楷體"/>
        <family val="4"/>
      </rPr>
      <t>司法院主管</t>
    </r>
  </si>
  <si>
    <r>
      <t>5.</t>
    </r>
    <r>
      <rPr>
        <sz val="13"/>
        <rFont val="標楷體"/>
        <family val="4"/>
      </rPr>
      <t>考試院主管</t>
    </r>
  </si>
  <si>
    <r>
      <t>6.</t>
    </r>
    <r>
      <rPr>
        <sz val="13"/>
        <rFont val="標楷體"/>
        <family val="4"/>
      </rPr>
      <t>監察院主管</t>
    </r>
  </si>
  <si>
    <r>
      <t>7.</t>
    </r>
    <r>
      <rPr>
        <sz val="13"/>
        <rFont val="標楷體"/>
        <family val="4"/>
      </rPr>
      <t>內政部主管</t>
    </r>
  </si>
  <si>
    <r>
      <t>8.</t>
    </r>
    <r>
      <rPr>
        <sz val="13"/>
        <rFont val="標楷體"/>
        <family val="4"/>
      </rPr>
      <t>外交部主管</t>
    </r>
  </si>
  <si>
    <r>
      <t>9.</t>
    </r>
    <r>
      <rPr>
        <sz val="13"/>
        <rFont val="標楷體"/>
        <family val="4"/>
      </rPr>
      <t>國防部主管</t>
    </r>
  </si>
  <si>
    <r>
      <t>10.</t>
    </r>
    <r>
      <rPr>
        <sz val="13"/>
        <rFont val="標楷體"/>
        <family val="4"/>
      </rPr>
      <t>財政部主管</t>
    </r>
  </si>
  <si>
    <r>
      <t>11.</t>
    </r>
    <r>
      <rPr>
        <sz val="13"/>
        <rFont val="標楷體"/>
        <family val="4"/>
      </rPr>
      <t>教育部主管</t>
    </r>
  </si>
  <si>
    <r>
      <t>12.</t>
    </r>
    <r>
      <rPr>
        <sz val="13"/>
        <rFont val="標楷體"/>
        <family val="4"/>
      </rPr>
      <t>法務部主管</t>
    </r>
  </si>
  <si>
    <r>
      <t>13.</t>
    </r>
    <r>
      <rPr>
        <sz val="13"/>
        <rFont val="標楷體"/>
        <family val="4"/>
      </rPr>
      <t>經濟部主管</t>
    </r>
  </si>
  <si>
    <r>
      <t>14.</t>
    </r>
    <r>
      <rPr>
        <sz val="13"/>
        <rFont val="標楷體"/>
        <family val="4"/>
      </rPr>
      <t>交通部主管</t>
    </r>
  </si>
  <si>
    <r>
      <t>15.</t>
    </r>
    <r>
      <rPr>
        <sz val="13"/>
        <rFont val="標楷體"/>
        <family val="4"/>
      </rPr>
      <t>蒙藏委員會主管</t>
    </r>
  </si>
  <si>
    <r>
      <t>16.</t>
    </r>
    <r>
      <rPr>
        <sz val="13"/>
        <rFont val="標楷體"/>
        <family val="4"/>
      </rPr>
      <t>僑務委員會主管</t>
    </r>
  </si>
  <si>
    <r>
      <t>17.</t>
    </r>
    <r>
      <rPr>
        <sz val="13"/>
        <rFont val="標楷體"/>
        <family val="4"/>
      </rPr>
      <t>國家科學委員會（科技部）主管</t>
    </r>
  </si>
  <si>
    <r>
      <t>18.</t>
    </r>
    <r>
      <rPr>
        <sz val="13"/>
        <rFont val="標楷體"/>
        <family val="4"/>
      </rPr>
      <t>原子能委員會主管</t>
    </r>
  </si>
  <si>
    <r>
      <t>19.</t>
    </r>
    <r>
      <rPr>
        <sz val="13"/>
        <rFont val="標楷體"/>
        <family val="4"/>
      </rPr>
      <t>農業委員會主管</t>
    </r>
  </si>
  <si>
    <r>
      <t>20.</t>
    </r>
    <r>
      <rPr>
        <sz val="13"/>
        <rFont val="標楷體"/>
        <family val="4"/>
      </rPr>
      <t>勞工委員會（勞動部）主管</t>
    </r>
  </si>
  <si>
    <r>
      <t>21.</t>
    </r>
    <r>
      <rPr>
        <sz val="13"/>
        <rFont val="標楷體"/>
        <family val="4"/>
      </rPr>
      <t>衛生福利部主管</t>
    </r>
  </si>
  <si>
    <r>
      <t>22.</t>
    </r>
    <r>
      <rPr>
        <sz val="13"/>
        <rFont val="標楷體"/>
        <family val="4"/>
      </rPr>
      <t>環境保護署主管</t>
    </r>
  </si>
  <si>
    <r>
      <t>23</t>
    </r>
    <r>
      <rPr>
        <sz val="13"/>
        <rFont val="標楷體"/>
        <family val="4"/>
      </rPr>
      <t>.文化部主管</t>
    </r>
  </si>
  <si>
    <r>
      <t>24.</t>
    </r>
    <r>
      <rPr>
        <sz val="13"/>
        <rFont val="標楷體"/>
        <family val="4"/>
      </rPr>
      <t>海岸巡防署主管</t>
    </r>
  </si>
  <si>
    <r>
      <t>25.</t>
    </r>
    <r>
      <rPr>
        <sz val="13"/>
        <rFont val="標楷體"/>
        <family val="4"/>
      </rPr>
      <t>金融監督管理委員會主管</t>
    </r>
  </si>
  <si>
    <r>
      <t>26.</t>
    </r>
    <r>
      <rPr>
        <sz val="13"/>
        <rFont val="標楷體"/>
        <family val="4"/>
      </rPr>
      <t>國軍退除役官兵輔導委員會主管</t>
    </r>
  </si>
  <si>
    <r>
      <t>27</t>
    </r>
    <r>
      <rPr>
        <sz val="13"/>
        <rFont val="標楷體"/>
        <family val="4"/>
      </rPr>
      <t>.省市地方政府</t>
    </r>
  </si>
  <si>
    <t>　臺灣省政府</t>
  </si>
  <si>
    <t>　臺灣省諮議會</t>
  </si>
  <si>
    <r>
      <t>28.</t>
    </r>
    <r>
      <rPr>
        <sz val="13"/>
        <rFont val="標楷體"/>
        <family val="4"/>
      </rPr>
      <t>統籌部分</t>
    </r>
  </si>
  <si>
    <r>
      <t>29.</t>
    </r>
    <r>
      <rPr>
        <sz val="13"/>
        <rFont val="標楷體"/>
        <family val="4"/>
      </rPr>
      <t>災害準備金</t>
    </r>
  </si>
  <si>
    <r>
      <t>30.</t>
    </r>
    <r>
      <rPr>
        <sz val="13"/>
        <rFont val="標楷體"/>
        <family val="4"/>
      </rPr>
      <t>第二預備金</t>
    </r>
  </si>
  <si>
    <t>註：1.表列累計執行數含暫付數。</t>
  </si>
  <si>
    <t xml:space="preserve">    2.表列統籌部分，包括公教員工資遣退職給付、公教人員婚喪生育及子女教育補助、早期退休公教人員生活困難照護金、公務人員退休撫卹給付等項。另人事行政總處及考試院主管已扣除上開統籌科目部分。</t>
  </si>
  <si>
    <t xml:space="preserve">    3.表列第二預備金及災害準備金均尚未動支。</t>
  </si>
  <si>
    <t xml:space="preserve">   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</si>
</sst>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#,##0.0_);\(#,##0.0\)"/>
    <numFmt numFmtId="184" formatCode="_-* #,##0.00_-;\-* #,##0.00_-;_-* &quot;-&quot;_-;_-@_-"/>
    <numFmt numFmtId="185" formatCode="#,##0_ "/>
    <numFmt numFmtId="186" formatCode="_(* #,##0.00_);_(* \(#,##0.00\);_(* &quot;-&quot;??_);_(@_)"/>
    <numFmt numFmtId="187" formatCode="#,###"/>
    <numFmt numFmtId="188" formatCode="_-* #,##0\ \ \ _-;\-* #,##0_-;_-* &quot;-    &quot;_-;_-@_-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[$-404]AM/PM\ hh:mm:ss"/>
    <numFmt numFmtId="201" formatCode="m&quot;月&quot;d&quot;日&quot;"/>
    <numFmt numFmtId="202" formatCode="_-* #,##0.0\ \ \ \ _-;\-* #,##0.0_-;_-* &quot;&quot;\ \ \ \ _-;_-@_-"/>
    <numFmt numFmtId="203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2"/>
      <name val="Arial"/>
      <family val="2"/>
    </font>
    <font>
      <sz val="12"/>
      <name val="標楷體"/>
      <family val="4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Arial"/>
      <family val="2"/>
    </font>
    <font>
      <b/>
      <sz val="13"/>
      <name val="標楷體"/>
      <family val="4"/>
    </font>
    <font>
      <b/>
      <sz val="12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sz val="11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71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8" fillId="0" borderId="0" applyNumberFormat="0" applyFill="0" applyBorder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7" fontId="27" fillId="0" borderId="0" xfId="37" applyFont="1" applyFill="1" applyAlignment="1" applyProtection="1" quotePrefix="1">
      <alignment horizontal="centerContinuous" vertical="top"/>
      <protection locked="0"/>
    </xf>
    <xf numFmtId="37" fontId="28" fillId="0" borderId="0" xfId="37" applyFont="1" applyFill="1" applyAlignment="1" applyProtection="1">
      <alignment horizontal="centerContinuous" vertical="top"/>
      <protection locked="0"/>
    </xf>
    <xf numFmtId="37" fontId="28" fillId="0" borderId="0" xfId="37" applyFont="1" applyFill="1" applyAlignment="1" applyProtection="1">
      <alignment horizontal="centerContinuous" vertical="top"/>
      <protection/>
    </xf>
    <xf numFmtId="37" fontId="28" fillId="0" borderId="0" xfId="37" applyFont="1" applyFill="1" applyAlignment="1" applyProtection="1">
      <alignment vertical="top"/>
      <protection locked="0"/>
    </xf>
    <xf numFmtId="37" fontId="28" fillId="0" borderId="0" xfId="37" applyFont="1" applyFill="1" applyAlignment="1" applyProtection="1">
      <alignment horizontal="centerContinuous" vertical="center"/>
      <protection locked="0"/>
    </xf>
    <xf numFmtId="37" fontId="29" fillId="0" borderId="0" xfId="37" applyFont="1" applyFill="1" applyAlignment="1" applyProtection="1">
      <alignment horizontal="centerContinuous" vertical="center"/>
      <protection locked="0"/>
    </xf>
    <xf numFmtId="37" fontId="29" fillId="0" borderId="0" xfId="37" applyFont="1" applyFill="1" applyAlignment="1" applyProtection="1">
      <alignment horizontal="centerContinuous" vertical="center"/>
      <protection/>
    </xf>
    <xf numFmtId="37" fontId="29" fillId="0" borderId="0" xfId="37" applyFont="1" applyFill="1" applyAlignment="1" applyProtection="1" quotePrefix="1">
      <alignment horizontal="right" vertical="center"/>
      <protection locked="0"/>
    </xf>
    <xf numFmtId="37" fontId="29" fillId="0" borderId="0" xfId="37" applyFont="1" applyFill="1" applyBorder="1" applyProtection="1">
      <alignment/>
      <protection locked="0"/>
    </xf>
    <xf numFmtId="37" fontId="30" fillId="0" borderId="11" xfId="37" applyFont="1" applyFill="1" applyBorder="1" applyAlignment="1" applyProtection="1">
      <alignment vertical="center"/>
      <protection locked="0"/>
    </xf>
    <xf numFmtId="37" fontId="31" fillId="0" borderId="12" xfId="37" applyFont="1" applyFill="1" applyBorder="1" applyAlignment="1" applyProtection="1" quotePrefix="1">
      <alignment horizontal="centerContinuous" vertical="center"/>
      <protection locked="0"/>
    </xf>
    <xf numFmtId="37" fontId="30" fillId="0" borderId="12" xfId="37" applyFont="1" applyFill="1" applyBorder="1" applyAlignment="1" applyProtection="1">
      <alignment horizontal="centerContinuous" vertical="center"/>
      <protection locked="0"/>
    </xf>
    <xf numFmtId="37" fontId="31" fillId="0" borderId="12" xfId="37" applyFont="1" applyFill="1" applyBorder="1" applyAlignment="1" applyProtection="1">
      <alignment horizontal="centerContinuous" vertical="center"/>
      <protection locked="0"/>
    </xf>
    <xf numFmtId="37" fontId="30" fillId="0" borderId="13" xfId="37" applyFont="1" applyFill="1" applyBorder="1" applyAlignment="1" applyProtection="1">
      <alignment horizontal="left" vertical="center"/>
      <protection locked="0"/>
    </xf>
    <xf numFmtId="37" fontId="30" fillId="0" borderId="14" xfId="37" applyFont="1" applyFill="1" applyBorder="1" applyAlignment="1" applyProtection="1">
      <alignment horizontal="centerContinuous" vertical="center"/>
      <protection/>
    </xf>
    <xf numFmtId="37" fontId="30" fillId="0" borderId="15" xfId="37" applyFont="1" applyFill="1" applyBorder="1" applyAlignment="1" applyProtection="1">
      <alignment horizontal="centerContinuous" vertical="center"/>
      <protection/>
    </xf>
    <xf numFmtId="37" fontId="31" fillId="0" borderId="15" xfId="37" applyFont="1" applyFill="1" applyBorder="1" applyAlignment="1" applyProtection="1">
      <alignment horizontal="centerContinuous" vertical="center"/>
      <protection locked="0"/>
    </xf>
    <xf numFmtId="37" fontId="30" fillId="0" borderId="15" xfId="37" applyFont="1" applyFill="1" applyBorder="1" applyAlignment="1" applyProtection="1">
      <alignment horizontal="centerContinuous" vertical="center"/>
      <protection locked="0"/>
    </xf>
    <xf numFmtId="37" fontId="30" fillId="0" borderId="15" xfId="37" applyNumberFormat="1" applyFont="1" applyFill="1" applyBorder="1" applyAlignment="1" applyProtection="1">
      <alignment horizontal="centerContinuous" vertical="center"/>
      <protection locked="0"/>
    </xf>
    <xf numFmtId="37" fontId="30" fillId="0" borderId="16" xfId="37" applyFont="1" applyFill="1" applyBorder="1" applyAlignment="1" applyProtection="1">
      <alignment horizontal="centerContinuous" vertical="center"/>
      <protection/>
    </xf>
    <xf numFmtId="37" fontId="31" fillId="0" borderId="0" xfId="37" applyFont="1" applyFill="1" applyBorder="1" applyAlignment="1" applyProtection="1">
      <alignment vertical="center"/>
      <protection locked="0"/>
    </xf>
    <xf numFmtId="37" fontId="31" fillId="0" borderId="17" xfId="37" applyFont="1" applyFill="1" applyBorder="1" applyAlignment="1" applyProtection="1" quotePrefix="1">
      <alignment horizontal="center" vertical="center"/>
      <protection locked="0"/>
    </xf>
    <xf numFmtId="37" fontId="31" fillId="0" borderId="18" xfId="37" applyFont="1" applyFill="1" applyBorder="1" applyAlignment="1" applyProtection="1">
      <alignment horizontal="center" vertical="center"/>
      <protection/>
    </xf>
    <xf numFmtId="37" fontId="31" fillId="0" borderId="18" xfId="37" applyFont="1" applyFill="1" applyBorder="1" applyAlignment="1" applyProtection="1">
      <alignment horizontal="center" vertical="center"/>
      <protection locked="0"/>
    </xf>
    <xf numFmtId="37" fontId="31" fillId="0" borderId="1" xfId="37" applyFont="1" applyFill="1" applyBorder="1" applyAlignment="1" applyProtection="1">
      <alignment horizontal="centerContinuous" vertical="center"/>
      <protection/>
    </xf>
    <xf numFmtId="37" fontId="30" fillId="0" borderId="19" xfId="37" applyFont="1" applyFill="1" applyBorder="1" applyAlignment="1" applyProtection="1">
      <alignment horizontal="centerContinuous" vertical="center"/>
      <protection/>
    </xf>
    <xf numFmtId="37" fontId="30" fillId="0" borderId="1" xfId="37" applyFont="1" applyFill="1" applyBorder="1" applyAlignment="1" applyProtection="1">
      <alignment horizontal="centerContinuous" vertical="center"/>
      <protection/>
    </xf>
    <xf numFmtId="37" fontId="31" fillId="0" borderId="20" xfId="37" applyFont="1" applyFill="1" applyBorder="1" applyAlignment="1" applyProtection="1">
      <alignment horizontal="centerContinuous" vertical="center"/>
      <protection locked="0"/>
    </xf>
    <xf numFmtId="37" fontId="30" fillId="0" borderId="1" xfId="37" applyFont="1" applyFill="1" applyBorder="1" applyAlignment="1" applyProtection="1">
      <alignment horizontal="centerContinuous" vertical="center"/>
      <protection locked="0"/>
    </xf>
    <xf numFmtId="37" fontId="31" fillId="0" borderId="1" xfId="37" applyNumberFormat="1" applyFont="1" applyFill="1" applyBorder="1" applyAlignment="1" applyProtection="1">
      <alignment horizontal="centerContinuous" vertical="center"/>
      <protection locked="0"/>
    </xf>
    <xf numFmtId="37" fontId="30" fillId="0" borderId="21" xfId="37" applyFont="1" applyFill="1" applyBorder="1" applyAlignment="1" applyProtection="1">
      <alignment horizontal="centerContinuous" vertical="center"/>
      <protection/>
    </xf>
    <xf numFmtId="37" fontId="31" fillId="0" borderId="0" xfId="37" applyFont="1" applyFill="1" applyBorder="1" applyProtection="1">
      <alignment/>
      <protection locked="0"/>
    </xf>
    <xf numFmtId="37" fontId="32" fillId="0" borderId="22" xfId="37" applyFont="1" applyFill="1" applyBorder="1" applyProtection="1">
      <alignment/>
      <protection locked="0"/>
    </xf>
    <xf numFmtId="37" fontId="31" fillId="0" borderId="23" xfId="37" applyFont="1" applyFill="1" applyBorder="1" applyAlignment="1" applyProtection="1">
      <alignment horizontal="center" vertical="center"/>
      <protection/>
    </xf>
    <xf numFmtId="37" fontId="31" fillId="0" borderId="23" xfId="37" applyFont="1" applyFill="1" applyBorder="1" applyAlignment="1" applyProtection="1">
      <alignment horizontal="center" vertical="center"/>
      <protection locked="0"/>
    </xf>
    <xf numFmtId="37" fontId="33" fillId="0" borderId="23" xfId="37" applyFont="1" applyFill="1" applyBorder="1" applyAlignment="1" applyProtection="1">
      <alignment horizontal="center" vertical="center"/>
      <protection locked="0"/>
    </xf>
    <xf numFmtId="37" fontId="35" fillId="0" borderId="23" xfId="37" applyFont="1" applyFill="1" applyBorder="1" applyAlignment="1" applyProtection="1">
      <alignment horizontal="center" vertical="center"/>
      <protection/>
    </xf>
    <xf numFmtId="37" fontId="31" fillId="0" borderId="24" xfId="37" applyFont="1" applyFill="1" applyBorder="1" applyAlignment="1" applyProtection="1">
      <alignment horizontal="center" vertical="center"/>
      <protection locked="0"/>
    </xf>
    <xf numFmtId="37" fontId="31" fillId="0" borderId="23" xfId="37" applyFont="1" applyFill="1" applyBorder="1" applyAlignment="1" applyProtection="1">
      <alignment horizontal="center" vertical="center"/>
      <protection locked="0"/>
    </xf>
    <xf numFmtId="37" fontId="31" fillId="0" borderId="23" xfId="37" applyNumberFormat="1" applyFont="1" applyFill="1" applyBorder="1" applyAlignment="1" applyProtection="1">
      <alignment horizontal="center" vertical="center"/>
      <protection locked="0"/>
    </xf>
    <xf numFmtId="37" fontId="35" fillId="0" borderId="25" xfId="37" applyFont="1" applyFill="1" applyBorder="1" applyAlignment="1" applyProtection="1">
      <alignment horizontal="center" vertical="center"/>
      <protection/>
    </xf>
    <xf numFmtId="37" fontId="36" fillId="0" borderId="0" xfId="37" applyFont="1" applyFill="1" applyBorder="1" applyProtection="1">
      <alignment/>
      <protection locked="0"/>
    </xf>
    <xf numFmtId="37" fontId="33" fillId="0" borderId="0" xfId="37" applyFont="1" applyFill="1" applyBorder="1" applyProtection="1">
      <alignment/>
      <protection locked="0"/>
    </xf>
    <xf numFmtId="37" fontId="38" fillId="0" borderId="26" xfId="37" applyFont="1" applyFill="1" applyBorder="1" applyAlignment="1" applyProtection="1">
      <alignment horizontal="center" vertical="center"/>
      <protection locked="0"/>
    </xf>
    <xf numFmtId="178" fontId="39" fillId="0" borderId="1" xfId="37" applyNumberFormat="1" applyFont="1" applyFill="1" applyBorder="1" applyAlignment="1" applyProtection="1">
      <alignment vertical="center"/>
      <protection locked="0"/>
    </xf>
    <xf numFmtId="41" fontId="39" fillId="0" borderId="1" xfId="39" applyNumberFormat="1" applyFont="1" applyFill="1" applyBorder="1" applyAlignment="1" applyProtection="1">
      <alignment horizontal="right" vertical="center"/>
      <protection/>
    </xf>
    <xf numFmtId="178" fontId="39" fillId="0" borderId="20" xfId="37" applyNumberFormat="1" applyFont="1" applyFill="1" applyBorder="1" applyAlignment="1" applyProtection="1">
      <alignment vertical="center"/>
      <protection locked="0"/>
    </xf>
    <xf numFmtId="41" fontId="39" fillId="0" borderId="1" xfId="38" applyNumberFormat="1" applyFont="1" applyFill="1" applyBorder="1" applyAlignment="1" applyProtection="1" quotePrefix="1">
      <alignment horizontal="right" vertical="center"/>
      <protection/>
    </xf>
    <xf numFmtId="41" fontId="39" fillId="0" borderId="1" xfId="37" applyNumberFormat="1" applyFont="1" applyFill="1" applyBorder="1" applyAlignment="1" applyProtection="1" quotePrefix="1">
      <alignment horizontal="right" vertical="center"/>
      <protection/>
    </xf>
    <xf numFmtId="41" fontId="39" fillId="0" borderId="21" xfId="37" applyNumberFormat="1" applyFont="1" applyFill="1" applyBorder="1" applyAlignment="1" applyProtection="1" quotePrefix="1">
      <alignment horizontal="right" vertical="center"/>
      <protection/>
    </xf>
    <xf numFmtId="37" fontId="40" fillId="0" borderId="0" xfId="37" applyFont="1" applyFill="1" applyBorder="1" applyAlignment="1" applyProtection="1">
      <alignment vertical="center"/>
      <protection locked="0"/>
    </xf>
    <xf numFmtId="37" fontId="30" fillId="0" borderId="26" xfId="37" applyFont="1" applyFill="1" applyBorder="1" applyAlignment="1" applyProtection="1">
      <alignment horizontal="left" vertical="center" indent="1"/>
      <protection locked="0"/>
    </xf>
    <xf numFmtId="178" fontId="32" fillId="0" borderId="1" xfId="37" applyNumberFormat="1" applyFont="1" applyFill="1" applyBorder="1" applyAlignment="1" applyProtection="1">
      <alignment vertical="center"/>
      <protection/>
    </xf>
    <xf numFmtId="178" fontId="32" fillId="0" borderId="1" xfId="37" applyNumberFormat="1" applyFont="1" applyFill="1" applyBorder="1" applyAlignment="1" applyProtection="1">
      <alignment vertical="center"/>
      <protection locked="0"/>
    </xf>
    <xf numFmtId="41" fontId="32" fillId="0" borderId="1" xfId="39" applyNumberFormat="1" applyFont="1" applyFill="1" applyBorder="1" applyAlignment="1" applyProtection="1">
      <alignment horizontal="right" vertical="center"/>
      <protection/>
    </xf>
    <xf numFmtId="178" fontId="32" fillId="0" borderId="20" xfId="37" applyNumberFormat="1" applyFont="1" applyFill="1" applyBorder="1" applyAlignment="1" applyProtection="1">
      <alignment vertical="center"/>
      <protection locked="0"/>
    </xf>
    <xf numFmtId="41" fontId="32" fillId="0" borderId="1" xfId="38" applyNumberFormat="1" applyFont="1" applyFill="1" applyBorder="1" applyAlignment="1" applyProtection="1">
      <alignment horizontal="right" vertical="center"/>
      <protection/>
    </xf>
    <xf numFmtId="41" fontId="32" fillId="0" borderId="1" xfId="37" applyNumberFormat="1" applyFont="1" applyFill="1" applyBorder="1" applyAlignment="1" applyProtection="1">
      <alignment horizontal="right" vertical="center"/>
      <protection/>
    </xf>
    <xf numFmtId="41" fontId="32" fillId="0" borderId="21" xfId="37" applyNumberFormat="1" applyFont="1" applyFill="1" applyBorder="1" applyAlignment="1" applyProtection="1">
      <alignment horizontal="right" vertical="center"/>
      <protection/>
    </xf>
    <xf numFmtId="37" fontId="41" fillId="0" borderId="0" xfId="37" applyFont="1" applyFill="1" applyBorder="1" applyProtection="1">
      <alignment/>
      <protection locked="0"/>
    </xf>
    <xf numFmtId="37" fontId="40" fillId="0" borderId="0" xfId="37" applyFont="1" applyFill="1" applyBorder="1" applyProtection="1">
      <alignment/>
      <protection locked="0"/>
    </xf>
    <xf numFmtId="37" fontId="31" fillId="0" borderId="26" xfId="37" applyFont="1" applyFill="1" applyBorder="1" applyAlignment="1" applyProtection="1" quotePrefix="1">
      <alignment horizontal="left" vertical="center" indent="1"/>
      <protection locked="0"/>
    </xf>
    <xf numFmtId="37" fontId="31" fillId="0" borderId="26" xfId="37" applyFont="1" applyFill="1" applyBorder="1" applyAlignment="1" applyProtection="1">
      <alignment horizontal="left" vertical="center" indent="1"/>
      <protection locked="0"/>
    </xf>
    <xf numFmtId="178" fontId="32" fillId="0" borderId="1" xfId="37" applyNumberFormat="1" applyFont="1" applyFill="1" applyBorder="1" applyAlignment="1" applyProtection="1">
      <alignment horizontal="right" vertical="center"/>
      <protection locked="0"/>
    </xf>
    <xf numFmtId="37" fontId="30" fillId="0" borderId="22" xfId="37" applyFont="1" applyFill="1" applyBorder="1" applyAlignment="1" applyProtection="1">
      <alignment horizontal="left" vertical="center" indent="1"/>
      <protection locked="0"/>
    </xf>
    <xf numFmtId="178" fontId="32" fillId="0" borderId="23" xfId="37" applyNumberFormat="1" applyFont="1" applyFill="1" applyBorder="1" applyAlignment="1" applyProtection="1">
      <alignment vertical="center"/>
      <protection/>
    </xf>
    <xf numFmtId="178" fontId="32" fillId="0" borderId="23" xfId="37" applyNumberFormat="1" applyFont="1" applyFill="1" applyBorder="1" applyAlignment="1" applyProtection="1">
      <alignment vertical="center"/>
      <protection locked="0"/>
    </xf>
    <xf numFmtId="41" fontId="32" fillId="0" borderId="23" xfId="39" applyNumberFormat="1" applyFont="1" applyFill="1" applyBorder="1" applyAlignment="1" applyProtection="1">
      <alignment horizontal="right" vertical="center"/>
      <protection/>
    </xf>
    <xf numFmtId="178" fontId="32" fillId="0" borderId="24" xfId="37" applyNumberFormat="1" applyFont="1" applyFill="1" applyBorder="1" applyAlignment="1" applyProtection="1">
      <alignment vertical="center"/>
      <protection locked="0"/>
    </xf>
    <xf numFmtId="41" fontId="32" fillId="0" borderId="23" xfId="38" applyNumberFormat="1" applyFont="1" applyFill="1" applyBorder="1" applyAlignment="1" applyProtection="1">
      <alignment horizontal="right" vertical="center"/>
      <protection/>
    </xf>
    <xf numFmtId="41" fontId="32" fillId="0" borderId="23" xfId="37" applyNumberFormat="1" applyFont="1" applyFill="1" applyBorder="1" applyAlignment="1" applyProtection="1">
      <alignment horizontal="right" vertical="center"/>
      <protection/>
    </xf>
    <xf numFmtId="41" fontId="32" fillId="0" borderId="25" xfId="37" applyNumberFormat="1" applyFont="1" applyFill="1" applyBorder="1" applyAlignment="1" applyProtection="1">
      <alignment horizontal="right" vertical="center"/>
      <protection/>
    </xf>
    <xf numFmtId="37" fontId="30" fillId="0" borderId="26" xfId="37" applyFont="1" applyFill="1" applyBorder="1" applyAlignment="1" applyProtection="1">
      <alignment horizontal="left" vertical="center" wrapText="1" indent="1"/>
      <protection locked="0"/>
    </xf>
    <xf numFmtId="37" fontId="30" fillId="0" borderId="26" xfId="37" applyFont="1" applyFill="1" applyBorder="1" applyAlignment="1" applyProtection="1">
      <alignment horizontal="left" vertical="center" indent="1" shrinkToFit="1"/>
      <protection locked="0"/>
    </xf>
    <xf numFmtId="37" fontId="31" fillId="0" borderId="26" xfId="37" applyFont="1" applyFill="1" applyBorder="1" applyAlignment="1" applyProtection="1">
      <alignment horizontal="left" vertical="center" indent="1" shrinkToFit="1"/>
      <protection locked="0"/>
    </xf>
    <xf numFmtId="37" fontId="42" fillId="0" borderId="0" xfId="37" applyFont="1" applyFill="1" applyBorder="1" applyAlignment="1" applyProtection="1">
      <alignment horizontal="left" wrapText="1"/>
      <protection locked="0"/>
    </xf>
    <xf numFmtId="37" fontId="42" fillId="0" borderId="0" xfId="37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37" fontId="42" fillId="0" borderId="0" xfId="37" applyFont="1" applyFill="1" applyBorder="1" applyAlignment="1" applyProtection="1">
      <alignment horizontal="left" wrapText="1"/>
      <protection locked="0"/>
    </xf>
    <xf numFmtId="37" fontId="40" fillId="0" borderId="0" xfId="37" applyFont="1" applyFill="1" applyBorder="1" applyAlignment="1" applyProtection="1">
      <alignment/>
      <protection locked="0"/>
    </xf>
    <xf numFmtId="37" fontId="40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7" fontId="40" fillId="0" borderId="0" xfId="37" applyFont="1" applyFill="1" applyProtection="1">
      <alignment/>
      <protection locked="0"/>
    </xf>
    <xf numFmtId="37" fontId="40" fillId="0" borderId="0" xfId="37" applyFont="1" applyFill="1" applyProtection="1">
      <alignment/>
      <protection/>
    </xf>
    <xf numFmtId="37" fontId="33" fillId="0" borderId="0" xfId="37" applyFont="1" applyFill="1" applyProtection="1">
      <alignment/>
      <protection locked="0"/>
    </xf>
    <xf numFmtId="37" fontId="40" fillId="0" borderId="0" xfId="37" applyFont="1" applyFill="1" applyAlignment="1" applyProtection="1">
      <alignment/>
      <protection locked="0"/>
    </xf>
    <xf numFmtId="37" fontId="40" fillId="0" borderId="0" xfId="37" applyNumberFormat="1" applyFont="1" applyFill="1" applyProtection="1">
      <alignment/>
      <protection locked="0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86年度11月份執行明細表_1" xfId="37"/>
    <cellStyle name="一般_資本支出空白表_4-9903附表1-7--一科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隨後的超連結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view="pageBreakPreview" zoomScale="85" zoomScaleNormal="85" zoomScaleSheetLayoutView="85" workbookViewId="0" topLeftCell="A1">
      <pane xSplit="1" ySplit="6" topLeftCell="B40" activePane="bottomRight" state="frozen"/>
      <selection pane="topLeft" activeCell="E64" sqref="E64"/>
      <selection pane="topRight" activeCell="E64" sqref="E64"/>
      <selection pane="bottomLeft" activeCell="E64" sqref="E64"/>
      <selection pane="bottomRight" activeCell="A55" sqref="A55"/>
    </sheetView>
  </sheetViews>
  <sheetFormatPr defaultColWidth="9.00390625" defaultRowHeight="16.5"/>
  <cols>
    <col min="1" max="1" width="46.375" style="85" customWidth="1"/>
    <col min="2" max="2" width="12.00390625" style="81" customWidth="1"/>
    <col min="3" max="3" width="12.25390625" style="83" customWidth="1"/>
    <col min="4" max="4" width="10.375" style="83" customWidth="1"/>
    <col min="5" max="5" width="12.125" style="81" customWidth="1"/>
    <col min="6" max="6" width="12.25390625" style="86" customWidth="1"/>
    <col min="7" max="7" width="11.125" style="86" customWidth="1"/>
    <col min="8" max="8" width="13.00390625" style="84" customWidth="1"/>
    <col min="9" max="9" width="7.50390625" style="84" customWidth="1"/>
    <col min="10" max="10" width="6.75390625" style="84" customWidth="1"/>
    <col min="11" max="11" width="12.50390625" style="83" customWidth="1"/>
    <col min="12" max="12" width="9.75390625" style="83" hidden="1" customWidth="1"/>
    <col min="13" max="13" width="1.00390625" style="83" hidden="1" customWidth="1"/>
    <col min="14" max="14" width="6.75390625" style="83" customWidth="1"/>
    <col min="15" max="15" width="6.75390625" style="84" customWidth="1"/>
    <col min="16" max="16" width="11.625" style="87" customWidth="1"/>
    <col min="17" max="17" width="9.625" style="83" hidden="1" customWidth="1"/>
    <col min="18" max="18" width="9.00390625" style="83" hidden="1" customWidth="1"/>
    <col min="19" max="19" width="9.75390625" style="83" hidden="1" customWidth="1"/>
    <col min="20" max="20" width="8.125" style="83" hidden="1" customWidth="1"/>
    <col min="21" max="21" width="6.75390625" style="83" customWidth="1"/>
    <col min="22" max="22" width="6.75390625" style="84" customWidth="1"/>
    <col min="23" max="23" width="5.75390625" style="82" customWidth="1"/>
    <col min="24" max="16384" width="9.00390625" style="82" customWidth="1"/>
  </cols>
  <sheetData>
    <row r="1" spans="1:22" s="4" customFormat="1" ht="34.5" customHeight="1">
      <c r="A1" s="1" t="s">
        <v>20</v>
      </c>
      <c r="B1" s="2"/>
      <c r="C1" s="2"/>
      <c r="D1" s="3"/>
      <c r="E1" s="2"/>
      <c r="F1" s="2"/>
      <c r="G1" s="3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3"/>
      <c r="T1" s="3"/>
      <c r="U1" s="3"/>
      <c r="V1" s="3"/>
    </row>
    <row r="2" spans="1:22" s="9" customFormat="1" ht="22.5" customHeight="1" thickBot="1">
      <c r="A2" s="5"/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8" t="s">
        <v>0</v>
      </c>
    </row>
    <row r="3" spans="1:22" s="21" customFormat="1" ht="21" customHeight="1">
      <c r="A3" s="10"/>
      <c r="B3" s="11" t="s">
        <v>21</v>
      </c>
      <c r="C3" s="11"/>
      <c r="D3" s="12"/>
      <c r="E3" s="13" t="s">
        <v>22</v>
      </c>
      <c r="F3" s="13"/>
      <c r="G3" s="12"/>
      <c r="H3" s="14" t="s">
        <v>23</v>
      </c>
      <c r="I3" s="15"/>
      <c r="J3" s="16"/>
      <c r="K3" s="17"/>
      <c r="L3" s="18"/>
      <c r="M3" s="18"/>
      <c r="N3" s="18"/>
      <c r="O3" s="16"/>
      <c r="P3" s="19"/>
      <c r="Q3" s="18"/>
      <c r="R3" s="18"/>
      <c r="S3" s="18"/>
      <c r="T3" s="18"/>
      <c r="U3" s="18"/>
      <c r="V3" s="20"/>
    </row>
    <row r="4" spans="1:22" s="32" customFormat="1" ht="21" customHeight="1">
      <c r="A4" s="22" t="s">
        <v>24</v>
      </c>
      <c r="B4" s="23" t="s">
        <v>25</v>
      </c>
      <c r="C4" s="24" t="s">
        <v>1</v>
      </c>
      <c r="D4" s="24" t="s">
        <v>2</v>
      </c>
      <c r="E4" s="23" t="s">
        <v>25</v>
      </c>
      <c r="F4" s="24" t="s">
        <v>1</v>
      </c>
      <c r="G4" s="24" t="s">
        <v>2</v>
      </c>
      <c r="H4" s="25" t="s">
        <v>26</v>
      </c>
      <c r="I4" s="26"/>
      <c r="J4" s="27"/>
      <c r="K4" s="28" t="s">
        <v>27</v>
      </c>
      <c r="L4" s="29"/>
      <c r="M4" s="29"/>
      <c r="N4" s="29"/>
      <c r="O4" s="27"/>
      <c r="P4" s="30" t="s">
        <v>28</v>
      </c>
      <c r="Q4" s="29"/>
      <c r="R4" s="29"/>
      <c r="S4" s="29"/>
      <c r="T4" s="29"/>
      <c r="U4" s="29"/>
      <c r="V4" s="31"/>
    </row>
    <row r="5" spans="1:23" s="43" customFormat="1" ht="20.25" customHeight="1">
      <c r="A5" s="33"/>
      <c r="B5" s="34"/>
      <c r="C5" s="35"/>
      <c r="D5" s="35"/>
      <c r="E5" s="34"/>
      <c r="F5" s="35"/>
      <c r="G5" s="35"/>
      <c r="H5" s="36" t="s">
        <v>29</v>
      </c>
      <c r="I5" s="37" t="s">
        <v>30</v>
      </c>
      <c r="J5" s="37" t="s">
        <v>31</v>
      </c>
      <c r="K5" s="38" t="s">
        <v>32</v>
      </c>
      <c r="L5" s="39" t="s">
        <v>33</v>
      </c>
      <c r="M5" s="39" t="s">
        <v>34</v>
      </c>
      <c r="N5" s="37" t="s">
        <v>30</v>
      </c>
      <c r="O5" s="37" t="s">
        <v>31</v>
      </c>
      <c r="P5" s="40" t="s">
        <v>32</v>
      </c>
      <c r="Q5" s="39" t="s">
        <v>33</v>
      </c>
      <c r="R5" s="39" t="s">
        <v>34</v>
      </c>
      <c r="S5" s="39" t="s">
        <v>35</v>
      </c>
      <c r="T5" s="39" t="s">
        <v>36</v>
      </c>
      <c r="U5" s="37" t="s">
        <v>30</v>
      </c>
      <c r="V5" s="41" t="s">
        <v>31</v>
      </c>
      <c r="W5" s="42"/>
    </row>
    <row r="6" spans="1:22" s="51" customFormat="1" ht="21" customHeight="1">
      <c r="A6" s="44" t="s">
        <v>37</v>
      </c>
      <c r="B6" s="45">
        <v>1916228</v>
      </c>
      <c r="C6" s="45">
        <v>1614118</v>
      </c>
      <c r="D6" s="45">
        <v>302110</v>
      </c>
      <c r="E6" s="45">
        <v>609821</v>
      </c>
      <c r="F6" s="45">
        <v>549678</v>
      </c>
      <c r="G6" s="45">
        <v>60143</v>
      </c>
      <c r="H6" s="45">
        <v>542511</v>
      </c>
      <c r="I6" s="46">
        <v>28.311401357249764</v>
      </c>
      <c r="J6" s="46">
        <v>88.96233484907866</v>
      </c>
      <c r="K6" s="47">
        <v>494481</v>
      </c>
      <c r="L6" s="45">
        <v>340315062</v>
      </c>
      <c r="M6" s="45">
        <v>74552865</v>
      </c>
      <c r="N6" s="48">
        <v>30.634749132343487</v>
      </c>
      <c r="O6" s="49">
        <v>89.95830286094768</v>
      </c>
      <c r="P6" s="45">
        <v>48030</v>
      </c>
      <c r="Q6" s="45">
        <v>62597345.195999995</v>
      </c>
      <c r="R6" s="45">
        <v>340311</v>
      </c>
      <c r="S6" s="45">
        <v>74552</v>
      </c>
      <c r="T6" s="45">
        <v>62597</v>
      </c>
      <c r="U6" s="48">
        <v>15.898182781106222</v>
      </c>
      <c r="V6" s="50">
        <v>79.85966779176297</v>
      </c>
    </row>
    <row r="7" spans="1:23" s="61" customFormat="1" ht="16.5" customHeight="1">
      <c r="A7" s="52" t="s">
        <v>38</v>
      </c>
      <c r="B7" s="53">
        <v>16538</v>
      </c>
      <c r="C7" s="54">
        <v>10812</v>
      </c>
      <c r="D7" s="54">
        <v>5726</v>
      </c>
      <c r="E7" s="53">
        <v>4942</v>
      </c>
      <c r="F7" s="54">
        <v>3375</v>
      </c>
      <c r="G7" s="54">
        <v>1567</v>
      </c>
      <c r="H7" s="53">
        <f>3303+1</f>
        <v>3304</v>
      </c>
      <c r="I7" s="55">
        <v>19.972185270286612</v>
      </c>
      <c r="J7" s="55">
        <v>66.83528935653582</v>
      </c>
      <c r="K7" s="56">
        <f>2949+1</f>
        <v>2950</v>
      </c>
      <c r="L7" s="54">
        <v>5725649</v>
      </c>
      <c r="M7" s="54">
        <v>1566528</v>
      </c>
      <c r="N7" s="57">
        <v>27.27524972253052</v>
      </c>
      <c r="O7" s="58">
        <v>87.37777777777778</v>
      </c>
      <c r="P7" s="54">
        <v>354</v>
      </c>
      <c r="Q7" s="54">
        <v>354389</v>
      </c>
      <c r="R7" s="54">
        <v>5726</v>
      </c>
      <c r="S7" s="54">
        <v>1567</v>
      </c>
      <c r="T7" s="54">
        <v>354</v>
      </c>
      <c r="U7" s="57">
        <v>6.182326231225987</v>
      </c>
      <c r="V7" s="59">
        <v>22.590938098276965</v>
      </c>
      <c r="W7" s="60"/>
    </row>
    <row r="8" spans="1:23" s="61" customFormat="1" ht="16.5" customHeight="1">
      <c r="A8" s="52" t="s">
        <v>39</v>
      </c>
      <c r="B8" s="53">
        <f>22894+30</f>
        <v>22924</v>
      </c>
      <c r="C8" s="54">
        <f>15700+30</f>
        <v>15730</v>
      </c>
      <c r="D8" s="54">
        <v>7194</v>
      </c>
      <c r="E8" s="53">
        <f>6153+2</f>
        <v>6155</v>
      </c>
      <c r="F8" s="54">
        <f>5605+2</f>
        <v>5607</v>
      </c>
      <c r="G8" s="54">
        <v>548</v>
      </c>
      <c r="H8" s="53">
        <v>5743</v>
      </c>
      <c r="I8" s="55">
        <v>25.085175155062462</v>
      </c>
      <c r="J8" s="55">
        <v>93.33658378026979</v>
      </c>
      <c r="K8" s="56">
        <v>5227</v>
      </c>
      <c r="L8" s="54">
        <v>64716870</v>
      </c>
      <c r="M8" s="54">
        <v>11095964</v>
      </c>
      <c r="N8" s="57">
        <v>33.29299363057325</v>
      </c>
      <c r="O8" s="58">
        <v>93.25602140945584</v>
      </c>
      <c r="P8" s="54">
        <v>516</v>
      </c>
      <c r="Q8" s="54">
        <v>6413188</v>
      </c>
      <c r="R8" s="54">
        <v>64715</v>
      </c>
      <c r="S8" s="54">
        <v>11095</v>
      </c>
      <c r="T8" s="54">
        <v>6413</v>
      </c>
      <c r="U8" s="57">
        <v>7.172643869891576</v>
      </c>
      <c r="V8" s="59">
        <v>94.16058394160584</v>
      </c>
      <c r="W8" s="60"/>
    </row>
    <row r="9" spans="1:23" s="61" customFormat="1" ht="16.5" customHeight="1">
      <c r="A9" s="62" t="s">
        <v>3</v>
      </c>
      <c r="B9" s="53">
        <v>1204</v>
      </c>
      <c r="C9" s="54">
        <v>1134</v>
      </c>
      <c r="D9" s="54">
        <v>70</v>
      </c>
      <c r="E9" s="53">
        <v>390</v>
      </c>
      <c r="F9" s="54">
        <v>389</v>
      </c>
      <c r="G9" s="54">
        <v>1</v>
      </c>
      <c r="H9" s="53">
        <v>349</v>
      </c>
      <c r="I9" s="55">
        <v>28.98671096345515</v>
      </c>
      <c r="J9" s="55">
        <v>89.48717948717949</v>
      </c>
      <c r="K9" s="56">
        <v>349</v>
      </c>
      <c r="L9" s="54">
        <v>70148</v>
      </c>
      <c r="M9" s="54">
        <v>1443</v>
      </c>
      <c r="N9" s="57">
        <v>30.776014109347443</v>
      </c>
      <c r="O9" s="58">
        <v>89.7172236503856</v>
      </c>
      <c r="P9" s="54">
        <v>0</v>
      </c>
      <c r="Q9" s="54">
        <v>181</v>
      </c>
      <c r="R9" s="54">
        <v>70</v>
      </c>
      <c r="S9" s="54">
        <v>1</v>
      </c>
      <c r="T9" s="54">
        <v>0</v>
      </c>
      <c r="U9" s="57" t="s">
        <v>4</v>
      </c>
      <c r="V9" s="59" t="s">
        <v>5</v>
      </c>
      <c r="W9" s="60"/>
    </row>
    <row r="10" spans="1:23" s="61" customFormat="1" ht="16.5" customHeight="1">
      <c r="A10" s="62" t="s">
        <v>6</v>
      </c>
      <c r="B10" s="53">
        <v>1036</v>
      </c>
      <c r="C10" s="54">
        <v>985</v>
      </c>
      <c r="D10" s="54">
        <v>51</v>
      </c>
      <c r="E10" s="53">
        <v>362</v>
      </c>
      <c r="F10" s="54">
        <v>362</v>
      </c>
      <c r="G10" s="54">
        <v>0</v>
      </c>
      <c r="H10" s="53">
        <v>340</v>
      </c>
      <c r="I10" s="55">
        <v>32.818532818532816</v>
      </c>
      <c r="J10" s="55">
        <v>93.92265193370166</v>
      </c>
      <c r="K10" s="56">
        <v>340</v>
      </c>
      <c r="L10" s="54">
        <v>51237</v>
      </c>
      <c r="M10" s="54">
        <v>392</v>
      </c>
      <c r="N10" s="57">
        <v>34.51776649746193</v>
      </c>
      <c r="O10" s="58">
        <v>93.92265193370166</v>
      </c>
      <c r="P10" s="54">
        <v>0</v>
      </c>
      <c r="Q10" s="54">
        <v>258</v>
      </c>
      <c r="R10" s="54">
        <v>51</v>
      </c>
      <c r="S10" s="54">
        <v>0</v>
      </c>
      <c r="T10" s="54">
        <v>0</v>
      </c>
      <c r="U10" s="57" t="s">
        <v>4</v>
      </c>
      <c r="V10" s="59" t="s">
        <v>5</v>
      </c>
      <c r="W10" s="60"/>
    </row>
    <row r="11" spans="1:23" s="61" customFormat="1" ht="16.5" customHeight="1">
      <c r="A11" s="62" t="s">
        <v>7</v>
      </c>
      <c r="B11" s="53">
        <f>498+30</f>
        <v>528</v>
      </c>
      <c r="C11" s="54">
        <f>458+30</f>
        <v>488</v>
      </c>
      <c r="D11" s="54">
        <v>40</v>
      </c>
      <c r="E11" s="53">
        <f>154+2</f>
        <v>156</v>
      </c>
      <c r="F11" s="54">
        <f>153+2</f>
        <v>155</v>
      </c>
      <c r="G11" s="54">
        <v>1</v>
      </c>
      <c r="H11" s="53">
        <f>137+1</f>
        <v>138</v>
      </c>
      <c r="I11" s="55">
        <v>27.510040160642568</v>
      </c>
      <c r="J11" s="55">
        <v>88.96103896103897</v>
      </c>
      <c r="K11" s="56">
        <f>137+1</f>
        <v>138</v>
      </c>
      <c r="L11" s="54">
        <v>39895</v>
      </c>
      <c r="M11" s="54">
        <v>725</v>
      </c>
      <c r="N11" s="57">
        <v>29.912663755458514</v>
      </c>
      <c r="O11" s="58">
        <v>89.54248366013073</v>
      </c>
      <c r="P11" s="54">
        <v>0</v>
      </c>
      <c r="Q11" s="54">
        <v>387</v>
      </c>
      <c r="R11" s="54">
        <v>40</v>
      </c>
      <c r="S11" s="54">
        <v>1</v>
      </c>
      <c r="T11" s="54">
        <v>0</v>
      </c>
      <c r="U11" s="57" t="s">
        <v>4</v>
      </c>
      <c r="V11" s="59" t="s">
        <v>5</v>
      </c>
      <c r="W11" s="60"/>
    </row>
    <row r="12" spans="1:23" s="61" customFormat="1" ht="16.5" customHeight="1">
      <c r="A12" s="62" t="s">
        <v>8</v>
      </c>
      <c r="B12" s="53">
        <v>123</v>
      </c>
      <c r="C12" s="54">
        <v>115</v>
      </c>
      <c r="D12" s="54">
        <v>8</v>
      </c>
      <c r="E12" s="53">
        <v>33</v>
      </c>
      <c r="F12" s="54">
        <v>31</v>
      </c>
      <c r="G12" s="54">
        <v>2</v>
      </c>
      <c r="H12" s="53">
        <v>30</v>
      </c>
      <c r="I12" s="55">
        <v>24.390243902439025</v>
      </c>
      <c r="J12" s="55">
        <v>90.9090909090909</v>
      </c>
      <c r="K12" s="56">
        <v>28</v>
      </c>
      <c r="L12" s="54">
        <v>7697</v>
      </c>
      <c r="M12" s="54">
        <v>2061</v>
      </c>
      <c r="N12" s="57">
        <v>24.347826086956523</v>
      </c>
      <c r="O12" s="58">
        <v>90.32258064516128</v>
      </c>
      <c r="P12" s="54">
        <v>2</v>
      </c>
      <c r="Q12" s="54">
        <v>1567</v>
      </c>
      <c r="R12" s="54">
        <v>8</v>
      </c>
      <c r="S12" s="54">
        <v>2</v>
      </c>
      <c r="T12" s="54">
        <v>2</v>
      </c>
      <c r="U12" s="57">
        <v>25</v>
      </c>
      <c r="V12" s="59">
        <v>100</v>
      </c>
      <c r="W12" s="60"/>
    </row>
    <row r="13" spans="1:23" s="61" customFormat="1" ht="16.5" customHeight="1">
      <c r="A13" s="62" t="s">
        <v>40</v>
      </c>
      <c r="B13" s="53">
        <v>130</v>
      </c>
      <c r="C13" s="54">
        <v>119</v>
      </c>
      <c r="D13" s="54">
        <v>11</v>
      </c>
      <c r="E13" s="53">
        <v>41</v>
      </c>
      <c r="F13" s="54">
        <v>40</v>
      </c>
      <c r="G13" s="54">
        <v>1</v>
      </c>
      <c r="H13" s="53">
        <v>37</v>
      </c>
      <c r="I13" s="55">
        <v>28.46153846153846</v>
      </c>
      <c r="J13" s="55">
        <v>90.2439024390244</v>
      </c>
      <c r="K13" s="56">
        <v>37</v>
      </c>
      <c r="L13" s="54">
        <v>10925</v>
      </c>
      <c r="M13" s="54">
        <v>773</v>
      </c>
      <c r="N13" s="57">
        <v>31.092436974789916</v>
      </c>
      <c r="O13" s="58">
        <v>92.5</v>
      </c>
      <c r="P13" s="54">
        <v>0</v>
      </c>
      <c r="Q13" s="54">
        <v>154</v>
      </c>
      <c r="R13" s="54">
        <v>11</v>
      </c>
      <c r="S13" s="54">
        <v>1</v>
      </c>
      <c r="T13" s="54">
        <v>0</v>
      </c>
      <c r="U13" s="57" t="s">
        <v>4</v>
      </c>
      <c r="V13" s="59" t="s">
        <v>5</v>
      </c>
      <c r="W13" s="60"/>
    </row>
    <row r="14" spans="1:23" s="61" customFormat="1" ht="16.5" customHeight="1">
      <c r="A14" s="62" t="s">
        <v>9</v>
      </c>
      <c r="B14" s="53">
        <v>2365</v>
      </c>
      <c r="C14" s="54">
        <v>647</v>
      </c>
      <c r="D14" s="54">
        <v>1718</v>
      </c>
      <c r="E14" s="53">
        <v>270</v>
      </c>
      <c r="F14" s="54">
        <v>251</v>
      </c>
      <c r="G14" s="54">
        <v>19</v>
      </c>
      <c r="H14" s="53">
        <v>231</v>
      </c>
      <c r="I14" s="55">
        <v>9.767441860465116</v>
      </c>
      <c r="J14" s="55">
        <v>85.55555555555556</v>
      </c>
      <c r="K14" s="56">
        <v>217</v>
      </c>
      <c r="L14" s="54">
        <v>1718319</v>
      </c>
      <c r="M14" s="54">
        <v>19031</v>
      </c>
      <c r="N14" s="57">
        <v>33.53941267387944</v>
      </c>
      <c r="O14" s="58">
        <v>86.45418326693228</v>
      </c>
      <c r="P14" s="54">
        <v>14</v>
      </c>
      <c r="Q14" s="54">
        <v>14019</v>
      </c>
      <c r="R14" s="54">
        <v>1718</v>
      </c>
      <c r="S14" s="54">
        <v>19</v>
      </c>
      <c r="T14" s="54">
        <v>14</v>
      </c>
      <c r="U14" s="57">
        <v>0.8149010477299184</v>
      </c>
      <c r="V14" s="59">
        <v>73.68421052631578</v>
      </c>
      <c r="W14" s="60"/>
    </row>
    <row r="15" spans="1:23" s="61" customFormat="1" ht="16.5" customHeight="1">
      <c r="A15" s="62" t="s">
        <v>41</v>
      </c>
      <c r="B15" s="53">
        <v>3030</v>
      </c>
      <c r="C15" s="54">
        <v>722</v>
      </c>
      <c r="D15" s="54">
        <v>2308</v>
      </c>
      <c r="E15" s="53">
        <v>202</v>
      </c>
      <c r="F15" s="54">
        <v>199</v>
      </c>
      <c r="G15" s="54">
        <v>3</v>
      </c>
      <c r="H15" s="53">
        <v>179</v>
      </c>
      <c r="I15" s="55">
        <v>5.907590759075908</v>
      </c>
      <c r="J15" s="55">
        <v>88.61386138613861</v>
      </c>
      <c r="K15" s="56">
        <v>179</v>
      </c>
      <c r="L15" s="54">
        <v>1718319</v>
      </c>
      <c r="M15" s="54">
        <v>19031</v>
      </c>
      <c r="N15" s="57">
        <v>24.792243767313018</v>
      </c>
      <c r="O15" s="58">
        <v>89.9497487437186</v>
      </c>
      <c r="P15" s="54">
        <v>0</v>
      </c>
      <c r="Q15" s="54">
        <v>14019</v>
      </c>
      <c r="R15" s="54">
        <v>1718</v>
      </c>
      <c r="S15" s="54">
        <v>19</v>
      </c>
      <c r="T15" s="54">
        <v>14</v>
      </c>
      <c r="U15" s="57" t="s">
        <v>4</v>
      </c>
      <c r="V15" s="59" t="s">
        <v>5</v>
      </c>
      <c r="W15" s="60"/>
    </row>
    <row r="16" spans="1:23" s="61" customFormat="1" ht="16.5" customHeight="1">
      <c r="A16" s="62" t="s">
        <v>10</v>
      </c>
      <c r="B16" s="53">
        <v>2869</v>
      </c>
      <c r="C16" s="54">
        <v>2139</v>
      </c>
      <c r="D16" s="54">
        <v>730</v>
      </c>
      <c r="E16" s="53">
        <v>449</v>
      </c>
      <c r="F16" s="54">
        <v>401</v>
      </c>
      <c r="G16" s="54">
        <v>48</v>
      </c>
      <c r="H16" s="53">
        <v>380</v>
      </c>
      <c r="I16" s="55">
        <v>13.245033112582782</v>
      </c>
      <c r="J16" s="55">
        <v>84.63251670378618</v>
      </c>
      <c r="K16" s="56">
        <v>342</v>
      </c>
      <c r="L16" s="54">
        <v>2308138</v>
      </c>
      <c r="M16" s="54">
        <v>2635</v>
      </c>
      <c r="N16" s="57">
        <v>15.988779803646564</v>
      </c>
      <c r="O16" s="58">
        <v>85.286783042394</v>
      </c>
      <c r="P16" s="54">
        <v>38</v>
      </c>
      <c r="Q16" s="54">
        <v>162</v>
      </c>
      <c r="R16" s="54">
        <v>2308</v>
      </c>
      <c r="S16" s="54">
        <v>3</v>
      </c>
      <c r="T16" s="54">
        <v>0</v>
      </c>
      <c r="U16" s="57">
        <v>5.205479452054795</v>
      </c>
      <c r="V16" s="59">
        <v>79.16666666666666</v>
      </c>
      <c r="W16" s="60"/>
    </row>
    <row r="17" spans="1:23" s="61" customFormat="1" ht="16.5" customHeight="1">
      <c r="A17" s="62" t="s">
        <v>11</v>
      </c>
      <c r="B17" s="53">
        <v>1075</v>
      </c>
      <c r="C17" s="54">
        <v>1064</v>
      </c>
      <c r="D17" s="54">
        <v>11</v>
      </c>
      <c r="E17" s="53">
        <v>794</v>
      </c>
      <c r="F17" s="54">
        <v>794</v>
      </c>
      <c r="G17" s="54">
        <v>0</v>
      </c>
      <c r="H17" s="53">
        <v>771</v>
      </c>
      <c r="I17" s="55">
        <v>71.72093023255815</v>
      </c>
      <c r="J17" s="55">
        <v>97.10327455919395</v>
      </c>
      <c r="K17" s="56">
        <v>771</v>
      </c>
      <c r="L17" s="54">
        <v>11155</v>
      </c>
      <c r="M17" s="54">
        <v>0</v>
      </c>
      <c r="N17" s="57">
        <v>72.4624060150376</v>
      </c>
      <c r="O17" s="58">
        <v>97.10327455919395</v>
      </c>
      <c r="P17" s="54">
        <v>0</v>
      </c>
      <c r="Q17" s="54">
        <v>0</v>
      </c>
      <c r="R17" s="54">
        <v>11</v>
      </c>
      <c r="S17" s="54">
        <v>0</v>
      </c>
      <c r="T17" s="54">
        <v>0</v>
      </c>
      <c r="U17" s="57" t="s">
        <v>4</v>
      </c>
      <c r="V17" s="59" t="s">
        <v>5</v>
      </c>
      <c r="W17" s="60"/>
    </row>
    <row r="18" spans="1:23" s="61" customFormat="1" ht="16.5" customHeight="1">
      <c r="A18" s="62" t="s">
        <v>42</v>
      </c>
      <c r="B18" s="53">
        <v>830</v>
      </c>
      <c r="C18" s="54">
        <v>712</v>
      </c>
      <c r="D18" s="54">
        <v>118</v>
      </c>
      <c r="E18" s="53">
        <v>165</v>
      </c>
      <c r="F18" s="54">
        <v>158</v>
      </c>
      <c r="G18" s="54">
        <v>7</v>
      </c>
      <c r="H18" s="53">
        <v>147</v>
      </c>
      <c r="I18" s="55">
        <v>17.710843373493976</v>
      </c>
      <c r="J18" s="55">
        <v>89.0909090909091</v>
      </c>
      <c r="K18" s="56">
        <v>142</v>
      </c>
      <c r="L18" s="54">
        <v>118037</v>
      </c>
      <c r="M18" s="54">
        <v>6790</v>
      </c>
      <c r="N18" s="57">
        <v>19.9438202247191</v>
      </c>
      <c r="O18" s="58">
        <v>89.87341772151899</v>
      </c>
      <c r="P18" s="54">
        <v>5</v>
      </c>
      <c r="Q18" s="54">
        <v>5170</v>
      </c>
      <c r="R18" s="54">
        <v>118</v>
      </c>
      <c r="S18" s="54">
        <v>7</v>
      </c>
      <c r="T18" s="54">
        <v>5</v>
      </c>
      <c r="U18" s="57">
        <v>4.23728813559322</v>
      </c>
      <c r="V18" s="59">
        <v>71.42857142857143</v>
      </c>
      <c r="W18" s="60"/>
    </row>
    <row r="19" spans="1:23" s="61" customFormat="1" ht="16.5" customHeight="1">
      <c r="A19" s="62" t="s">
        <v>12</v>
      </c>
      <c r="B19" s="53">
        <v>356</v>
      </c>
      <c r="C19" s="54">
        <v>218</v>
      </c>
      <c r="D19" s="54">
        <v>138</v>
      </c>
      <c r="E19" s="53">
        <v>68</v>
      </c>
      <c r="F19" s="54">
        <v>66</v>
      </c>
      <c r="G19" s="54">
        <v>2</v>
      </c>
      <c r="H19" s="53">
        <v>63</v>
      </c>
      <c r="I19" s="55">
        <v>17.696629213483146</v>
      </c>
      <c r="J19" s="55">
        <v>92.64705882352942</v>
      </c>
      <c r="K19" s="56">
        <v>61</v>
      </c>
      <c r="L19" s="54">
        <v>137994</v>
      </c>
      <c r="M19" s="54">
        <v>2186</v>
      </c>
      <c r="N19" s="57">
        <v>27.981651376146786</v>
      </c>
      <c r="O19" s="58">
        <v>92.42424242424242</v>
      </c>
      <c r="P19" s="54">
        <v>2</v>
      </c>
      <c r="Q19" s="54">
        <v>2180</v>
      </c>
      <c r="R19" s="54">
        <v>138</v>
      </c>
      <c r="S19" s="54">
        <v>2</v>
      </c>
      <c r="T19" s="54">
        <v>2</v>
      </c>
      <c r="U19" s="57">
        <v>1.4492753623188406</v>
      </c>
      <c r="V19" s="59">
        <v>100</v>
      </c>
      <c r="W19" s="60"/>
    </row>
    <row r="20" spans="1:23" s="61" customFormat="1" ht="16.5" customHeight="1">
      <c r="A20" s="63" t="s">
        <v>13</v>
      </c>
      <c r="B20" s="53">
        <v>345</v>
      </c>
      <c r="C20" s="54">
        <v>338</v>
      </c>
      <c r="D20" s="54">
        <v>7</v>
      </c>
      <c r="E20" s="53">
        <v>129</v>
      </c>
      <c r="F20" s="54">
        <v>129</v>
      </c>
      <c r="G20" s="54">
        <v>0</v>
      </c>
      <c r="H20" s="53">
        <v>118</v>
      </c>
      <c r="I20" s="55">
        <v>34.20289855072463</v>
      </c>
      <c r="J20" s="55">
        <v>91.47286821705426</v>
      </c>
      <c r="K20" s="56">
        <v>118</v>
      </c>
      <c r="L20" s="54">
        <v>6956</v>
      </c>
      <c r="M20" s="54">
        <v>300</v>
      </c>
      <c r="N20" s="57">
        <v>34.9112426035503</v>
      </c>
      <c r="O20" s="58">
        <v>91.47286821705426</v>
      </c>
      <c r="P20" s="54">
        <v>0</v>
      </c>
      <c r="Q20" s="54">
        <v>236</v>
      </c>
      <c r="R20" s="54">
        <v>7</v>
      </c>
      <c r="S20" s="54">
        <v>0</v>
      </c>
      <c r="T20" s="54">
        <v>0</v>
      </c>
      <c r="U20" s="57" t="s">
        <v>4</v>
      </c>
      <c r="V20" s="59" t="s">
        <v>5</v>
      </c>
      <c r="W20" s="60"/>
    </row>
    <row r="21" spans="1:23" s="61" customFormat="1" ht="16.5" customHeight="1">
      <c r="A21" s="63" t="s">
        <v>14</v>
      </c>
      <c r="B21" s="53">
        <v>602</v>
      </c>
      <c r="C21" s="54">
        <v>602</v>
      </c>
      <c r="D21" s="54">
        <v>0</v>
      </c>
      <c r="E21" s="53">
        <v>241</v>
      </c>
      <c r="F21" s="54">
        <v>241</v>
      </c>
      <c r="G21" s="54">
        <v>0</v>
      </c>
      <c r="H21" s="53">
        <v>230</v>
      </c>
      <c r="I21" s="55">
        <v>38.205980066445186</v>
      </c>
      <c r="J21" s="55">
        <v>95.4356846473029</v>
      </c>
      <c r="K21" s="56">
        <v>230</v>
      </c>
      <c r="L21" s="54">
        <v>0</v>
      </c>
      <c r="M21" s="54">
        <v>0</v>
      </c>
      <c r="N21" s="57">
        <v>38.205980066445186</v>
      </c>
      <c r="O21" s="58">
        <v>95.4356846473029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7" t="s">
        <v>4</v>
      </c>
      <c r="V21" s="59" t="s">
        <v>5</v>
      </c>
      <c r="W21" s="60"/>
    </row>
    <row r="22" spans="1:23" s="61" customFormat="1" ht="16.5" customHeight="1">
      <c r="A22" s="63" t="s">
        <v>15</v>
      </c>
      <c r="B22" s="53">
        <v>980</v>
      </c>
      <c r="C22" s="54">
        <v>968</v>
      </c>
      <c r="D22" s="64">
        <v>12</v>
      </c>
      <c r="E22" s="53">
        <v>290</v>
      </c>
      <c r="F22" s="54">
        <v>288</v>
      </c>
      <c r="G22" s="64">
        <v>2</v>
      </c>
      <c r="H22" s="53">
        <v>267</v>
      </c>
      <c r="I22" s="55">
        <v>27.24489795918367</v>
      </c>
      <c r="J22" s="55">
        <v>92.06896551724138</v>
      </c>
      <c r="K22" s="56">
        <v>266</v>
      </c>
      <c r="L22" s="54">
        <v>12116</v>
      </c>
      <c r="M22" s="54">
        <v>1625</v>
      </c>
      <c r="N22" s="57">
        <v>27.479338842975203</v>
      </c>
      <c r="O22" s="58">
        <v>92.36111111111111</v>
      </c>
      <c r="P22" s="64">
        <v>1</v>
      </c>
      <c r="Q22" s="54">
        <v>523</v>
      </c>
      <c r="R22" s="54">
        <v>12</v>
      </c>
      <c r="S22" s="54">
        <v>2</v>
      </c>
      <c r="T22" s="54">
        <v>1</v>
      </c>
      <c r="U22" s="57">
        <v>8.333333333333332</v>
      </c>
      <c r="V22" s="59">
        <v>50</v>
      </c>
      <c r="W22" s="60"/>
    </row>
    <row r="23" spans="1:23" s="61" customFormat="1" ht="16.5" customHeight="1">
      <c r="A23" s="63" t="s">
        <v>16</v>
      </c>
      <c r="B23" s="53">
        <v>53</v>
      </c>
      <c r="C23" s="54">
        <v>51</v>
      </c>
      <c r="D23" s="64">
        <v>2</v>
      </c>
      <c r="E23" s="53">
        <v>18</v>
      </c>
      <c r="F23" s="54">
        <v>18</v>
      </c>
      <c r="G23" s="64">
        <v>0</v>
      </c>
      <c r="H23" s="53">
        <v>16</v>
      </c>
      <c r="I23" s="55">
        <v>30.18867924528302</v>
      </c>
      <c r="J23" s="55">
        <v>88.88888888888889</v>
      </c>
      <c r="K23" s="56">
        <v>16</v>
      </c>
      <c r="L23" s="54">
        <v>2331</v>
      </c>
      <c r="M23" s="54">
        <v>70</v>
      </c>
      <c r="N23" s="57">
        <v>31.372549019607842</v>
      </c>
      <c r="O23" s="58">
        <v>88.88888888888889</v>
      </c>
      <c r="P23" s="64">
        <v>0</v>
      </c>
      <c r="Q23" s="54">
        <v>0</v>
      </c>
      <c r="R23" s="54">
        <v>2</v>
      </c>
      <c r="S23" s="54">
        <v>0</v>
      </c>
      <c r="T23" s="54">
        <v>0</v>
      </c>
      <c r="U23" s="57" t="s">
        <v>4</v>
      </c>
      <c r="V23" s="59" t="s">
        <v>5</v>
      </c>
      <c r="W23" s="60"/>
    </row>
    <row r="24" spans="1:23" s="61" customFormat="1" ht="16.5" customHeight="1">
      <c r="A24" s="62" t="s">
        <v>43</v>
      </c>
      <c r="B24" s="53">
        <v>375</v>
      </c>
      <c r="C24" s="54">
        <v>367</v>
      </c>
      <c r="D24" s="54">
        <v>8</v>
      </c>
      <c r="E24" s="53">
        <v>146</v>
      </c>
      <c r="F24" s="54">
        <v>146</v>
      </c>
      <c r="G24" s="54">
        <v>0</v>
      </c>
      <c r="H24" s="53">
        <v>131</v>
      </c>
      <c r="I24" s="55">
        <v>34.93333333333333</v>
      </c>
      <c r="J24" s="55">
        <v>89.72602739726028</v>
      </c>
      <c r="K24" s="56">
        <v>131</v>
      </c>
      <c r="L24" s="54">
        <v>8112</v>
      </c>
      <c r="M24" s="54">
        <v>11</v>
      </c>
      <c r="N24" s="57">
        <v>35.694822888283376</v>
      </c>
      <c r="O24" s="58">
        <v>89.72602739726028</v>
      </c>
      <c r="P24" s="54">
        <v>0</v>
      </c>
      <c r="Q24" s="54">
        <v>11</v>
      </c>
      <c r="R24" s="54">
        <v>8</v>
      </c>
      <c r="S24" s="54">
        <v>0</v>
      </c>
      <c r="T24" s="54">
        <v>0</v>
      </c>
      <c r="U24" s="57" t="s">
        <v>4</v>
      </c>
      <c r="V24" s="59" t="s">
        <v>5</v>
      </c>
      <c r="W24" s="60"/>
    </row>
    <row r="25" spans="1:23" s="61" customFormat="1" ht="16.5" customHeight="1">
      <c r="A25" s="62" t="s">
        <v>44</v>
      </c>
      <c r="B25" s="53">
        <v>6898</v>
      </c>
      <c r="C25" s="54">
        <v>4959</v>
      </c>
      <c r="D25" s="54">
        <v>1939</v>
      </c>
      <c r="E25" s="53">
        <v>2364</v>
      </c>
      <c r="F25" s="54">
        <v>1904</v>
      </c>
      <c r="G25" s="54">
        <v>460</v>
      </c>
      <c r="H25" s="53">
        <v>2290</v>
      </c>
      <c r="I25" s="55">
        <v>33.198028414033054</v>
      </c>
      <c r="J25" s="55">
        <v>96.86971235194586</v>
      </c>
      <c r="K25" s="56">
        <v>1836</v>
      </c>
      <c r="L25" s="54">
        <v>1939228</v>
      </c>
      <c r="M25" s="54">
        <v>460421</v>
      </c>
      <c r="N25" s="57">
        <v>37.02359346642468</v>
      </c>
      <c r="O25" s="58">
        <v>96.42857142857143</v>
      </c>
      <c r="P25" s="54">
        <v>454</v>
      </c>
      <c r="Q25" s="54">
        <v>453641</v>
      </c>
      <c r="R25" s="54">
        <v>1939</v>
      </c>
      <c r="S25" s="54">
        <v>460</v>
      </c>
      <c r="T25" s="54">
        <v>454</v>
      </c>
      <c r="U25" s="57">
        <v>23.41413099535843</v>
      </c>
      <c r="V25" s="59">
        <v>98.69565217391305</v>
      </c>
      <c r="W25" s="60"/>
    </row>
    <row r="26" spans="1:22" s="61" customFormat="1" ht="16.5" customHeight="1">
      <c r="A26" s="62" t="s">
        <v>17</v>
      </c>
      <c r="B26" s="53">
        <v>125</v>
      </c>
      <c r="C26" s="54">
        <v>102</v>
      </c>
      <c r="D26" s="54">
        <v>23</v>
      </c>
      <c r="E26" s="53">
        <v>37</v>
      </c>
      <c r="F26" s="54">
        <v>35</v>
      </c>
      <c r="G26" s="54">
        <v>2</v>
      </c>
      <c r="H26" s="53">
        <v>27</v>
      </c>
      <c r="I26" s="55">
        <v>21.6</v>
      </c>
      <c r="J26" s="55">
        <v>72.97297297297297</v>
      </c>
      <c r="K26" s="56">
        <v>27</v>
      </c>
      <c r="L26" s="54">
        <v>23441</v>
      </c>
      <c r="M26" s="54">
        <v>2497</v>
      </c>
      <c r="N26" s="57">
        <v>26.47058823529412</v>
      </c>
      <c r="O26" s="58">
        <v>77.14285714285715</v>
      </c>
      <c r="P26" s="54">
        <v>0</v>
      </c>
      <c r="Q26" s="54">
        <v>290</v>
      </c>
      <c r="R26" s="54">
        <v>23</v>
      </c>
      <c r="S26" s="54">
        <v>2</v>
      </c>
      <c r="T26" s="54">
        <v>0</v>
      </c>
      <c r="U26" s="57" t="s">
        <v>4</v>
      </c>
      <c r="V26" s="59" t="s">
        <v>5</v>
      </c>
    </row>
    <row r="27" spans="1:23" s="61" customFormat="1" ht="16.5" customHeight="1">
      <c r="A27" s="52" t="s">
        <v>45</v>
      </c>
      <c r="B27" s="53">
        <v>3542</v>
      </c>
      <c r="C27" s="54">
        <v>3184</v>
      </c>
      <c r="D27" s="54">
        <v>358</v>
      </c>
      <c r="E27" s="53">
        <v>1019</v>
      </c>
      <c r="F27" s="54">
        <v>1011</v>
      </c>
      <c r="G27" s="54">
        <v>8</v>
      </c>
      <c r="H27" s="53">
        <v>961</v>
      </c>
      <c r="I27" s="55">
        <v>27.13156408808583</v>
      </c>
      <c r="J27" s="55">
        <v>94.3081452404318</v>
      </c>
      <c r="K27" s="56">
        <v>955</v>
      </c>
      <c r="L27" s="54">
        <v>23441</v>
      </c>
      <c r="M27" s="54">
        <v>2497</v>
      </c>
      <c r="N27" s="57">
        <v>29.993718592964825</v>
      </c>
      <c r="O27" s="58">
        <v>94.46092977250248</v>
      </c>
      <c r="P27" s="54">
        <v>6</v>
      </c>
      <c r="Q27" s="54">
        <v>290</v>
      </c>
      <c r="R27" s="54">
        <v>23</v>
      </c>
      <c r="S27" s="54">
        <v>2</v>
      </c>
      <c r="T27" s="54">
        <v>0</v>
      </c>
      <c r="U27" s="57">
        <v>1.675977653631285</v>
      </c>
      <c r="V27" s="59">
        <v>75</v>
      </c>
      <c r="W27" s="60"/>
    </row>
    <row r="28" spans="1:23" s="61" customFormat="1" ht="16.5" customHeight="1">
      <c r="A28" s="52" t="s">
        <v>46</v>
      </c>
      <c r="B28" s="53">
        <v>22263</v>
      </c>
      <c r="C28" s="54">
        <v>18945</v>
      </c>
      <c r="D28" s="54">
        <v>3318</v>
      </c>
      <c r="E28" s="53">
        <v>7161</v>
      </c>
      <c r="F28" s="54">
        <v>6769</v>
      </c>
      <c r="G28" s="54">
        <v>392</v>
      </c>
      <c r="H28" s="53">
        <v>6670</v>
      </c>
      <c r="I28" s="55">
        <v>29.960023357139647</v>
      </c>
      <c r="J28" s="55">
        <v>93.14341572406089</v>
      </c>
      <c r="K28" s="56">
        <v>6455</v>
      </c>
      <c r="L28" s="54">
        <v>23441</v>
      </c>
      <c r="M28" s="54">
        <v>2497</v>
      </c>
      <c r="N28" s="57">
        <v>34.07231459487991</v>
      </c>
      <c r="O28" s="58">
        <v>95.3612054956419</v>
      </c>
      <c r="P28" s="54">
        <v>215</v>
      </c>
      <c r="Q28" s="54">
        <v>290</v>
      </c>
      <c r="R28" s="54">
        <v>23</v>
      </c>
      <c r="S28" s="54">
        <v>2</v>
      </c>
      <c r="T28" s="54">
        <v>0</v>
      </c>
      <c r="U28" s="57">
        <v>6.479807112718506</v>
      </c>
      <c r="V28" s="59">
        <v>54.8469387755102</v>
      </c>
      <c r="W28" s="60"/>
    </row>
    <row r="29" spans="1:23" s="61" customFormat="1" ht="16.5" customHeight="1">
      <c r="A29" s="65" t="s">
        <v>47</v>
      </c>
      <c r="B29" s="66">
        <v>2684</v>
      </c>
      <c r="C29" s="67">
        <v>2618</v>
      </c>
      <c r="D29" s="67">
        <v>66</v>
      </c>
      <c r="E29" s="66">
        <v>1382</v>
      </c>
      <c r="F29" s="67">
        <v>1380</v>
      </c>
      <c r="G29" s="67">
        <v>2</v>
      </c>
      <c r="H29" s="66">
        <v>1348</v>
      </c>
      <c r="I29" s="68">
        <v>50.22354694485842</v>
      </c>
      <c r="J29" s="68">
        <v>97.5397973950796</v>
      </c>
      <c r="K29" s="69">
        <v>1347</v>
      </c>
      <c r="L29" s="67">
        <v>358118</v>
      </c>
      <c r="M29" s="67">
        <v>7948</v>
      </c>
      <c r="N29" s="70">
        <v>51.4514896867838</v>
      </c>
      <c r="O29" s="71">
        <v>97.60869565217392</v>
      </c>
      <c r="P29" s="67">
        <v>1</v>
      </c>
      <c r="Q29" s="67">
        <v>5684</v>
      </c>
      <c r="R29" s="67">
        <v>358</v>
      </c>
      <c r="S29" s="67">
        <v>8</v>
      </c>
      <c r="T29" s="67">
        <v>6</v>
      </c>
      <c r="U29" s="70">
        <v>1.5151515151515151</v>
      </c>
      <c r="V29" s="72">
        <v>50</v>
      </c>
      <c r="W29" s="60"/>
    </row>
    <row r="30" spans="1:23" s="61" customFormat="1" ht="16.5" customHeight="1">
      <c r="A30" s="52" t="s">
        <v>48</v>
      </c>
      <c r="B30" s="53">
        <v>2122</v>
      </c>
      <c r="C30" s="54">
        <v>1999</v>
      </c>
      <c r="D30" s="54">
        <v>123</v>
      </c>
      <c r="E30" s="54">
        <v>829</v>
      </c>
      <c r="F30" s="54">
        <v>823</v>
      </c>
      <c r="G30" s="54">
        <v>6</v>
      </c>
      <c r="H30" s="53">
        <v>743</v>
      </c>
      <c r="I30" s="55">
        <v>35.01413760603205</v>
      </c>
      <c r="J30" s="55">
        <v>89.62605548854042</v>
      </c>
      <c r="K30" s="56">
        <v>742</v>
      </c>
      <c r="L30" s="54">
        <v>122001</v>
      </c>
      <c r="M30" s="54">
        <v>5955</v>
      </c>
      <c r="N30" s="57">
        <v>37.11855927963982</v>
      </c>
      <c r="O30" s="58">
        <v>90.15795868772783</v>
      </c>
      <c r="P30" s="54">
        <v>1</v>
      </c>
      <c r="Q30" s="54">
        <v>593</v>
      </c>
      <c r="R30" s="54">
        <v>122</v>
      </c>
      <c r="S30" s="54">
        <v>6</v>
      </c>
      <c r="T30" s="54">
        <v>1</v>
      </c>
      <c r="U30" s="57">
        <v>0.8130081300813009</v>
      </c>
      <c r="V30" s="59">
        <v>16.666666666666664</v>
      </c>
      <c r="W30" s="60"/>
    </row>
    <row r="31" spans="1:23" s="61" customFormat="1" ht="16.5" customHeight="1">
      <c r="A31" s="65" t="s">
        <v>49</v>
      </c>
      <c r="B31" s="66">
        <v>91525</v>
      </c>
      <c r="C31" s="67">
        <v>67094</v>
      </c>
      <c r="D31" s="67">
        <v>24431</v>
      </c>
      <c r="E31" s="66">
        <v>29608</v>
      </c>
      <c r="F31" s="67">
        <v>26890</v>
      </c>
      <c r="G31" s="67">
        <v>2718</v>
      </c>
      <c r="H31" s="66">
        <v>27317</v>
      </c>
      <c r="I31" s="68">
        <v>29.846490030046436</v>
      </c>
      <c r="J31" s="68">
        <v>92.26222642529046</v>
      </c>
      <c r="K31" s="69">
        <v>25144</v>
      </c>
      <c r="L31" s="67">
        <v>24431356</v>
      </c>
      <c r="M31" s="67">
        <v>2717510</v>
      </c>
      <c r="N31" s="70">
        <v>37.47578024860643</v>
      </c>
      <c r="O31" s="71">
        <v>93.50687988099665</v>
      </c>
      <c r="P31" s="67">
        <v>2173</v>
      </c>
      <c r="Q31" s="67">
        <v>2173151</v>
      </c>
      <c r="R31" s="67">
        <v>24431</v>
      </c>
      <c r="S31" s="67">
        <v>2718</v>
      </c>
      <c r="T31" s="67">
        <v>2173</v>
      </c>
      <c r="U31" s="70">
        <v>8.894437395112767</v>
      </c>
      <c r="V31" s="72">
        <v>79.94849153789552</v>
      </c>
      <c r="W31" s="60"/>
    </row>
    <row r="32" spans="1:23" s="61" customFormat="1" ht="16.5" customHeight="1">
      <c r="A32" s="52" t="s">
        <v>50</v>
      </c>
      <c r="B32" s="53">
        <v>24228</v>
      </c>
      <c r="C32" s="54">
        <v>23680</v>
      </c>
      <c r="D32" s="54">
        <v>548</v>
      </c>
      <c r="E32" s="54">
        <v>6706</v>
      </c>
      <c r="F32" s="54">
        <v>6418</v>
      </c>
      <c r="G32" s="54">
        <v>288</v>
      </c>
      <c r="H32" s="53">
        <v>5491</v>
      </c>
      <c r="I32" s="55">
        <v>22.663859996698037</v>
      </c>
      <c r="J32" s="55">
        <v>81.88189680882792</v>
      </c>
      <c r="K32" s="56">
        <v>5339</v>
      </c>
      <c r="L32" s="54">
        <v>548169</v>
      </c>
      <c r="M32" s="54">
        <v>288499</v>
      </c>
      <c r="N32" s="57">
        <v>22.5464527027027</v>
      </c>
      <c r="O32" s="58">
        <v>83.18790900592084</v>
      </c>
      <c r="P32" s="54">
        <v>152</v>
      </c>
      <c r="Q32" s="54">
        <v>151609</v>
      </c>
      <c r="R32" s="54">
        <v>548</v>
      </c>
      <c r="S32" s="54">
        <v>288</v>
      </c>
      <c r="T32" s="54">
        <v>152</v>
      </c>
      <c r="U32" s="57">
        <v>27.73722627737226</v>
      </c>
      <c r="V32" s="59">
        <v>52.77777777777778</v>
      </c>
      <c r="W32" s="60"/>
    </row>
    <row r="33" spans="1:23" s="61" customFormat="1" ht="16.5" customHeight="1">
      <c r="A33" s="65" t="s">
        <v>51</v>
      </c>
      <c r="B33" s="66">
        <v>311100</v>
      </c>
      <c r="C33" s="67">
        <v>306226</v>
      </c>
      <c r="D33" s="67">
        <v>4874</v>
      </c>
      <c r="E33" s="66">
        <v>78552</v>
      </c>
      <c r="F33" s="67">
        <v>78300</v>
      </c>
      <c r="G33" s="67">
        <v>252</v>
      </c>
      <c r="H33" s="53">
        <v>65773</v>
      </c>
      <c r="I33" s="68">
        <v>21.14207650273224</v>
      </c>
      <c r="J33" s="68">
        <v>83.73179549852327</v>
      </c>
      <c r="K33" s="69">
        <v>65644</v>
      </c>
      <c r="L33" s="67">
        <v>4873665</v>
      </c>
      <c r="M33" s="67">
        <v>252071</v>
      </c>
      <c r="N33" s="57">
        <v>21.436455428343773</v>
      </c>
      <c r="O33" s="58">
        <v>83.83652618135376</v>
      </c>
      <c r="P33" s="67">
        <v>129</v>
      </c>
      <c r="Q33" s="67">
        <v>128567</v>
      </c>
      <c r="R33" s="67">
        <v>4874</v>
      </c>
      <c r="S33" s="67">
        <v>252</v>
      </c>
      <c r="T33" s="67">
        <v>129</v>
      </c>
      <c r="U33" s="57">
        <v>2.6466967583093965</v>
      </c>
      <c r="V33" s="59">
        <v>51.19047619047619</v>
      </c>
      <c r="W33" s="60"/>
    </row>
    <row r="34" spans="1:23" s="61" customFormat="1" ht="16.5" customHeight="1">
      <c r="A34" s="52" t="s">
        <v>52</v>
      </c>
      <c r="B34" s="53">
        <v>196597</v>
      </c>
      <c r="C34" s="54">
        <v>195604</v>
      </c>
      <c r="D34" s="54">
        <v>993</v>
      </c>
      <c r="E34" s="53">
        <v>71391</v>
      </c>
      <c r="F34" s="54">
        <v>71146</v>
      </c>
      <c r="G34" s="54">
        <v>245</v>
      </c>
      <c r="H34" s="53">
        <v>67321</v>
      </c>
      <c r="I34" s="55">
        <v>34.24314714873574</v>
      </c>
      <c r="J34" s="55">
        <v>94.2990012746705</v>
      </c>
      <c r="K34" s="56">
        <v>67167</v>
      </c>
      <c r="L34" s="54">
        <v>992840</v>
      </c>
      <c r="M34" s="54">
        <v>245101</v>
      </c>
      <c r="N34" s="57">
        <v>34.33825484141428</v>
      </c>
      <c r="O34" s="58">
        <v>94.40727518061452</v>
      </c>
      <c r="P34" s="54">
        <v>154</v>
      </c>
      <c r="Q34" s="54">
        <v>154087</v>
      </c>
      <c r="R34" s="54">
        <v>993</v>
      </c>
      <c r="S34" s="54">
        <v>245</v>
      </c>
      <c r="T34" s="54">
        <v>154</v>
      </c>
      <c r="U34" s="57">
        <v>15.508559919436053</v>
      </c>
      <c r="V34" s="59">
        <v>62.857142857142854</v>
      </c>
      <c r="W34" s="60"/>
    </row>
    <row r="35" spans="1:23" s="61" customFormat="1" ht="16.5" customHeight="1">
      <c r="A35" s="52" t="s">
        <v>53</v>
      </c>
      <c r="B35" s="53">
        <v>206783</v>
      </c>
      <c r="C35" s="54">
        <v>181096</v>
      </c>
      <c r="D35" s="54">
        <v>25687</v>
      </c>
      <c r="E35" s="53">
        <v>74616</v>
      </c>
      <c r="F35" s="54">
        <v>67543</v>
      </c>
      <c r="G35" s="54">
        <v>7073</v>
      </c>
      <c r="H35" s="53">
        <v>56598</v>
      </c>
      <c r="I35" s="55">
        <v>27.370721964571555</v>
      </c>
      <c r="J35" s="55">
        <v>75.85236410421358</v>
      </c>
      <c r="K35" s="56">
        <v>53285</v>
      </c>
      <c r="L35" s="54">
        <v>25686792</v>
      </c>
      <c r="M35" s="54">
        <v>7072792</v>
      </c>
      <c r="N35" s="57">
        <v>29.423620621107037</v>
      </c>
      <c r="O35" s="58">
        <v>78.89048458019336</v>
      </c>
      <c r="P35" s="54">
        <v>3313</v>
      </c>
      <c r="Q35" s="54">
        <v>3312976</v>
      </c>
      <c r="R35" s="54">
        <v>25687</v>
      </c>
      <c r="S35" s="54">
        <v>7073</v>
      </c>
      <c r="T35" s="54">
        <v>3313</v>
      </c>
      <c r="U35" s="57">
        <v>12.897574648654961</v>
      </c>
      <c r="V35" s="59">
        <v>46.84009614025166</v>
      </c>
      <c r="W35" s="60"/>
    </row>
    <row r="36" spans="1:23" s="61" customFormat="1" ht="16.5" customHeight="1">
      <c r="A36" s="52" t="s">
        <v>54</v>
      </c>
      <c r="B36" s="53">
        <v>29026</v>
      </c>
      <c r="C36" s="54">
        <v>27701</v>
      </c>
      <c r="D36" s="54">
        <v>1325</v>
      </c>
      <c r="E36" s="53">
        <v>10797</v>
      </c>
      <c r="F36" s="54">
        <v>10668</v>
      </c>
      <c r="G36" s="54">
        <v>129</v>
      </c>
      <c r="H36" s="53">
        <v>9931</v>
      </c>
      <c r="I36" s="55">
        <v>34.21415282849859</v>
      </c>
      <c r="J36" s="55">
        <v>91.97925349634157</v>
      </c>
      <c r="K36" s="56">
        <v>9860</v>
      </c>
      <c r="L36" s="54">
        <v>1325099</v>
      </c>
      <c r="M36" s="54">
        <v>129338</v>
      </c>
      <c r="N36" s="57">
        <v>35.59438287426447</v>
      </c>
      <c r="O36" s="58">
        <v>92.42594675665542</v>
      </c>
      <c r="P36" s="54">
        <v>71</v>
      </c>
      <c r="Q36" s="54">
        <v>70919.198</v>
      </c>
      <c r="R36" s="54">
        <v>1325</v>
      </c>
      <c r="S36" s="54">
        <v>129</v>
      </c>
      <c r="T36" s="54">
        <v>71</v>
      </c>
      <c r="U36" s="57">
        <v>5.3584905660377355</v>
      </c>
      <c r="V36" s="59">
        <v>55.03875968992248</v>
      </c>
      <c r="W36" s="60"/>
    </row>
    <row r="37" spans="1:23" s="61" customFormat="1" ht="16.5" customHeight="1">
      <c r="A37" s="65" t="s">
        <v>55</v>
      </c>
      <c r="B37" s="66">
        <v>57290</v>
      </c>
      <c r="C37" s="67">
        <v>37470</v>
      </c>
      <c r="D37" s="67">
        <v>19820</v>
      </c>
      <c r="E37" s="66">
        <v>11292</v>
      </c>
      <c r="F37" s="67">
        <v>7672</v>
      </c>
      <c r="G37" s="67">
        <v>3620</v>
      </c>
      <c r="H37" s="66">
        <v>9948</v>
      </c>
      <c r="I37" s="68">
        <v>17.36428696107523</v>
      </c>
      <c r="J37" s="68">
        <v>88.09776833156216</v>
      </c>
      <c r="K37" s="69">
        <v>7313</v>
      </c>
      <c r="L37" s="67">
        <v>19819863</v>
      </c>
      <c r="M37" s="67">
        <v>3619542</v>
      </c>
      <c r="N37" s="70">
        <v>19.51694689084601</v>
      </c>
      <c r="O37" s="71">
        <v>95.32064650677789</v>
      </c>
      <c r="P37" s="67">
        <v>2635</v>
      </c>
      <c r="Q37" s="67">
        <v>2635148</v>
      </c>
      <c r="R37" s="67">
        <v>19820</v>
      </c>
      <c r="S37" s="67">
        <v>3620</v>
      </c>
      <c r="T37" s="67">
        <v>2635</v>
      </c>
      <c r="U37" s="70">
        <v>13.29465186680121</v>
      </c>
      <c r="V37" s="72">
        <v>72.79005524861878</v>
      </c>
      <c r="W37" s="60"/>
    </row>
    <row r="38" spans="1:23" s="61" customFormat="1" ht="16.5" customHeight="1">
      <c r="A38" s="65" t="s">
        <v>56</v>
      </c>
      <c r="B38" s="66">
        <v>110045</v>
      </c>
      <c r="C38" s="67">
        <v>15990</v>
      </c>
      <c r="D38" s="67">
        <v>94055</v>
      </c>
      <c r="E38" s="66">
        <v>20735</v>
      </c>
      <c r="F38" s="67">
        <v>4455</v>
      </c>
      <c r="G38" s="67">
        <v>16280</v>
      </c>
      <c r="H38" s="66">
        <v>15770</v>
      </c>
      <c r="I38" s="68">
        <v>14.33050115861693</v>
      </c>
      <c r="J38" s="68">
        <v>76.05497950325535</v>
      </c>
      <c r="K38" s="69">
        <v>3792</v>
      </c>
      <c r="L38" s="67">
        <v>94055176</v>
      </c>
      <c r="M38" s="67">
        <v>16279860</v>
      </c>
      <c r="N38" s="70">
        <v>23.714821763602252</v>
      </c>
      <c r="O38" s="71">
        <v>85.11784511784512</v>
      </c>
      <c r="P38" s="67">
        <v>11978</v>
      </c>
      <c r="Q38" s="67">
        <v>11978009</v>
      </c>
      <c r="R38" s="67">
        <v>94055</v>
      </c>
      <c r="S38" s="67">
        <v>16280</v>
      </c>
      <c r="T38" s="67">
        <v>11978</v>
      </c>
      <c r="U38" s="70">
        <v>12.735101802137047</v>
      </c>
      <c r="V38" s="72">
        <v>73.57493857493857</v>
      </c>
      <c r="W38" s="60"/>
    </row>
    <row r="39" spans="1:23" s="61" customFormat="1" ht="16.5" customHeight="1">
      <c r="A39" s="65" t="s">
        <v>57</v>
      </c>
      <c r="B39" s="66">
        <v>126</v>
      </c>
      <c r="C39" s="67">
        <v>124</v>
      </c>
      <c r="D39" s="67">
        <v>2</v>
      </c>
      <c r="E39" s="66">
        <v>38</v>
      </c>
      <c r="F39" s="67">
        <v>37</v>
      </c>
      <c r="G39" s="67">
        <v>1</v>
      </c>
      <c r="H39" s="66">
        <v>34</v>
      </c>
      <c r="I39" s="68">
        <v>26.984126984126984</v>
      </c>
      <c r="J39" s="68">
        <v>89.4736842105263</v>
      </c>
      <c r="K39" s="69">
        <v>34</v>
      </c>
      <c r="L39" s="67">
        <v>2274</v>
      </c>
      <c r="M39" s="67">
        <v>560</v>
      </c>
      <c r="N39" s="70">
        <v>27.419354838709676</v>
      </c>
      <c r="O39" s="71">
        <v>91.8918918918919</v>
      </c>
      <c r="P39" s="67">
        <v>0</v>
      </c>
      <c r="Q39" s="67">
        <v>160</v>
      </c>
      <c r="R39" s="67">
        <v>2</v>
      </c>
      <c r="S39" s="67">
        <v>1</v>
      </c>
      <c r="T39" s="67">
        <v>0</v>
      </c>
      <c r="U39" s="70" t="s">
        <v>4</v>
      </c>
      <c r="V39" s="72" t="s">
        <v>5</v>
      </c>
      <c r="W39" s="60"/>
    </row>
    <row r="40" spans="1:23" s="61" customFormat="1" ht="16.5" customHeight="1">
      <c r="A40" s="65" t="s">
        <v>58</v>
      </c>
      <c r="B40" s="66">
        <v>1462</v>
      </c>
      <c r="C40" s="67">
        <v>1274</v>
      </c>
      <c r="D40" s="67">
        <v>188</v>
      </c>
      <c r="E40" s="66">
        <v>334</v>
      </c>
      <c r="F40" s="67">
        <v>325</v>
      </c>
      <c r="G40" s="67">
        <v>9</v>
      </c>
      <c r="H40" s="66">
        <v>300</v>
      </c>
      <c r="I40" s="68">
        <v>20.51983584131327</v>
      </c>
      <c r="J40" s="68">
        <v>89.82035928143712</v>
      </c>
      <c r="K40" s="69">
        <v>300</v>
      </c>
      <c r="L40" s="67">
        <v>188140</v>
      </c>
      <c r="M40" s="67">
        <v>8937</v>
      </c>
      <c r="N40" s="70">
        <v>23.547880690737834</v>
      </c>
      <c r="O40" s="71">
        <v>92.3076923076923</v>
      </c>
      <c r="P40" s="67">
        <v>0</v>
      </c>
      <c r="Q40" s="67">
        <v>414</v>
      </c>
      <c r="R40" s="67">
        <v>188</v>
      </c>
      <c r="S40" s="67">
        <v>9</v>
      </c>
      <c r="T40" s="67">
        <v>0</v>
      </c>
      <c r="U40" s="70" t="s">
        <v>4</v>
      </c>
      <c r="V40" s="72" t="s">
        <v>5</v>
      </c>
      <c r="W40" s="60"/>
    </row>
    <row r="41" spans="1:23" s="61" customFormat="1" ht="19.5" customHeight="1">
      <c r="A41" s="73" t="s">
        <v>59</v>
      </c>
      <c r="B41" s="53">
        <v>44043</v>
      </c>
      <c r="C41" s="54">
        <v>8693</v>
      </c>
      <c r="D41" s="54">
        <v>35350</v>
      </c>
      <c r="E41" s="53">
        <v>12137</v>
      </c>
      <c r="F41" s="54">
        <v>2041</v>
      </c>
      <c r="G41" s="54">
        <v>10096</v>
      </c>
      <c r="H41" s="53">
        <v>12019</v>
      </c>
      <c r="I41" s="55">
        <v>27.28924006084962</v>
      </c>
      <c r="J41" s="55">
        <v>99.02776633434951</v>
      </c>
      <c r="K41" s="56">
        <v>1957</v>
      </c>
      <c r="L41" s="54">
        <v>35350434</v>
      </c>
      <c r="M41" s="54">
        <v>10096376</v>
      </c>
      <c r="N41" s="57">
        <v>22.51236627171287</v>
      </c>
      <c r="O41" s="58">
        <v>95.8843704066634</v>
      </c>
      <c r="P41" s="54">
        <v>10062</v>
      </c>
      <c r="Q41" s="54">
        <v>10061741</v>
      </c>
      <c r="R41" s="54">
        <v>35350</v>
      </c>
      <c r="S41" s="54">
        <v>10096</v>
      </c>
      <c r="T41" s="54">
        <v>10062</v>
      </c>
      <c r="U41" s="57">
        <v>28.463932107496465</v>
      </c>
      <c r="V41" s="59">
        <v>99.66323296354992</v>
      </c>
      <c r="W41" s="60"/>
    </row>
    <row r="42" spans="1:23" s="61" customFormat="1" ht="16.5" customHeight="1">
      <c r="A42" s="52" t="s">
        <v>60</v>
      </c>
      <c r="B42" s="53">
        <v>2935</v>
      </c>
      <c r="C42" s="54">
        <v>2611</v>
      </c>
      <c r="D42" s="54">
        <v>324</v>
      </c>
      <c r="E42" s="53">
        <v>892</v>
      </c>
      <c r="F42" s="54">
        <v>861</v>
      </c>
      <c r="G42" s="54">
        <v>31</v>
      </c>
      <c r="H42" s="53">
        <v>826</v>
      </c>
      <c r="I42" s="55">
        <v>28.143100511073254</v>
      </c>
      <c r="J42" s="55">
        <v>92.6008968609866</v>
      </c>
      <c r="K42" s="56">
        <v>810</v>
      </c>
      <c r="L42" s="54">
        <v>324090</v>
      </c>
      <c r="M42" s="54">
        <v>30616</v>
      </c>
      <c r="N42" s="57">
        <v>31.022596706242815</v>
      </c>
      <c r="O42" s="58">
        <v>94.07665505226481</v>
      </c>
      <c r="P42" s="54">
        <v>16</v>
      </c>
      <c r="Q42" s="54">
        <v>15720</v>
      </c>
      <c r="R42" s="54">
        <v>324</v>
      </c>
      <c r="S42" s="54">
        <v>31</v>
      </c>
      <c r="T42" s="54">
        <v>16</v>
      </c>
      <c r="U42" s="57">
        <v>4.938271604938271</v>
      </c>
      <c r="V42" s="59">
        <v>51.61290322580645</v>
      </c>
      <c r="W42" s="60"/>
    </row>
    <row r="43" spans="1:23" s="61" customFormat="1" ht="16.5" customHeight="1">
      <c r="A43" s="52" t="s">
        <v>61</v>
      </c>
      <c r="B43" s="53">
        <v>121655</v>
      </c>
      <c r="C43" s="54">
        <v>104993</v>
      </c>
      <c r="D43" s="54">
        <v>16662</v>
      </c>
      <c r="E43" s="53">
        <v>31870</v>
      </c>
      <c r="F43" s="54">
        <v>30839</v>
      </c>
      <c r="G43" s="54">
        <v>1031</v>
      </c>
      <c r="H43" s="53">
        <v>30477</v>
      </c>
      <c r="I43" s="55">
        <v>25.051991286835722</v>
      </c>
      <c r="J43" s="55">
        <v>95.62911829306557</v>
      </c>
      <c r="K43" s="56">
        <v>29730</v>
      </c>
      <c r="L43" s="54">
        <v>16662074</v>
      </c>
      <c r="M43" s="54">
        <v>1030853</v>
      </c>
      <c r="N43" s="57">
        <v>28.31617345918299</v>
      </c>
      <c r="O43" s="58">
        <v>96.4039041473459</v>
      </c>
      <c r="P43" s="54">
        <v>747</v>
      </c>
      <c r="Q43" s="54">
        <v>746932.998</v>
      </c>
      <c r="R43" s="54">
        <v>16662</v>
      </c>
      <c r="S43" s="54">
        <v>1031</v>
      </c>
      <c r="T43" s="54">
        <v>747</v>
      </c>
      <c r="U43" s="57">
        <v>4.483255311487216</v>
      </c>
      <c r="V43" s="59">
        <v>72.45392822502424</v>
      </c>
      <c r="W43" s="60"/>
    </row>
    <row r="44" spans="1:23" s="61" customFormat="1" ht="16.5" customHeight="1">
      <c r="A44" s="52" t="s">
        <v>62</v>
      </c>
      <c r="B44" s="53">
        <v>128083</v>
      </c>
      <c r="C44" s="54">
        <v>127835</v>
      </c>
      <c r="D44" s="54">
        <v>248</v>
      </c>
      <c r="E44" s="53">
        <v>37405</v>
      </c>
      <c r="F44" s="54">
        <v>37402</v>
      </c>
      <c r="G44" s="54">
        <v>3</v>
      </c>
      <c r="H44" s="53">
        <v>33702</v>
      </c>
      <c r="I44" s="55">
        <v>26.312625406962674</v>
      </c>
      <c r="J44" s="55">
        <v>90.10025397674107</v>
      </c>
      <c r="K44" s="56">
        <v>33701</v>
      </c>
      <c r="L44" s="54">
        <v>248201</v>
      </c>
      <c r="M44" s="54">
        <v>3411</v>
      </c>
      <c r="N44" s="57">
        <v>26.36288966245551</v>
      </c>
      <c r="O44" s="58">
        <v>90.10480722955991</v>
      </c>
      <c r="P44" s="54">
        <v>1</v>
      </c>
      <c r="Q44" s="54">
        <v>1156</v>
      </c>
      <c r="R44" s="54">
        <v>248</v>
      </c>
      <c r="S44" s="54">
        <v>3</v>
      </c>
      <c r="T44" s="54">
        <v>1</v>
      </c>
      <c r="U44" s="57">
        <v>0.4032258064516129</v>
      </c>
      <c r="V44" s="59">
        <v>33.33333333333333</v>
      </c>
      <c r="W44" s="60"/>
    </row>
    <row r="45" spans="1:23" s="61" customFormat="1" ht="16.5" customHeight="1">
      <c r="A45" s="52" t="s">
        <v>63</v>
      </c>
      <c r="B45" s="53">
        <v>140184</v>
      </c>
      <c r="C45" s="54">
        <v>138660</v>
      </c>
      <c r="D45" s="54">
        <v>1524</v>
      </c>
      <c r="E45" s="53">
        <v>64840</v>
      </c>
      <c r="F45" s="54">
        <v>64673</v>
      </c>
      <c r="G45" s="54">
        <v>167</v>
      </c>
      <c r="H45" s="53">
        <v>54930</v>
      </c>
      <c r="I45" s="55">
        <v>39.18421503167266</v>
      </c>
      <c r="J45" s="55">
        <v>84.71622455274522</v>
      </c>
      <c r="K45" s="56">
        <v>54823</v>
      </c>
      <c r="L45" s="54">
        <v>1523528</v>
      </c>
      <c r="M45" s="54">
        <v>166981</v>
      </c>
      <c r="N45" s="57">
        <v>39.537718159526904</v>
      </c>
      <c r="O45" s="58">
        <v>84.76953288080034</v>
      </c>
      <c r="P45" s="54">
        <v>107</v>
      </c>
      <c r="Q45" s="54">
        <v>106749</v>
      </c>
      <c r="R45" s="54">
        <v>1524</v>
      </c>
      <c r="S45" s="54">
        <v>167</v>
      </c>
      <c r="T45" s="54">
        <v>107</v>
      </c>
      <c r="U45" s="57">
        <v>7.020997375328084</v>
      </c>
      <c r="V45" s="59">
        <v>64.07185628742515</v>
      </c>
      <c r="W45" s="60"/>
    </row>
    <row r="46" spans="1:23" s="61" customFormat="1" ht="16.5" customHeight="1">
      <c r="A46" s="52" t="s">
        <v>64</v>
      </c>
      <c r="B46" s="53">
        <v>4511</v>
      </c>
      <c r="C46" s="54">
        <v>2917</v>
      </c>
      <c r="D46" s="54">
        <v>1594</v>
      </c>
      <c r="E46" s="54">
        <v>894</v>
      </c>
      <c r="F46" s="54">
        <v>704</v>
      </c>
      <c r="G46" s="54">
        <v>190</v>
      </c>
      <c r="H46" s="53">
        <v>822</v>
      </c>
      <c r="I46" s="55">
        <v>18.22212369762802</v>
      </c>
      <c r="J46" s="55">
        <v>91.94630872483222</v>
      </c>
      <c r="K46" s="56">
        <v>634</v>
      </c>
      <c r="L46" s="54">
        <v>1594014</v>
      </c>
      <c r="M46" s="54">
        <v>189794</v>
      </c>
      <c r="N46" s="57">
        <v>21.734658896126156</v>
      </c>
      <c r="O46" s="58">
        <v>90.05681818181817</v>
      </c>
      <c r="P46" s="54">
        <v>188</v>
      </c>
      <c r="Q46" s="54">
        <v>187534</v>
      </c>
      <c r="R46" s="54">
        <v>1594</v>
      </c>
      <c r="S46" s="54">
        <v>190</v>
      </c>
      <c r="T46" s="54">
        <v>188</v>
      </c>
      <c r="U46" s="57">
        <v>11.794228356336262</v>
      </c>
      <c r="V46" s="59">
        <v>98.94736842105263</v>
      </c>
      <c r="W46" s="60"/>
    </row>
    <row r="47" spans="1:23" s="61" customFormat="1" ht="16.5" customHeight="1">
      <c r="A47" s="52" t="s">
        <v>65</v>
      </c>
      <c r="B47" s="53">
        <v>15997</v>
      </c>
      <c r="C47" s="54">
        <v>9874</v>
      </c>
      <c r="D47" s="54">
        <v>6123</v>
      </c>
      <c r="E47" s="54">
        <v>2786</v>
      </c>
      <c r="F47" s="54">
        <v>2310</v>
      </c>
      <c r="G47" s="54">
        <v>476</v>
      </c>
      <c r="H47" s="53">
        <v>2088</v>
      </c>
      <c r="I47" s="55">
        <v>13.052447333875103</v>
      </c>
      <c r="J47" s="55">
        <v>74.94615936826992</v>
      </c>
      <c r="K47" s="56">
        <v>1859</v>
      </c>
      <c r="L47" s="54">
        <v>6123179</v>
      </c>
      <c r="M47" s="54">
        <v>475887</v>
      </c>
      <c r="N47" s="57">
        <v>18.827223009925056</v>
      </c>
      <c r="O47" s="58">
        <v>80.47619047619048</v>
      </c>
      <c r="P47" s="54">
        <v>229</v>
      </c>
      <c r="Q47" s="54">
        <v>228598</v>
      </c>
      <c r="R47" s="54">
        <v>6123</v>
      </c>
      <c r="S47" s="54">
        <v>476</v>
      </c>
      <c r="T47" s="54">
        <v>229</v>
      </c>
      <c r="U47" s="57">
        <v>3.739996733627307</v>
      </c>
      <c r="V47" s="59">
        <v>48.109243697478995</v>
      </c>
      <c r="W47" s="60"/>
    </row>
    <row r="48" spans="1:23" s="61" customFormat="1" ht="16.5" customHeight="1">
      <c r="A48" s="52" t="s">
        <v>66</v>
      </c>
      <c r="B48" s="53">
        <v>14440</v>
      </c>
      <c r="C48" s="54">
        <v>10672</v>
      </c>
      <c r="D48" s="54">
        <v>3768</v>
      </c>
      <c r="E48" s="54">
        <v>3911</v>
      </c>
      <c r="F48" s="54">
        <v>3738</v>
      </c>
      <c r="G48" s="54">
        <v>173</v>
      </c>
      <c r="H48" s="54">
        <v>3682</v>
      </c>
      <c r="I48" s="55">
        <v>25.49861495844875</v>
      </c>
      <c r="J48" s="55">
        <v>94.14472002045513</v>
      </c>
      <c r="K48" s="56">
        <v>3512</v>
      </c>
      <c r="L48" s="54">
        <v>3767935</v>
      </c>
      <c r="M48" s="54">
        <v>172639</v>
      </c>
      <c r="N48" s="57">
        <v>32.908545727136435</v>
      </c>
      <c r="O48" s="58">
        <v>93.95398608881756</v>
      </c>
      <c r="P48" s="54">
        <v>170</v>
      </c>
      <c r="Q48" s="54">
        <v>170405</v>
      </c>
      <c r="R48" s="54">
        <v>3768</v>
      </c>
      <c r="S48" s="54">
        <v>173</v>
      </c>
      <c r="T48" s="54">
        <v>170</v>
      </c>
      <c r="U48" s="57">
        <v>4.511677282377919</v>
      </c>
      <c r="V48" s="59">
        <v>98.26589595375722</v>
      </c>
      <c r="W48" s="60"/>
    </row>
    <row r="49" spans="1:23" s="61" customFormat="1" ht="16.5" customHeight="1">
      <c r="A49" s="52" t="s">
        <v>67</v>
      </c>
      <c r="B49" s="53">
        <v>1449</v>
      </c>
      <c r="C49" s="54">
        <v>1408</v>
      </c>
      <c r="D49" s="54">
        <v>41</v>
      </c>
      <c r="E49" s="53">
        <v>528</v>
      </c>
      <c r="F49" s="54">
        <v>525</v>
      </c>
      <c r="G49" s="54">
        <v>3</v>
      </c>
      <c r="H49" s="53">
        <v>504</v>
      </c>
      <c r="I49" s="55">
        <v>34.78260869565217</v>
      </c>
      <c r="J49" s="55">
        <v>95.4545454545455</v>
      </c>
      <c r="K49" s="56">
        <v>503</v>
      </c>
      <c r="L49" s="54">
        <v>40821</v>
      </c>
      <c r="M49" s="54">
        <v>2739</v>
      </c>
      <c r="N49" s="57">
        <v>35.72443181818182</v>
      </c>
      <c r="O49" s="58">
        <v>95.80952380952381</v>
      </c>
      <c r="P49" s="54">
        <v>1</v>
      </c>
      <c r="Q49" s="54">
        <v>1436</v>
      </c>
      <c r="R49" s="54">
        <v>41</v>
      </c>
      <c r="S49" s="54">
        <v>3</v>
      </c>
      <c r="T49" s="54">
        <v>1</v>
      </c>
      <c r="U49" s="57">
        <v>2.4390243902439024</v>
      </c>
      <c r="V49" s="59">
        <v>33.33333333333333</v>
      </c>
      <c r="W49" s="60"/>
    </row>
    <row r="50" spans="1:23" s="61" customFormat="1" ht="16.5" customHeight="1">
      <c r="A50" s="74" t="s">
        <v>68</v>
      </c>
      <c r="B50" s="53">
        <v>125193</v>
      </c>
      <c r="C50" s="54">
        <v>124977</v>
      </c>
      <c r="D50" s="54">
        <v>216</v>
      </c>
      <c r="E50" s="53">
        <v>61522</v>
      </c>
      <c r="F50" s="54">
        <v>61515</v>
      </c>
      <c r="G50" s="54">
        <v>7</v>
      </c>
      <c r="H50" s="53">
        <v>59209</v>
      </c>
      <c r="I50" s="55">
        <v>47.29417778949303</v>
      </c>
      <c r="J50" s="55">
        <v>96.24036929878741</v>
      </c>
      <c r="K50" s="56">
        <v>59205</v>
      </c>
      <c r="L50" s="54">
        <v>216156</v>
      </c>
      <c r="M50" s="54">
        <v>7409</v>
      </c>
      <c r="N50" s="57">
        <v>47.372716579850696</v>
      </c>
      <c r="O50" s="58">
        <v>96.24481833699097</v>
      </c>
      <c r="P50" s="54">
        <v>4</v>
      </c>
      <c r="Q50" s="54">
        <v>3555</v>
      </c>
      <c r="R50" s="54">
        <v>216</v>
      </c>
      <c r="S50" s="54">
        <v>7</v>
      </c>
      <c r="T50" s="54">
        <v>4</v>
      </c>
      <c r="U50" s="57">
        <v>1.8518518518518516</v>
      </c>
      <c r="V50" s="59">
        <v>57.14285714285714</v>
      </c>
      <c r="W50" s="60"/>
    </row>
    <row r="51" spans="1:23" s="61" customFormat="1" ht="16.5" customHeight="1">
      <c r="A51" s="52" t="s">
        <v>69</v>
      </c>
      <c r="B51" s="53">
        <v>184493</v>
      </c>
      <c r="C51" s="54">
        <v>140441</v>
      </c>
      <c r="D51" s="54">
        <v>44052</v>
      </c>
      <c r="E51" s="53">
        <v>58463</v>
      </c>
      <c r="F51" s="54">
        <v>43635</v>
      </c>
      <c r="G51" s="54">
        <v>14828</v>
      </c>
      <c r="H51" s="53">
        <v>58418</v>
      </c>
      <c r="I51" s="55">
        <v>31.664073975706398</v>
      </c>
      <c r="J51" s="55">
        <v>99.92302824008347</v>
      </c>
      <c r="K51" s="56">
        <v>43611</v>
      </c>
      <c r="L51" s="54">
        <v>44052279</v>
      </c>
      <c r="M51" s="54">
        <v>14828267</v>
      </c>
      <c r="N51" s="57">
        <v>31.0528976580913</v>
      </c>
      <c r="O51" s="58">
        <v>99.94499828119629</v>
      </c>
      <c r="P51" s="54">
        <v>14807</v>
      </c>
      <c r="Q51" s="54">
        <v>14807217</v>
      </c>
      <c r="R51" s="54">
        <v>44052</v>
      </c>
      <c r="S51" s="54">
        <v>14828</v>
      </c>
      <c r="T51" s="54">
        <v>14807</v>
      </c>
      <c r="U51" s="57">
        <v>33.6125488059566</v>
      </c>
      <c r="V51" s="59">
        <v>99.85837604531966</v>
      </c>
      <c r="W51" s="60"/>
    </row>
    <row r="52" spans="1:23" s="61" customFormat="1" ht="16.5" customHeight="1">
      <c r="A52" s="63" t="s">
        <v>70</v>
      </c>
      <c r="B52" s="53">
        <v>159</v>
      </c>
      <c r="C52" s="54">
        <v>154</v>
      </c>
      <c r="D52" s="54">
        <v>5</v>
      </c>
      <c r="E52" s="53">
        <v>58</v>
      </c>
      <c r="F52" s="54">
        <v>58</v>
      </c>
      <c r="G52" s="54">
        <v>0</v>
      </c>
      <c r="H52" s="53">
        <v>44</v>
      </c>
      <c r="I52" s="55">
        <v>27.67295597484277</v>
      </c>
      <c r="J52" s="55">
        <v>75.86206896551724</v>
      </c>
      <c r="K52" s="56">
        <v>44</v>
      </c>
      <c r="L52" s="54">
        <v>5244</v>
      </c>
      <c r="M52" s="54">
        <v>420</v>
      </c>
      <c r="N52" s="57">
        <v>28.57142857142857</v>
      </c>
      <c r="O52" s="58">
        <v>75.86206896551724</v>
      </c>
      <c r="P52" s="54">
        <v>0</v>
      </c>
      <c r="Q52" s="54">
        <v>166</v>
      </c>
      <c r="R52" s="54">
        <v>5</v>
      </c>
      <c r="S52" s="54">
        <v>0</v>
      </c>
      <c r="T52" s="54">
        <v>0</v>
      </c>
      <c r="U52" s="57" t="s">
        <v>4</v>
      </c>
      <c r="V52" s="59" t="s">
        <v>5</v>
      </c>
      <c r="W52" s="60"/>
    </row>
    <row r="53" spans="1:23" s="61" customFormat="1" ht="16.5" customHeight="1">
      <c r="A53" s="63" t="s">
        <v>71</v>
      </c>
      <c r="B53" s="53">
        <v>71</v>
      </c>
      <c r="C53" s="54">
        <v>66</v>
      </c>
      <c r="D53" s="54">
        <v>5</v>
      </c>
      <c r="E53" s="53">
        <v>24</v>
      </c>
      <c r="F53" s="54">
        <v>23</v>
      </c>
      <c r="G53" s="54">
        <v>1</v>
      </c>
      <c r="H53" s="53">
        <v>21</v>
      </c>
      <c r="I53" s="55">
        <v>29.577464788732392</v>
      </c>
      <c r="J53" s="55">
        <v>87.5</v>
      </c>
      <c r="K53" s="56">
        <v>20</v>
      </c>
      <c r="L53" s="54">
        <v>5130</v>
      </c>
      <c r="M53" s="54">
        <v>711</v>
      </c>
      <c r="N53" s="57">
        <v>30.303030303030305</v>
      </c>
      <c r="O53" s="58">
        <v>86.95652173913044</v>
      </c>
      <c r="P53" s="54">
        <v>1</v>
      </c>
      <c r="Q53" s="54">
        <v>672</v>
      </c>
      <c r="R53" s="54">
        <v>5</v>
      </c>
      <c r="S53" s="54">
        <v>1</v>
      </c>
      <c r="T53" s="54">
        <v>1</v>
      </c>
      <c r="U53" s="57">
        <v>20</v>
      </c>
      <c r="V53" s="59">
        <v>100</v>
      </c>
      <c r="W53" s="60"/>
    </row>
    <row r="54" spans="1:23" s="61" customFormat="1" ht="16.5" customHeight="1">
      <c r="A54" s="75" t="s">
        <v>18</v>
      </c>
      <c r="B54" s="53">
        <v>184155</v>
      </c>
      <c r="C54" s="54">
        <v>140155</v>
      </c>
      <c r="D54" s="54">
        <v>44000</v>
      </c>
      <c r="E54" s="53">
        <v>58331</v>
      </c>
      <c r="F54" s="54">
        <v>43525</v>
      </c>
      <c r="G54" s="54">
        <v>14806</v>
      </c>
      <c r="H54" s="53">
        <v>58331</v>
      </c>
      <c r="I54" s="55">
        <v>31.674947734245606</v>
      </c>
      <c r="J54" s="55">
        <v>100</v>
      </c>
      <c r="K54" s="56">
        <v>43525</v>
      </c>
      <c r="L54" s="54">
        <v>44000000</v>
      </c>
      <c r="M54" s="54">
        <v>14806379</v>
      </c>
      <c r="N54" s="57">
        <v>31.054903499696763</v>
      </c>
      <c r="O54" s="58">
        <v>100</v>
      </c>
      <c r="P54" s="54">
        <v>14806</v>
      </c>
      <c r="Q54" s="54">
        <v>14806379</v>
      </c>
      <c r="R54" s="54">
        <v>44000</v>
      </c>
      <c r="S54" s="54">
        <v>14806</v>
      </c>
      <c r="T54" s="54">
        <v>14806</v>
      </c>
      <c r="U54" s="57">
        <v>33.65</v>
      </c>
      <c r="V54" s="59">
        <v>100</v>
      </c>
      <c r="W54" s="60"/>
    </row>
    <row r="55" spans="1:23" s="61" customFormat="1" ht="16.5" customHeight="1">
      <c r="A55" s="75" t="s">
        <v>19</v>
      </c>
      <c r="B55" s="53">
        <v>108</v>
      </c>
      <c r="C55" s="54">
        <v>66</v>
      </c>
      <c r="D55" s="54">
        <v>42</v>
      </c>
      <c r="E55" s="53">
        <v>50</v>
      </c>
      <c r="F55" s="54">
        <v>29</v>
      </c>
      <c r="G55" s="54">
        <v>21</v>
      </c>
      <c r="H55" s="53">
        <v>22</v>
      </c>
      <c r="I55" s="55">
        <v>20.37037037037037</v>
      </c>
      <c r="J55" s="55">
        <v>44</v>
      </c>
      <c r="K55" s="56">
        <v>22</v>
      </c>
      <c r="L55" s="54">
        <v>41905</v>
      </c>
      <c r="M55" s="54">
        <v>20757</v>
      </c>
      <c r="N55" s="57">
        <v>33.33333333333333</v>
      </c>
      <c r="O55" s="58">
        <v>75.86206896551724</v>
      </c>
      <c r="P55" s="54">
        <v>0</v>
      </c>
      <c r="Q55" s="54">
        <v>0</v>
      </c>
      <c r="R55" s="54">
        <v>42</v>
      </c>
      <c r="S55" s="54">
        <v>21</v>
      </c>
      <c r="T55" s="54">
        <v>0</v>
      </c>
      <c r="U55" s="57" t="s">
        <v>4</v>
      </c>
      <c r="V55" s="59" t="s">
        <v>5</v>
      </c>
      <c r="W55" s="60"/>
    </row>
    <row r="56" spans="1:23" s="61" customFormat="1" ht="16.5" customHeight="1">
      <c r="A56" s="74" t="s">
        <v>72</v>
      </c>
      <c r="B56" s="53">
        <v>25490</v>
      </c>
      <c r="C56" s="54">
        <v>25490</v>
      </c>
      <c r="D56" s="54">
        <v>0</v>
      </c>
      <c r="E56" s="53">
        <v>9016</v>
      </c>
      <c r="F56" s="54">
        <v>9016</v>
      </c>
      <c r="G56" s="54">
        <v>0</v>
      </c>
      <c r="H56" s="53">
        <v>8582</v>
      </c>
      <c r="I56" s="55">
        <v>33.6681051392703</v>
      </c>
      <c r="J56" s="55">
        <v>95.1863354037267</v>
      </c>
      <c r="K56" s="56">
        <v>8582</v>
      </c>
      <c r="L56" s="54">
        <v>0</v>
      </c>
      <c r="M56" s="54">
        <v>0</v>
      </c>
      <c r="N56" s="57">
        <v>33.6681051392703</v>
      </c>
      <c r="O56" s="58">
        <v>95.1863354037267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7" t="s">
        <v>4</v>
      </c>
      <c r="V56" s="59" t="s">
        <v>5</v>
      </c>
      <c r="W56" s="60"/>
    </row>
    <row r="57" spans="1:23" s="61" customFormat="1" ht="16.5" customHeight="1">
      <c r="A57" s="52" t="s">
        <v>73</v>
      </c>
      <c r="B57" s="53">
        <v>2000</v>
      </c>
      <c r="C57" s="54">
        <v>500</v>
      </c>
      <c r="D57" s="54">
        <v>1500</v>
      </c>
      <c r="E57" s="53">
        <v>0</v>
      </c>
      <c r="F57" s="54">
        <v>0</v>
      </c>
      <c r="G57" s="54">
        <v>0</v>
      </c>
      <c r="H57" s="53">
        <v>0</v>
      </c>
      <c r="I57" s="55">
        <v>0</v>
      </c>
      <c r="J57" s="55">
        <v>0</v>
      </c>
      <c r="K57" s="56">
        <v>0</v>
      </c>
      <c r="L57" s="54">
        <v>0</v>
      </c>
      <c r="M57" s="54">
        <v>0</v>
      </c>
      <c r="N57" s="57">
        <v>0</v>
      </c>
      <c r="O57" s="58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7" t="s">
        <v>4</v>
      </c>
      <c r="V57" s="59" t="s">
        <v>5</v>
      </c>
      <c r="W57" s="60"/>
    </row>
    <row r="58" spans="1:22" s="61" customFormat="1" ht="16.5" customHeight="1">
      <c r="A58" s="52" t="s">
        <v>74</v>
      </c>
      <c r="B58" s="53">
        <v>7500</v>
      </c>
      <c r="C58" s="54">
        <v>5500</v>
      </c>
      <c r="D58" s="54">
        <v>2000</v>
      </c>
      <c r="E58" s="53">
        <v>0</v>
      </c>
      <c r="F58" s="54">
        <v>0</v>
      </c>
      <c r="G58" s="54">
        <v>0</v>
      </c>
      <c r="H58" s="53">
        <v>0</v>
      </c>
      <c r="I58" s="55">
        <v>0</v>
      </c>
      <c r="J58" s="55">
        <v>0</v>
      </c>
      <c r="K58" s="56">
        <v>0</v>
      </c>
      <c r="L58" s="54">
        <v>0</v>
      </c>
      <c r="M58" s="54">
        <v>0</v>
      </c>
      <c r="N58" s="57">
        <v>0</v>
      </c>
      <c r="O58" s="58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7" t="s">
        <v>4</v>
      </c>
      <c r="V58" s="59" t="s">
        <v>5</v>
      </c>
    </row>
    <row r="59" spans="1:22" s="51" customFormat="1" ht="19.5" customHeight="1">
      <c r="A59" s="76" t="s">
        <v>75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s="78" customFormat="1" ht="15.75" customHeight="1">
      <c r="A60" s="77" t="s">
        <v>76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s="78" customFormat="1" ht="15.75" customHeight="1">
      <c r="A61" s="79" t="s">
        <v>77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1:22" s="80" customFormat="1" ht="14.25" customHeight="1">
      <c r="A62" s="79" t="s">
        <v>78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7" spans="3:22" ht="16.5">
      <c r="C67" s="81"/>
      <c r="D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>
        <f>Q7+Q8+SUM(Q27:Q51,Q56:Q58)</f>
        <v>53710518.195999995</v>
      </c>
      <c r="R67" s="81">
        <f>R7+R8+SUM(R27:R51,R56:R58)</f>
        <v>352792</v>
      </c>
      <c r="S67" s="81">
        <f>S7+S8+SUM(S27:S51,S56:S58)</f>
        <v>70300</v>
      </c>
      <c r="T67" s="81">
        <f>T7+T8+SUM(T27:T51,T56:T58)</f>
        <v>53711</v>
      </c>
      <c r="U67" s="81"/>
      <c r="V67" s="81"/>
    </row>
    <row r="68" spans="3:16" ht="16.5">
      <c r="C68" s="81"/>
      <c r="D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</sheetData>
  <mergeCells count="8">
    <mergeCell ref="A62:V62"/>
    <mergeCell ref="A61:V61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7874015748031497" bottom="0.3937007874015748" header="0.5905511811023623" footer="0.31496062992125984"/>
  <pageSetup firstPageNumber="8" useFirstPageNumber="1" horizontalDpi="600" verticalDpi="600" orientation="landscape" paperSize="9" scale="70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2014-05-15T03:45:16Z</dcterms:created>
  <dcterms:modified xsi:type="dcterms:W3CDTF">2014-05-15T03:45:28Z</dcterms:modified>
  <cp:category/>
  <cp:version/>
  <cp:contentType/>
  <cp:contentStatus/>
</cp:coreProperties>
</file>