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ltan\Desktop\未結案專區-公務科\秀玲檔-每月例行公事\收支月報執行檔\立法院季報\10603第1季\掛網\"/>
    </mc:Choice>
  </mc:AlternateContent>
  <bookViews>
    <workbookView xWindow="0" yWindow="0" windowWidth="25200" windowHeight="11145"/>
  </bookViews>
  <sheets>
    <sheet name="表2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\a" localSheetId="0">#REF!</definedName>
    <definedName name="\a">#REF!</definedName>
    <definedName name="\c">#REF!</definedName>
    <definedName name="\e">[5]主管明細!#REF!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#N/A</definedName>
    <definedName name="B">#N/A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[9]DATA!#REF!</definedName>
    <definedName name="HH">#REF!</definedName>
    <definedName name="HWA">#REF!</definedName>
    <definedName name="I">#REF!</definedName>
    <definedName name="INPUT">#REF!</definedName>
    <definedName name="I累計土地預算數8507">[9]DATA!#REF!</definedName>
    <definedName name="K累計土地實支數8507">[9]DATA!#REF!</definedName>
    <definedName name="L累計契約責任數8507">[9]DATA!#REF!</definedName>
    <definedName name="NAME">[10]機關明細!#REF!</definedName>
    <definedName name="NEW">#REF!</definedName>
    <definedName name="ONE">#REF!</definedName>
    <definedName name="_xlnm.Print_Area" localSheetId="0">表2ok!$A$1:$V$63</definedName>
    <definedName name="Print_Area_MI">#REF!</definedName>
    <definedName name="_xlnm.Print_Titles" localSheetId="0">表2ok!$1:$5</definedName>
    <definedName name="T">#REF!</definedName>
    <definedName name="TT" localSheetId="0">#REF!</definedName>
    <definedName name="TT">#REF!</definedName>
    <definedName name="百萬元">#REF!</definedName>
    <definedName name="表6">#REF!</definedName>
    <definedName name="新表3" hidden="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8" i="1" l="1"/>
  <c r="S68" i="1"/>
  <c r="R68" i="1"/>
  <c r="Q68" i="1"/>
  <c r="F59" i="1"/>
  <c r="C59" i="1"/>
  <c r="F58" i="1"/>
  <c r="C58" i="1"/>
  <c r="V57" i="1"/>
  <c r="H57" i="1"/>
  <c r="I57" i="1" s="1"/>
  <c r="F57" i="1"/>
  <c r="C57" i="1"/>
  <c r="K56" i="1"/>
  <c r="O56" i="1" s="1"/>
  <c r="J56" i="1"/>
  <c r="I56" i="1"/>
  <c r="F56" i="1"/>
  <c r="C56" i="1"/>
  <c r="U55" i="1"/>
  <c r="K55" i="1"/>
  <c r="O55" i="1" s="1"/>
  <c r="J55" i="1"/>
  <c r="I55" i="1"/>
  <c r="F55" i="1"/>
  <c r="C55" i="1"/>
  <c r="V54" i="1"/>
  <c r="U54" i="1"/>
  <c r="N54" i="1"/>
  <c r="K54" i="1"/>
  <c r="O54" i="1" s="1"/>
  <c r="J54" i="1"/>
  <c r="I54" i="1"/>
  <c r="F54" i="1"/>
  <c r="C54" i="1"/>
  <c r="U53" i="1"/>
  <c r="N53" i="1"/>
  <c r="K53" i="1"/>
  <c r="O53" i="1" s="1"/>
  <c r="J53" i="1"/>
  <c r="I53" i="1"/>
  <c r="F53" i="1"/>
  <c r="C53" i="1"/>
  <c r="K52" i="1"/>
  <c r="O52" i="1" s="1"/>
  <c r="J52" i="1"/>
  <c r="I52" i="1"/>
  <c r="F52" i="1"/>
  <c r="C52" i="1"/>
  <c r="P51" i="1"/>
  <c r="V51" i="1" s="1"/>
  <c r="O51" i="1"/>
  <c r="K51" i="1"/>
  <c r="J51" i="1"/>
  <c r="I51" i="1"/>
  <c r="H51" i="1"/>
  <c r="F51" i="1"/>
  <c r="D51" i="1"/>
  <c r="C51" i="1"/>
  <c r="N51" i="1" s="1"/>
  <c r="V50" i="1"/>
  <c r="U50" i="1"/>
  <c r="K50" i="1"/>
  <c r="J50" i="1"/>
  <c r="I50" i="1"/>
  <c r="F50" i="1"/>
  <c r="O50" i="1" s="1"/>
  <c r="C50" i="1"/>
  <c r="N50" i="1" s="1"/>
  <c r="V49" i="1"/>
  <c r="U49" i="1"/>
  <c r="K49" i="1"/>
  <c r="J49" i="1"/>
  <c r="I49" i="1"/>
  <c r="F49" i="1"/>
  <c r="O49" i="1" s="1"/>
  <c r="C49" i="1"/>
  <c r="N49" i="1" s="1"/>
  <c r="V48" i="1"/>
  <c r="U48" i="1"/>
  <c r="K48" i="1"/>
  <c r="O48" i="1" s="1"/>
  <c r="J48" i="1"/>
  <c r="I48" i="1"/>
  <c r="F48" i="1"/>
  <c r="C48" i="1"/>
  <c r="V47" i="1"/>
  <c r="U47" i="1"/>
  <c r="K47" i="1"/>
  <c r="O47" i="1" s="1"/>
  <c r="J47" i="1"/>
  <c r="I47" i="1"/>
  <c r="F47" i="1"/>
  <c r="C47" i="1"/>
  <c r="V46" i="1"/>
  <c r="U46" i="1"/>
  <c r="N46" i="1"/>
  <c r="K46" i="1"/>
  <c r="O46" i="1" s="1"/>
  <c r="J46" i="1"/>
  <c r="I46" i="1"/>
  <c r="F46" i="1"/>
  <c r="C46" i="1"/>
  <c r="V45" i="1"/>
  <c r="U45" i="1"/>
  <c r="O45" i="1"/>
  <c r="N45" i="1"/>
  <c r="K45" i="1"/>
  <c r="J45" i="1"/>
  <c r="I45" i="1"/>
  <c r="F45" i="1"/>
  <c r="C45" i="1"/>
  <c r="V44" i="1"/>
  <c r="U44" i="1"/>
  <c r="O44" i="1"/>
  <c r="K44" i="1"/>
  <c r="N44" i="1" s="1"/>
  <c r="J44" i="1"/>
  <c r="I44" i="1"/>
  <c r="F44" i="1"/>
  <c r="C44" i="1"/>
  <c r="V43" i="1"/>
  <c r="U43" i="1"/>
  <c r="N43" i="1"/>
  <c r="K43" i="1"/>
  <c r="O43" i="1" s="1"/>
  <c r="J43" i="1"/>
  <c r="F43" i="1"/>
  <c r="B43" i="1"/>
  <c r="I43" i="1" s="1"/>
  <c r="V42" i="1"/>
  <c r="U42" i="1"/>
  <c r="K42" i="1"/>
  <c r="J42" i="1"/>
  <c r="I42" i="1"/>
  <c r="F42" i="1"/>
  <c r="O42" i="1" s="1"/>
  <c r="C42" i="1"/>
  <c r="N42" i="1" s="1"/>
  <c r="V41" i="1"/>
  <c r="U41" i="1"/>
  <c r="K41" i="1"/>
  <c r="N41" i="1" s="1"/>
  <c r="J41" i="1"/>
  <c r="I41" i="1"/>
  <c r="F41" i="1"/>
  <c r="O41" i="1" s="1"/>
  <c r="C41" i="1"/>
  <c r="U40" i="1"/>
  <c r="K40" i="1"/>
  <c r="N40" i="1" s="1"/>
  <c r="J40" i="1"/>
  <c r="I40" i="1"/>
  <c r="F40" i="1"/>
  <c r="O40" i="1" s="1"/>
  <c r="C40" i="1"/>
  <c r="V39" i="1"/>
  <c r="U39" i="1"/>
  <c r="K39" i="1"/>
  <c r="O39" i="1" s="1"/>
  <c r="J39" i="1"/>
  <c r="I39" i="1"/>
  <c r="F39" i="1"/>
  <c r="C39" i="1"/>
  <c r="V38" i="1"/>
  <c r="U38" i="1"/>
  <c r="K38" i="1"/>
  <c r="O38" i="1" s="1"/>
  <c r="J38" i="1"/>
  <c r="I38" i="1"/>
  <c r="F38" i="1"/>
  <c r="C38" i="1"/>
  <c r="V37" i="1"/>
  <c r="U37" i="1"/>
  <c r="N37" i="1"/>
  <c r="K37" i="1"/>
  <c r="O37" i="1" s="1"/>
  <c r="J37" i="1"/>
  <c r="I37" i="1"/>
  <c r="F37" i="1"/>
  <c r="C37" i="1"/>
  <c r="V36" i="1"/>
  <c r="U36" i="1"/>
  <c r="O36" i="1"/>
  <c r="N36" i="1"/>
  <c r="K36" i="1"/>
  <c r="J36" i="1"/>
  <c r="I36" i="1"/>
  <c r="F36" i="1"/>
  <c r="C36" i="1"/>
  <c r="V35" i="1"/>
  <c r="U35" i="1"/>
  <c r="O35" i="1"/>
  <c r="K35" i="1"/>
  <c r="N35" i="1" s="1"/>
  <c r="J35" i="1"/>
  <c r="I35" i="1"/>
  <c r="F35" i="1"/>
  <c r="C35" i="1"/>
  <c r="V34" i="1"/>
  <c r="U34" i="1"/>
  <c r="K34" i="1"/>
  <c r="O34" i="1" s="1"/>
  <c r="J34" i="1"/>
  <c r="I34" i="1"/>
  <c r="F34" i="1"/>
  <c r="C34" i="1"/>
  <c r="N34" i="1" s="1"/>
  <c r="V33" i="1"/>
  <c r="U33" i="1"/>
  <c r="K33" i="1"/>
  <c r="J33" i="1"/>
  <c r="I33" i="1"/>
  <c r="F33" i="1"/>
  <c r="O33" i="1" s="1"/>
  <c r="C33" i="1"/>
  <c r="N33" i="1" s="1"/>
  <c r="V32" i="1"/>
  <c r="U32" i="1"/>
  <c r="K32" i="1"/>
  <c r="N32" i="1" s="1"/>
  <c r="J32" i="1"/>
  <c r="I32" i="1"/>
  <c r="F32" i="1"/>
  <c r="O32" i="1" s="1"/>
  <c r="C32" i="1"/>
  <c r="V31" i="1"/>
  <c r="U31" i="1"/>
  <c r="K31" i="1"/>
  <c r="O31" i="1" s="1"/>
  <c r="J31" i="1"/>
  <c r="I31" i="1"/>
  <c r="F31" i="1"/>
  <c r="C31" i="1"/>
  <c r="N31" i="1" s="1"/>
  <c r="V30" i="1"/>
  <c r="U30" i="1"/>
  <c r="K30" i="1"/>
  <c r="O30" i="1" s="1"/>
  <c r="J30" i="1"/>
  <c r="I30" i="1"/>
  <c r="F30" i="1"/>
  <c r="C30" i="1"/>
  <c r="V29" i="1"/>
  <c r="U29" i="1"/>
  <c r="N29" i="1"/>
  <c r="K29" i="1"/>
  <c r="O29" i="1" s="1"/>
  <c r="J29" i="1"/>
  <c r="I29" i="1"/>
  <c r="F29" i="1"/>
  <c r="C29" i="1"/>
  <c r="V28" i="1"/>
  <c r="U28" i="1"/>
  <c r="O28" i="1"/>
  <c r="N28" i="1"/>
  <c r="K28" i="1"/>
  <c r="J28" i="1"/>
  <c r="I28" i="1"/>
  <c r="F28" i="1"/>
  <c r="C28" i="1"/>
  <c r="V27" i="1"/>
  <c r="U27" i="1"/>
  <c r="O27" i="1"/>
  <c r="K27" i="1"/>
  <c r="N27" i="1" s="1"/>
  <c r="J27" i="1"/>
  <c r="I27" i="1"/>
  <c r="F27" i="1"/>
  <c r="C27" i="1"/>
  <c r="O26" i="1"/>
  <c r="N26" i="1"/>
  <c r="K26" i="1"/>
  <c r="J26" i="1"/>
  <c r="I26" i="1"/>
  <c r="F26" i="1"/>
  <c r="C26" i="1"/>
  <c r="U25" i="1"/>
  <c r="K25" i="1"/>
  <c r="J25" i="1"/>
  <c r="I25" i="1"/>
  <c r="F25" i="1"/>
  <c r="C25" i="1"/>
  <c r="U24" i="1"/>
  <c r="K24" i="1"/>
  <c r="O24" i="1" s="1"/>
  <c r="J24" i="1"/>
  <c r="I24" i="1"/>
  <c r="F24" i="1"/>
  <c r="C24" i="1"/>
  <c r="V23" i="1"/>
  <c r="U23" i="1"/>
  <c r="N23" i="1"/>
  <c r="K23" i="1"/>
  <c r="O23" i="1" s="1"/>
  <c r="J23" i="1"/>
  <c r="I23" i="1"/>
  <c r="F23" i="1"/>
  <c r="C23" i="1"/>
  <c r="U22" i="1"/>
  <c r="N22" i="1"/>
  <c r="K22" i="1"/>
  <c r="O22" i="1" s="1"/>
  <c r="J22" i="1"/>
  <c r="I22" i="1"/>
  <c r="F22" i="1"/>
  <c r="C22" i="1"/>
  <c r="V21" i="1"/>
  <c r="U21" i="1"/>
  <c r="O21" i="1"/>
  <c r="N21" i="1"/>
  <c r="K21" i="1"/>
  <c r="J21" i="1"/>
  <c r="I21" i="1"/>
  <c r="F21" i="1"/>
  <c r="C21" i="1"/>
  <c r="U20" i="1"/>
  <c r="O20" i="1"/>
  <c r="N20" i="1"/>
  <c r="K20" i="1"/>
  <c r="J20" i="1"/>
  <c r="I20" i="1"/>
  <c r="F20" i="1"/>
  <c r="C20" i="1"/>
  <c r="V19" i="1"/>
  <c r="U19" i="1"/>
  <c r="O19" i="1"/>
  <c r="K19" i="1"/>
  <c r="N19" i="1" s="1"/>
  <c r="J19" i="1"/>
  <c r="I19" i="1"/>
  <c r="F19" i="1"/>
  <c r="C19" i="1"/>
  <c r="V18" i="1"/>
  <c r="U18" i="1"/>
  <c r="K18" i="1"/>
  <c r="O18" i="1" s="1"/>
  <c r="J18" i="1"/>
  <c r="I18" i="1"/>
  <c r="F18" i="1"/>
  <c r="C18" i="1"/>
  <c r="N18" i="1" s="1"/>
  <c r="V17" i="1"/>
  <c r="U17" i="1"/>
  <c r="K17" i="1"/>
  <c r="J17" i="1"/>
  <c r="I17" i="1"/>
  <c r="F17" i="1"/>
  <c r="O17" i="1" s="1"/>
  <c r="C17" i="1"/>
  <c r="N17" i="1" s="1"/>
  <c r="V16" i="1"/>
  <c r="U16" i="1"/>
  <c r="K16" i="1"/>
  <c r="N16" i="1" s="1"/>
  <c r="J16" i="1"/>
  <c r="I16" i="1"/>
  <c r="F16" i="1"/>
  <c r="O16" i="1" s="1"/>
  <c r="C16" i="1"/>
  <c r="V15" i="1"/>
  <c r="U15" i="1"/>
  <c r="K15" i="1"/>
  <c r="O15" i="1" s="1"/>
  <c r="J15" i="1"/>
  <c r="I15" i="1"/>
  <c r="F15" i="1"/>
  <c r="C15" i="1"/>
  <c r="V14" i="1"/>
  <c r="U14" i="1"/>
  <c r="K14" i="1"/>
  <c r="O14" i="1" s="1"/>
  <c r="J14" i="1"/>
  <c r="I14" i="1"/>
  <c r="F14" i="1"/>
  <c r="C14" i="1"/>
  <c r="U13" i="1"/>
  <c r="K13" i="1"/>
  <c r="O13" i="1" s="1"/>
  <c r="J13" i="1"/>
  <c r="I13" i="1"/>
  <c r="F13" i="1"/>
  <c r="C13" i="1"/>
  <c r="V12" i="1"/>
  <c r="U12" i="1"/>
  <c r="N12" i="1"/>
  <c r="K12" i="1"/>
  <c r="O12" i="1" s="1"/>
  <c r="J12" i="1"/>
  <c r="I12" i="1"/>
  <c r="F12" i="1"/>
  <c r="C12" i="1"/>
  <c r="U11" i="1"/>
  <c r="N11" i="1"/>
  <c r="K11" i="1"/>
  <c r="O11" i="1" s="1"/>
  <c r="J11" i="1"/>
  <c r="I11" i="1"/>
  <c r="F11" i="1"/>
  <c r="C11" i="1"/>
  <c r="U10" i="1"/>
  <c r="N10" i="1"/>
  <c r="K10" i="1"/>
  <c r="O10" i="1" s="1"/>
  <c r="J10" i="1"/>
  <c r="I10" i="1"/>
  <c r="F10" i="1"/>
  <c r="C10" i="1"/>
  <c r="V9" i="1"/>
  <c r="U9" i="1"/>
  <c r="O9" i="1"/>
  <c r="N9" i="1"/>
  <c r="K9" i="1"/>
  <c r="J9" i="1"/>
  <c r="I9" i="1"/>
  <c r="F9" i="1"/>
  <c r="C9" i="1"/>
  <c r="U8" i="1"/>
  <c r="P8" i="1"/>
  <c r="K8" i="1" s="1"/>
  <c r="H8" i="1"/>
  <c r="J8" i="1" s="1"/>
  <c r="F8" i="1"/>
  <c r="D8" i="1"/>
  <c r="B8" i="1"/>
  <c r="C8" i="1" s="1"/>
  <c r="V7" i="1"/>
  <c r="U7" i="1"/>
  <c r="K7" i="1"/>
  <c r="O7" i="1" s="1"/>
  <c r="J7" i="1"/>
  <c r="I7" i="1"/>
  <c r="F7" i="1"/>
  <c r="C7" i="1"/>
  <c r="M6" i="1"/>
  <c r="L6" i="1"/>
  <c r="H6" i="1"/>
  <c r="J6" i="1" s="1"/>
  <c r="G6" i="1"/>
  <c r="F6" i="1" s="1"/>
  <c r="E6" i="1"/>
  <c r="D6" i="1"/>
  <c r="O8" i="1" l="1"/>
  <c r="N8" i="1"/>
  <c r="P6" i="1"/>
  <c r="N7" i="1"/>
  <c r="V8" i="1"/>
  <c r="N13" i="1"/>
  <c r="N14" i="1"/>
  <c r="N24" i="1"/>
  <c r="N30" i="1"/>
  <c r="N38" i="1"/>
  <c r="N47" i="1"/>
  <c r="N52" i="1"/>
  <c r="N55" i="1"/>
  <c r="N56" i="1"/>
  <c r="I8" i="1"/>
  <c r="N15" i="1"/>
  <c r="N39" i="1"/>
  <c r="N48" i="1"/>
  <c r="U51" i="1"/>
  <c r="B6" i="1"/>
  <c r="C6" i="1" s="1"/>
  <c r="K6" i="1" l="1"/>
  <c r="V6" i="1"/>
  <c r="U6" i="1"/>
  <c r="I6" i="1"/>
  <c r="N6" i="1" l="1"/>
  <c r="O6" i="1"/>
</calcChain>
</file>

<file path=xl/comments1.xml><?xml version="1.0" encoding="utf-8"?>
<comments xmlns="http://schemas.openxmlformats.org/spreadsheetml/2006/main">
  <authors>
    <author>ming0603</author>
  </authors>
  <commentList>
    <comment ref="G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C2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H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P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C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K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G3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K3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C3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D3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F4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F4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C4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H4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P4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  <comment ref="K5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調尾差</t>
        </r>
      </text>
    </comment>
  </commentList>
</comments>
</file>

<file path=xl/sharedStrings.xml><?xml version="1.0" encoding="utf-8"?>
<sst xmlns="http://schemas.openxmlformats.org/spreadsheetml/2006/main" count="87" uniqueCount="77">
  <si>
    <t>106年度中央政府各機關歲出預算截至第1季（3月底）執行情形表</t>
    <phoneticPr fontId="4" type="noConversion"/>
  </si>
  <si>
    <t>單位：百萬元</t>
  </si>
  <si>
    <r>
      <t>本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年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度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預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算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數</t>
    </r>
  </si>
  <si>
    <t>累計分配數</t>
    <phoneticPr fontId="4" type="noConversion"/>
  </si>
  <si>
    <r>
      <t xml:space="preserve">                                      </t>
    </r>
    <r>
      <rPr>
        <sz val="13"/>
        <color indexed="8"/>
        <rFont val="標楷體"/>
        <family val="4"/>
        <charset val="136"/>
      </rPr>
      <t>累</t>
    </r>
    <r>
      <rPr>
        <sz val="13"/>
        <color indexed="8"/>
        <rFont val="Arial"/>
        <family val="2"/>
      </rPr>
      <t xml:space="preserve">        </t>
    </r>
    <r>
      <rPr>
        <sz val="13"/>
        <color indexed="8"/>
        <rFont val="標楷體"/>
        <family val="4"/>
        <charset val="136"/>
      </rPr>
      <t>計</t>
    </r>
    <r>
      <rPr>
        <sz val="13"/>
        <color indexed="8"/>
        <rFont val="Arial"/>
        <family val="2"/>
      </rPr>
      <t xml:space="preserve">       </t>
    </r>
    <r>
      <rPr>
        <sz val="13"/>
        <color indexed="8"/>
        <rFont val="標楷體"/>
        <family val="4"/>
        <charset val="136"/>
      </rPr>
      <t>執</t>
    </r>
    <r>
      <rPr>
        <sz val="13"/>
        <color indexed="8"/>
        <rFont val="Arial"/>
        <family val="2"/>
      </rPr>
      <t xml:space="preserve">       </t>
    </r>
    <r>
      <rPr>
        <sz val="13"/>
        <color indexed="8"/>
        <rFont val="標楷體"/>
        <family val="4"/>
        <charset val="136"/>
      </rPr>
      <t>行</t>
    </r>
    <r>
      <rPr>
        <sz val="13"/>
        <color indexed="8"/>
        <rFont val="Arial"/>
        <family val="2"/>
      </rPr>
      <t xml:space="preserve">       </t>
    </r>
    <r>
      <rPr>
        <sz val="13"/>
        <color indexed="8"/>
        <rFont val="標楷體"/>
        <family val="4"/>
        <charset val="136"/>
      </rPr>
      <t>數</t>
    </r>
    <phoneticPr fontId="4" type="noConversion"/>
  </si>
  <si>
    <t>機　　關　　名　　稱</t>
    <phoneticPr fontId="4" type="noConversion"/>
  </si>
  <si>
    <r>
      <t>合</t>
    </r>
    <r>
      <rPr>
        <sz val="13"/>
        <color indexed="8"/>
        <rFont val="Arial"/>
        <family val="2"/>
      </rPr>
      <t xml:space="preserve">  </t>
    </r>
    <r>
      <rPr>
        <sz val="13"/>
        <color indexed="8"/>
        <rFont val="標楷體"/>
        <family val="4"/>
        <charset val="136"/>
      </rPr>
      <t>計</t>
    </r>
  </si>
  <si>
    <t>經常門</t>
  </si>
  <si>
    <t>資本門</t>
  </si>
  <si>
    <r>
      <t>合</t>
    </r>
    <r>
      <rPr>
        <sz val="13"/>
        <color indexed="8"/>
        <rFont val="Arial"/>
        <family val="2"/>
      </rPr>
      <t xml:space="preserve">     </t>
    </r>
    <r>
      <rPr>
        <sz val="13"/>
        <color indexed="8"/>
        <rFont val="標楷體"/>
        <family val="4"/>
        <charset val="136"/>
      </rPr>
      <t>計</t>
    </r>
  </si>
  <si>
    <r>
      <t>經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常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門</t>
    </r>
  </si>
  <si>
    <r>
      <t>資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本</t>
    </r>
    <r>
      <rPr>
        <sz val="13"/>
        <color indexed="8"/>
        <rFont val="Arial"/>
        <family val="2"/>
      </rPr>
      <t xml:space="preserve"> </t>
    </r>
    <r>
      <rPr>
        <sz val="13"/>
        <color indexed="8"/>
        <rFont val="標楷體"/>
        <family val="4"/>
        <charset val="136"/>
      </rPr>
      <t>門</t>
    </r>
  </si>
  <si>
    <r>
      <t>金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  <charset val="136"/>
      </rPr>
      <t>額</t>
    </r>
  </si>
  <si>
    <r>
      <t>占預算</t>
    </r>
    <r>
      <rPr>
        <sz val="6"/>
        <color indexed="8"/>
        <rFont val="Arial"/>
        <family val="2"/>
      </rPr>
      <t>%</t>
    </r>
  </si>
  <si>
    <r>
      <t>占分配</t>
    </r>
    <r>
      <rPr>
        <sz val="6"/>
        <color indexed="8"/>
        <rFont val="Arial"/>
        <family val="2"/>
      </rPr>
      <t>%</t>
    </r>
  </si>
  <si>
    <r>
      <t>金</t>
    </r>
    <r>
      <rPr>
        <sz val="13"/>
        <color indexed="8"/>
        <rFont val="Arial"/>
        <family val="2"/>
      </rPr>
      <t xml:space="preserve">  </t>
    </r>
    <r>
      <rPr>
        <sz val="13"/>
        <color indexed="8"/>
        <rFont val="標楷體"/>
        <family val="4"/>
        <charset val="136"/>
      </rPr>
      <t>額</t>
    </r>
  </si>
  <si>
    <t>實現數</t>
    <phoneticPr fontId="4" type="noConversion"/>
  </si>
  <si>
    <t>暫付數</t>
    <phoneticPr fontId="4" type="noConversion"/>
  </si>
  <si>
    <t>應付未付</t>
    <phoneticPr fontId="4" type="noConversion"/>
  </si>
  <si>
    <t>節餘</t>
    <phoneticPr fontId="4" type="noConversion"/>
  </si>
  <si>
    <r>
      <t>合</t>
    </r>
    <r>
      <rPr>
        <b/>
        <sz val="13"/>
        <color indexed="8"/>
        <rFont val="Arial"/>
        <family val="2"/>
      </rPr>
      <t xml:space="preserve">                        </t>
    </r>
    <r>
      <rPr>
        <b/>
        <sz val="13"/>
        <color indexed="8"/>
        <rFont val="標楷體"/>
        <family val="4"/>
        <charset val="136"/>
      </rPr>
      <t>計</t>
    </r>
    <phoneticPr fontId="4" type="noConversion"/>
  </si>
  <si>
    <r>
      <t>1.</t>
    </r>
    <r>
      <rPr>
        <sz val="13"/>
        <color indexed="8"/>
        <rFont val="標楷體"/>
        <family val="4"/>
        <charset val="136"/>
      </rPr>
      <t>總統府主管</t>
    </r>
    <phoneticPr fontId="4" type="noConversion"/>
  </si>
  <si>
    <r>
      <t>2.</t>
    </r>
    <r>
      <rPr>
        <sz val="13"/>
        <color indexed="8"/>
        <rFont val="標楷體"/>
        <family val="4"/>
        <charset val="136"/>
      </rPr>
      <t>行政院主管</t>
    </r>
    <phoneticPr fontId="4" type="noConversion"/>
  </si>
  <si>
    <t xml:space="preserve">  行政院</t>
  </si>
  <si>
    <t xml:space="preserve">  主計總處</t>
  </si>
  <si>
    <t xml:space="preserve">  人事行政總處</t>
  </si>
  <si>
    <t xml:space="preserve">  公務人力發展中心</t>
  </si>
  <si>
    <t xml:space="preserve">  地方行政研習中心</t>
    <phoneticPr fontId="4" type="noConversion"/>
  </si>
  <si>
    <t xml:space="preserve">  國立故宮博物院</t>
  </si>
  <si>
    <t xml:space="preserve">  國家發展委員會</t>
    <phoneticPr fontId="4" type="noConversion"/>
  </si>
  <si>
    <t xml:space="preserve">  檔案管理局</t>
  </si>
  <si>
    <t xml:space="preserve">  原住民族委員會</t>
    <phoneticPr fontId="4" type="noConversion"/>
  </si>
  <si>
    <t xml:space="preserve">  原住民族文化發展中心 </t>
    <phoneticPr fontId="4" type="noConversion"/>
  </si>
  <si>
    <t xml:space="preserve">  客家委員會及所屬</t>
    <phoneticPr fontId="4" type="noConversion"/>
  </si>
  <si>
    <t xml:space="preserve">  中央選舉委員會及所屬</t>
    <phoneticPr fontId="4" type="noConversion"/>
  </si>
  <si>
    <t xml:space="preserve">  公平交易委員會</t>
    <phoneticPr fontId="4" type="noConversion"/>
  </si>
  <si>
    <t xml:space="preserve">  國家通訊傳播委員會</t>
  </si>
  <si>
    <t xml:space="preserve">  大陸委員會</t>
  </si>
  <si>
    <t xml:space="preserve">  飛航安全調查委員會</t>
  </si>
  <si>
    <t xml:space="preserve">  不當黨產處理委員會</t>
    <phoneticPr fontId="4" type="noConversion"/>
  </si>
  <si>
    <t xml:space="preserve">  公共工程委員會</t>
    <phoneticPr fontId="4" type="noConversion"/>
  </si>
  <si>
    <r>
      <t>3.</t>
    </r>
    <r>
      <rPr>
        <sz val="13"/>
        <color indexed="8"/>
        <rFont val="標楷體"/>
        <family val="4"/>
        <charset val="136"/>
      </rPr>
      <t>立法院主管</t>
    </r>
  </si>
  <si>
    <r>
      <t>4.</t>
    </r>
    <r>
      <rPr>
        <sz val="13"/>
        <color indexed="8"/>
        <rFont val="標楷體"/>
        <family val="4"/>
        <charset val="136"/>
      </rPr>
      <t>司法院主管</t>
    </r>
  </si>
  <si>
    <r>
      <t>5.</t>
    </r>
    <r>
      <rPr>
        <sz val="13"/>
        <color indexed="8"/>
        <rFont val="標楷體"/>
        <family val="4"/>
        <charset val="136"/>
      </rPr>
      <t>考試院主管</t>
    </r>
  </si>
  <si>
    <r>
      <t>6.</t>
    </r>
    <r>
      <rPr>
        <sz val="13"/>
        <color indexed="8"/>
        <rFont val="標楷體"/>
        <family val="4"/>
        <charset val="136"/>
      </rPr>
      <t>監察院主管</t>
    </r>
  </si>
  <si>
    <r>
      <t>7.</t>
    </r>
    <r>
      <rPr>
        <sz val="13"/>
        <color indexed="8"/>
        <rFont val="標楷體"/>
        <family val="4"/>
        <charset val="136"/>
      </rPr>
      <t>內政部主管</t>
    </r>
  </si>
  <si>
    <r>
      <t>8.</t>
    </r>
    <r>
      <rPr>
        <sz val="13"/>
        <color indexed="8"/>
        <rFont val="標楷體"/>
        <family val="4"/>
        <charset val="136"/>
      </rPr>
      <t>外交部主管</t>
    </r>
  </si>
  <si>
    <r>
      <t>9.</t>
    </r>
    <r>
      <rPr>
        <sz val="13"/>
        <color indexed="8"/>
        <rFont val="標楷體"/>
        <family val="4"/>
        <charset val="136"/>
      </rPr>
      <t>國防部主管</t>
    </r>
  </si>
  <si>
    <r>
      <t>10.</t>
    </r>
    <r>
      <rPr>
        <sz val="13"/>
        <color indexed="8"/>
        <rFont val="標楷體"/>
        <family val="4"/>
        <charset val="136"/>
      </rPr>
      <t>財政部主管</t>
    </r>
  </si>
  <si>
    <r>
      <t>11.</t>
    </r>
    <r>
      <rPr>
        <sz val="13"/>
        <color indexed="8"/>
        <rFont val="標楷體"/>
        <family val="4"/>
        <charset val="136"/>
      </rPr>
      <t>教育部主管</t>
    </r>
  </si>
  <si>
    <r>
      <t>12.</t>
    </r>
    <r>
      <rPr>
        <sz val="13"/>
        <color indexed="8"/>
        <rFont val="標楷體"/>
        <family val="4"/>
        <charset val="136"/>
      </rPr>
      <t>法務部主管</t>
    </r>
  </si>
  <si>
    <r>
      <t>13.</t>
    </r>
    <r>
      <rPr>
        <sz val="13"/>
        <color indexed="8"/>
        <rFont val="標楷體"/>
        <family val="4"/>
        <charset val="136"/>
      </rPr>
      <t>經濟部主管</t>
    </r>
  </si>
  <si>
    <r>
      <t>14.</t>
    </r>
    <r>
      <rPr>
        <sz val="13"/>
        <color indexed="8"/>
        <rFont val="標楷體"/>
        <family val="4"/>
        <charset val="136"/>
      </rPr>
      <t>交通部主管</t>
    </r>
  </si>
  <si>
    <r>
      <t>15.</t>
    </r>
    <r>
      <rPr>
        <sz val="13"/>
        <color indexed="8"/>
        <rFont val="標楷體"/>
        <family val="4"/>
        <charset val="136"/>
      </rPr>
      <t>勞動部主管</t>
    </r>
    <phoneticPr fontId="4" type="noConversion"/>
  </si>
  <si>
    <r>
      <t>16.</t>
    </r>
    <r>
      <rPr>
        <sz val="13"/>
        <color indexed="8"/>
        <rFont val="標楷體"/>
        <family val="4"/>
        <charset val="136"/>
      </rPr>
      <t>蒙藏委員會主管</t>
    </r>
    <phoneticPr fontId="4" type="noConversion"/>
  </si>
  <si>
    <r>
      <t>17.</t>
    </r>
    <r>
      <rPr>
        <sz val="13"/>
        <color indexed="8"/>
        <rFont val="標楷體"/>
        <family val="4"/>
        <charset val="136"/>
      </rPr>
      <t>僑務委員會主管</t>
    </r>
    <phoneticPr fontId="4" type="noConversion"/>
  </si>
  <si>
    <r>
      <t>18.</t>
    </r>
    <r>
      <rPr>
        <sz val="13"/>
        <color indexed="8"/>
        <rFont val="標楷體"/>
        <family val="4"/>
        <charset val="136"/>
      </rPr>
      <t>原子能委員會主管</t>
    </r>
    <phoneticPr fontId="4" type="noConversion"/>
  </si>
  <si>
    <r>
      <t>19.</t>
    </r>
    <r>
      <rPr>
        <sz val="13"/>
        <color indexed="8"/>
        <rFont val="標楷體"/>
        <family val="4"/>
        <charset val="136"/>
      </rPr>
      <t>農業委員會主管</t>
    </r>
    <phoneticPr fontId="4" type="noConversion"/>
  </si>
  <si>
    <r>
      <t>20.</t>
    </r>
    <r>
      <rPr>
        <sz val="13"/>
        <color indexed="8"/>
        <rFont val="標楷體"/>
        <family val="4"/>
        <charset val="136"/>
      </rPr>
      <t>衛生福利部主管</t>
    </r>
    <phoneticPr fontId="4" type="noConversion"/>
  </si>
  <si>
    <r>
      <t>21.</t>
    </r>
    <r>
      <rPr>
        <sz val="13"/>
        <color indexed="8"/>
        <rFont val="標楷體"/>
        <family val="4"/>
        <charset val="136"/>
      </rPr>
      <t>環境保護署主管</t>
    </r>
    <phoneticPr fontId="4" type="noConversion"/>
  </si>
  <si>
    <r>
      <t>22.</t>
    </r>
    <r>
      <rPr>
        <sz val="13"/>
        <color indexed="8"/>
        <rFont val="標楷體"/>
        <family val="4"/>
        <charset val="136"/>
      </rPr>
      <t>文化部主管</t>
    </r>
    <phoneticPr fontId="4" type="noConversion"/>
  </si>
  <si>
    <r>
      <t>23.</t>
    </r>
    <r>
      <rPr>
        <sz val="13"/>
        <color indexed="8"/>
        <rFont val="標楷體"/>
        <family val="4"/>
        <charset val="136"/>
      </rPr>
      <t>海岸巡防署主管</t>
    </r>
    <phoneticPr fontId="4" type="noConversion"/>
  </si>
  <si>
    <r>
      <t>24.</t>
    </r>
    <r>
      <rPr>
        <sz val="13"/>
        <color indexed="8"/>
        <rFont val="標楷體"/>
        <family val="4"/>
        <charset val="136"/>
      </rPr>
      <t>科技部主管</t>
    </r>
    <phoneticPr fontId="4" type="noConversion"/>
  </si>
  <si>
    <r>
      <t>25.</t>
    </r>
    <r>
      <rPr>
        <sz val="13"/>
        <color indexed="8"/>
        <rFont val="標楷體"/>
        <family val="4"/>
        <charset val="136"/>
      </rPr>
      <t>金融監督管理委員會主管</t>
    </r>
    <phoneticPr fontId="4" type="noConversion"/>
  </si>
  <si>
    <r>
      <t>26.</t>
    </r>
    <r>
      <rPr>
        <sz val="13"/>
        <color indexed="8"/>
        <rFont val="標楷體"/>
        <family val="4"/>
        <charset val="136"/>
      </rPr>
      <t>國軍退除役官兵輔導委員會主管</t>
    </r>
    <phoneticPr fontId="4" type="noConversion"/>
  </si>
  <si>
    <r>
      <t>27.</t>
    </r>
    <r>
      <rPr>
        <sz val="13"/>
        <color indexed="8"/>
        <rFont val="標楷體"/>
        <family val="4"/>
        <charset val="136"/>
      </rPr>
      <t>省市地方政府</t>
    </r>
    <phoneticPr fontId="4" type="noConversion"/>
  </si>
  <si>
    <t>　臺灣省政府</t>
    <phoneticPr fontId="4" type="noConversion"/>
  </si>
  <si>
    <t>　臺灣省諮議會</t>
    <phoneticPr fontId="4" type="noConversion"/>
  </si>
  <si>
    <t>　補助直轄市及縣市政府</t>
  </si>
  <si>
    <t>　福建省政府</t>
  </si>
  <si>
    <r>
      <t>28.</t>
    </r>
    <r>
      <rPr>
        <sz val="13"/>
        <color indexed="8"/>
        <rFont val="標楷體"/>
        <family val="4"/>
        <charset val="136"/>
      </rPr>
      <t>統籌部分</t>
    </r>
    <phoneticPr fontId="4" type="noConversion"/>
  </si>
  <si>
    <r>
      <t>24.</t>
    </r>
    <r>
      <rPr>
        <sz val="13"/>
        <color indexed="8"/>
        <rFont val="標楷體"/>
        <family val="4"/>
        <charset val="136"/>
      </rPr>
      <t>專項科目部分</t>
    </r>
    <phoneticPr fontId="4" type="noConversion"/>
  </si>
  <si>
    <r>
      <t>29.</t>
    </r>
    <r>
      <rPr>
        <sz val="13"/>
        <color indexed="8"/>
        <rFont val="標楷體"/>
        <family val="4"/>
        <charset val="136"/>
      </rPr>
      <t>災害準備金</t>
    </r>
    <phoneticPr fontId="4" type="noConversion"/>
  </si>
  <si>
    <r>
      <t>30.</t>
    </r>
    <r>
      <rPr>
        <sz val="13"/>
        <color indexed="8"/>
        <rFont val="標楷體"/>
        <family val="4"/>
        <charset val="136"/>
      </rPr>
      <t>第二預備金</t>
    </r>
    <phoneticPr fontId="4" type="noConversion"/>
  </si>
  <si>
    <t>註：1.表列累計執行數含預付款。</t>
    <phoneticPr fontId="26" type="noConversion"/>
  </si>
  <si>
    <t xml:space="preserve">    2.表列第二預備金原預算數74億元，截至3月底止行政院主管及財政部主管動支0.36億元，尚可動支73.64億元；災害準備金尚未動支。</t>
    <phoneticPr fontId="4" type="noConversion"/>
  </si>
  <si>
    <t xml:space="preserve">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</si>
</sst>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(* #,##0_);_(* \(#,##0\);_(* &quot;-&quot;_);_(@_)"/>
  </numFmts>
  <fonts count="29">
    <font>
      <sz val="12"/>
      <name val="新細明體"/>
      <family val="1"/>
      <charset val="136"/>
    </font>
    <font>
      <sz val="12"/>
      <name val="Courier"/>
      <family val="3"/>
    </font>
    <font>
      <sz val="23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3"/>
      <color theme="1"/>
      <name val="Arial"/>
      <family val="2"/>
    </font>
    <font>
      <sz val="13"/>
      <color theme="1"/>
      <name val="標楷體"/>
      <family val="4"/>
      <charset val="136"/>
    </font>
    <font>
      <sz val="13"/>
      <color indexed="8"/>
      <name val="Arial"/>
      <family val="2"/>
    </font>
    <font>
      <sz val="13"/>
      <color indexed="8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indexed="8"/>
      <name val="Arial"/>
      <family val="2"/>
    </font>
    <font>
      <sz val="12"/>
      <color indexed="8"/>
      <name val="標楷體"/>
      <family val="4"/>
      <charset val="136"/>
    </font>
    <font>
      <sz val="6"/>
      <color theme="1"/>
      <name val="標楷體"/>
      <family val="4"/>
      <charset val="136"/>
    </font>
    <font>
      <sz val="6"/>
      <color indexed="8"/>
      <name val="Arial"/>
      <family val="2"/>
    </font>
    <font>
      <sz val="10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b/>
      <sz val="13"/>
      <color indexed="8"/>
      <name val="Arial"/>
      <family val="2"/>
    </font>
    <font>
      <b/>
      <sz val="13"/>
      <color indexed="8"/>
      <name val="標楷體"/>
      <family val="4"/>
      <charset val="136"/>
    </font>
    <font>
      <b/>
      <sz val="12"/>
      <color theme="1"/>
      <name val="ARIAL"/>
      <family val="2"/>
    </font>
    <font>
      <sz val="12"/>
      <name val="新細明體"/>
      <family val="1"/>
      <charset val="136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1"/>
      <color theme="1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</font>
    <font>
      <b/>
      <sz val="9"/>
      <color indexed="8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2" fillId="0" borderId="0" applyFont="0" applyFill="0" applyBorder="0" applyAlignment="0" applyProtection="0"/>
    <xf numFmtId="37" fontId="1" fillId="0" borderId="0"/>
    <xf numFmtId="0" fontId="22" fillId="0" borderId="0"/>
  </cellStyleXfs>
  <cellXfs count="90">
    <xf numFmtId="0" fontId="0" fillId="0" borderId="0" xfId="0"/>
    <xf numFmtId="37" fontId="2" fillId="0" borderId="0" xfId="2" quotePrefix="1" applyFont="1" applyFill="1" applyAlignment="1" applyProtection="1">
      <alignment horizontal="centerContinuous" vertical="top"/>
      <protection locked="0"/>
    </xf>
    <xf numFmtId="37" fontId="5" fillId="0" borderId="0" xfId="2" applyFont="1" applyFill="1" applyAlignment="1" applyProtection="1">
      <alignment horizontal="centerContinuous" vertical="top"/>
      <protection locked="0"/>
    </xf>
    <xf numFmtId="37" fontId="5" fillId="0" borderId="0" xfId="2" applyFont="1" applyFill="1" applyAlignment="1" applyProtection="1">
      <alignment horizontal="centerContinuous" vertical="top"/>
    </xf>
    <xf numFmtId="37" fontId="5" fillId="0" borderId="0" xfId="2" applyFont="1" applyFill="1" applyAlignment="1" applyProtection="1">
      <alignment vertical="top"/>
      <protection locked="0"/>
    </xf>
    <xf numFmtId="37" fontId="5" fillId="0" borderId="0" xfId="2" applyFont="1" applyFill="1" applyAlignment="1" applyProtection="1">
      <alignment horizontal="centerContinuous" vertical="center"/>
      <protection locked="0"/>
    </xf>
    <xf numFmtId="37" fontId="6" fillId="0" borderId="0" xfId="2" applyFont="1" applyFill="1" applyAlignment="1" applyProtection="1">
      <alignment horizontal="centerContinuous" vertical="center"/>
      <protection locked="0"/>
    </xf>
    <xf numFmtId="37" fontId="6" fillId="0" borderId="0" xfId="2" applyFont="1" applyFill="1" applyAlignment="1" applyProtection="1">
      <alignment horizontal="centerContinuous" vertical="center"/>
    </xf>
    <xf numFmtId="37" fontId="6" fillId="0" borderId="0" xfId="2" quotePrefix="1" applyFont="1" applyFill="1" applyAlignment="1" applyProtection="1">
      <alignment horizontal="right" vertical="center"/>
      <protection locked="0"/>
    </xf>
    <xf numFmtId="37" fontId="6" fillId="0" borderId="0" xfId="2" applyFont="1" applyFill="1" applyBorder="1" applyProtection="1">
      <protection locked="0"/>
    </xf>
    <xf numFmtId="37" fontId="7" fillId="0" borderId="1" xfId="2" applyFont="1" applyFill="1" applyBorder="1" applyAlignment="1" applyProtection="1">
      <alignment vertical="center"/>
      <protection locked="0"/>
    </xf>
    <xf numFmtId="37" fontId="8" fillId="0" borderId="2" xfId="2" quotePrefix="1" applyFont="1" applyFill="1" applyBorder="1" applyAlignment="1" applyProtection="1">
      <alignment horizontal="centerContinuous" vertical="center"/>
      <protection locked="0"/>
    </xf>
    <xf numFmtId="37" fontId="7" fillId="0" borderId="2" xfId="2" applyFont="1" applyFill="1" applyBorder="1" applyAlignment="1" applyProtection="1">
      <alignment horizontal="centerContinuous" vertical="center"/>
      <protection locked="0"/>
    </xf>
    <xf numFmtId="37" fontId="8" fillId="0" borderId="2" xfId="2" applyFont="1" applyFill="1" applyBorder="1" applyAlignment="1" applyProtection="1">
      <alignment horizontal="centerContinuous" vertical="center"/>
      <protection locked="0"/>
    </xf>
    <xf numFmtId="37" fontId="7" fillId="0" borderId="3" xfId="2" applyFont="1" applyFill="1" applyBorder="1" applyAlignment="1" applyProtection="1">
      <alignment horizontal="left" vertical="center"/>
      <protection locked="0"/>
    </xf>
    <xf numFmtId="37" fontId="7" fillId="0" borderId="4" xfId="2" applyFont="1" applyFill="1" applyBorder="1" applyAlignment="1" applyProtection="1">
      <alignment horizontal="centerContinuous" vertical="center"/>
    </xf>
    <xf numFmtId="37" fontId="7" fillId="0" borderId="5" xfId="2" applyFont="1" applyFill="1" applyBorder="1" applyAlignment="1" applyProtection="1">
      <alignment horizontal="centerContinuous" vertical="center"/>
    </xf>
    <xf numFmtId="37" fontId="8" fillId="0" borderId="5" xfId="2" applyFont="1" applyFill="1" applyBorder="1" applyAlignment="1" applyProtection="1">
      <alignment horizontal="centerContinuous" vertical="center"/>
      <protection locked="0"/>
    </xf>
    <xf numFmtId="37" fontId="7" fillId="0" borderId="5" xfId="2" applyFont="1" applyFill="1" applyBorder="1" applyAlignment="1" applyProtection="1">
      <alignment horizontal="centerContinuous" vertical="center"/>
      <protection locked="0"/>
    </xf>
    <xf numFmtId="37" fontId="7" fillId="0" borderId="5" xfId="2" applyNumberFormat="1" applyFont="1" applyFill="1" applyBorder="1" applyAlignment="1" applyProtection="1">
      <alignment horizontal="centerContinuous" vertical="center"/>
      <protection locked="0"/>
    </xf>
    <xf numFmtId="37" fontId="7" fillId="0" borderId="6" xfId="2" applyFont="1" applyFill="1" applyBorder="1" applyAlignment="1" applyProtection="1">
      <alignment horizontal="centerContinuous" vertical="center"/>
    </xf>
    <xf numFmtId="37" fontId="8" fillId="0" borderId="0" xfId="2" applyFont="1" applyFill="1" applyBorder="1" applyAlignment="1" applyProtection="1">
      <alignment vertical="center"/>
      <protection locked="0"/>
    </xf>
    <xf numFmtId="37" fontId="8" fillId="0" borderId="7" xfId="2" quotePrefix="1" applyFont="1" applyFill="1" applyBorder="1" applyAlignment="1" applyProtection="1">
      <alignment horizontal="center" vertical="center"/>
      <protection locked="0"/>
    </xf>
    <xf numFmtId="37" fontId="8" fillId="0" borderId="8" xfId="2" applyFont="1" applyFill="1" applyBorder="1" applyAlignment="1" applyProtection="1">
      <alignment horizontal="center" vertical="center"/>
    </xf>
    <xf numFmtId="37" fontId="8" fillId="0" borderId="8" xfId="2" applyFont="1" applyFill="1" applyBorder="1" applyAlignment="1" applyProtection="1">
      <alignment horizontal="center" vertical="center"/>
      <protection locked="0"/>
    </xf>
    <xf numFmtId="37" fontId="8" fillId="0" borderId="9" xfId="2" applyFont="1" applyFill="1" applyBorder="1" applyAlignment="1" applyProtection="1">
      <alignment horizontal="centerContinuous" vertical="center"/>
    </xf>
    <xf numFmtId="37" fontId="7" fillId="0" borderId="10" xfId="2" applyFont="1" applyFill="1" applyBorder="1" applyAlignment="1" applyProtection="1">
      <alignment horizontal="centerContinuous" vertical="center"/>
    </xf>
    <xf numFmtId="37" fontId="7" fillId="0" borderId="9" xfId="2" applyFont="1" applyFill="1" applyBorder="1" applyAlignment="1" applyProtection="1">
      <alignment horizontal="centerContinuous" vertical="center"/>
    </xf>
    <xf numFmtId="37" fontId="8" fillId="0" borderId="11" xfId="2" applyFont="1" applyFill="1" applyBorder="1" applyAlignment="1" applyProtection="1">
      <alignment horizontal="centerContinuous" vertical="center"/>
      <protection locked="0"/>
    </xf>
    <xf numFmtId="37" fontId="7" fillId="0" borderId="9" xfId="2" applyFont="1" applyFill="1" applyBorder="1" applyAlignment="1" applyProtection="1">
      <alignment horizontal="centerContinuous" vertical="center"/>
      <protection locked="0"/>
    </xf>
    <xf numFmtId="37" fontId="8" fillId="0" borderId="9" xfId="2" applyNumberFormat="1" applyFont="1" applyFill="1" applyBorder="1" applyAlignment="1" applyProtection="1">
      <alignment horizontal="centerContinuous" vertical="center"/>
      <protection locked="0"/>
    </xf>
    <xf numFmtId="37" fontId="7" fillId="0" borderId="12" xfId="2" applyFont="1" applyFill="1" applyBorder="1" applyAlignment="1" applyProtection="1">
      <alignment horizontal="centerContinuous" vertical="center"/>
    </xf>
    <xf numFmtId="37" fontId="8" fillId="0" borderId="0" xfId="2" applyFont="1" applyFill="1" applyBorder="1" applyProtection="1">
      <protection locked="0"/>
    </xf>
    <xf numFmtId="37" fontId="11" fillId="0" borderId="13" xfId="2" applyFont="1" applyFill="1" applyBorder="1" applyProtection="1">
      <protection locked="0"/>
    </xf>
    <xf numFmtId="37" fontId="8" fillId="0" borderId="14" xfId="2" applyFont="1" applyFill="1" applyBorder="1" applyAlignment="1" applyProtection="1">
      <alignment horizontal="center" vertical="center"/>
    </xf>
    <xf numFmtId="37" fontId="8" fillId="0" borderId="14" xfId="2" applyFont="1" applyFill="1" applyBorder="1" applyAlignment="1" applyProtection="1">
      <alignment horizontal="center" vertical="center"/>
      <protection locked="0"/>
    </xf>
    <xf numFmtId="37" fontId="12" fillId="0" borderId="14" xfId="2" applyFont="1" applyFill="1" applyBorder="1" applyAlignment="1" applyProtection="1">
      <alignment horizontal="center" vertical="center"/>
      <protection locked="0"/>
    </xf>
    <xf numFmtId="37" fontId="15" fillId="0" borderId="14" xfId="2" applyFont="1" applyFill="1" applyBorder="1" applyAlignment="1" applyProtection="1">
      <alignment horizontal="center" vertical="center"/>
    </xf>
    <xf numFmtId="37" fontId="8" fillId="0" borderId="15" xfId="2" applyFont="1" applyFill="1" applyBorder="1" applyAlignment="1" applyProtection="1">
      <alignment horizontal="center" vertical="center"/>
      <protection locked="0"/>
    </xf>
    <xf numFmtId="37" fontId="8" fillId="0" borderId="14" xfId="2" applyFont="1" applyFill="1" applyBorder="1" applyAlignment="1" applyProtection="1">
      <alignment horizontal="center" vertical="center"/>
      <protection locked="0"/>
    </xf>
    <xf numFmtId="37" fontId="8" fillId="0" borderId="14" xfId="2" applyNumberFormat="1" applyFont="1" applyFill="1" applyBorder="1" applyAlignment="1" applyProtection="1">
      <alignment horizontal="center" vertical="center"/>
      <protection locked="0"/>
    </xf>
    <xf numFmtId="37" fontId="15" fillId="0" borderId="16" xfId="2" applyFont="1" applyFill="1" applyBorder="1" applyAlignment="1" applyProtection="1">
      <alignment horizontal="center" vertical="center"/>
    </xf>
    <xf numFmtId="37" fontId="17" fillId="0" borderId="0" xfId="2" applyFont="1" applyFill="1" applyBorder="1" applyProtection="1">
      <protection locked="0"/>
    </xf>
    <xf numFmtId="37" fontId="12" fillId="0" borderId="0" xfId="2" applyFont="1" applyFill="1" applyBorder="1" applyProtection="1">
      <protection locked="0"/>
    </xf>
    <xf numFmtId="37" fontId="18" fillId="0" borderId="17" xfId="2" applyFont="1" applyFill="1" applyBorder="1" applyAlignment="1" applyProtection="1">
      <alignment horizontal="center" vertical="center"/>
      <protection locked="0"/>
    </xf>
    <xf numFmtId="176" fontId="21" fillId="0" borderId="9" xfId="2" applyNumberFormat="1" applyFont="1" applyFill="1" applyBorder="1" applyAlignment="1" applyProtection="1">
      <alignment vertical="center"/>
      <protection locked="0"/>
    </xf>
    <xf numFmtId="41" fontId="21" fillId="0" borderId="9" xfId="1" applyNumberFormat="1" applyFont="1" applyFill="1" applyBorder="1" applyAlignment="1" applyProtection="1">
      <alignment horizontal="right" vertical="center"/>
    </xf>
    <xf numFmtId="176" fontId="21" fillId="0" borderId="11" xfId="2" applyNumberFormat="1" applyFont="1" applyFill="1" applyBorder="1" applyAlignment="1" applyProtection="1">
      <alignment vertical="center"/>
      <protection locked="0"/>
    </xf>
    <xf numFmtId="41" fontId="21" fillId="0" borderId="9" xfId="3" applyNumberFormat="1" applyFont="1" applyFill="1" applyBorder="1" applyAlignment="1" applyProtection="1">
      <alignment horizontal="right" vertical="center"/>
    </xf>
    <xf numFmtId="41" fontId="21" fillId="0" borderId="9" xfId="2" applyNumberFormat="1" applyFont="1" applyFill="1" applyBorder="1" applyAlignment="1" applyProtection="1">
      <alignment horizontal="right" vertical="center"/>
    </xf>
    <xf numFmtId="41" fontId="21" fillId="0" borderId="12" xfId="2" applyNumberFormat="1" applyFont="1" applyFill="1" applyBorder="1" applyAlignment="1" applyProtection="1">
      <alignment horizontal="right" vertical="center"/>
    </xf>
    <xf numFmtId="37" fontId="23" fillId="0" borderId="0" xfId="2" applyFont="1" applyFill="1" applyBorder="1" applyAlignment="1" applyProtection="1">
      <alignment vertical="center"/>
      <protection locked="0"/>
    </xf>
    <xf numFmtId="37" fontId="7" fillId="0" borderId="17" xfId="2" applyFont="1" applyFill="1" applyBorder="1" applyAlignment="1" applyProtection="1">
      <alignment horizontal="left" vertical="center" indent="1"/>
      <protection locked="0"/>
    </xf>
    <xf numFmtId="176" fontId="11" fillId="0" borderId="9" xfId="2" applyNumberFormat="1" applyFont="1" applyFill="1" applyBorder="1" applyAlignment="1" applyProtection="1">
      <alignment vertical="center"/>
    </xf>
    <xf numFmtId="176" fontId="11" fillId="0" borderId="9" xfId="2" applyNumberFormat="1" applyFont="1" applyFill="1" applyBorder="1" applyAlignment="1" applyProtection="1">
      <alignment vertical="center"/>
      <protection locked="0"/>
    </xf>
    <xf numFmtId="41" fontId="11" fillId="0" borderId="9" xfId="1" applyNumberFormat="1" applyFont="1" applyFill="1" applyBorder="1" applyAlignment="1" applyProtection="1">
      <alignment horizontal="right" vertical="center"/>
    </xf>
    <xf numFmtId="176" fontId="11" fillId="0" borderId="11" xfId="2" applyNumberFormat="1" applyFont="1" applyFill="1" applyBorder="1" applyAlignment="1" applyProtection="1">
      <alignment vertical="center"/>
      <protection locked="0"/>
    </xf>
    <xf numFmtId="41" fontId="11" fillId="0" borderId="9" xfId="3" applyNumberFormat="1" applyFont="1" applyFill="1" applyBorder="1" applyAlignment="1" applyProtection="1">
      <alignment horizontal="right" vertical="center"/>
    </xf>
    <xf numFmtId="41" fontId="11" fillId="0" borderId="9" xfId="2" applyNumberFormat="1" applyFont="1" applyFill="1" applyBorder="1" applyAlignment="1" applyProtection="1">
      <alignment horizontal="right" vertical="center"/>
    </xf>
    <xf numFmtId="41" fontId="11" fillId="0" borderId="12" xfId="2" applyNumberFormat="1" applyFont="1" applyFill="1" applyBorder="1" applyAlignment="1" applyProtection="1">
      <alignment horizontal="right" vertical="center"/>
    </xf>
    <xf numFmtId="37" fontId="24" fillId="0" borderId="0" xfId="2" applyFont="1" applyFill="1" applyBorder="1" applyProtection="1">
      <protection locked="0"/>
    </xf>
    <xf numFmtId="37" fontId="23" fillId="0" borderId="0" xfId="2" applyFont="1" applyFill="1" applyBorder="1" applyProtection="1">
      <protection locked="0"/>
    </xf>
    <xf numFmtId="37" fontId="8" fillId="0" borderId="17" xfId="2" quotePrefix="1" applyFont="1" applyFill="1" applyBorder="1" applyAlignment="1" applyProtection="1">
      <alignment horizontal="left" vertical="center" indent="1"/>
      <protection locked="0"/>
    </xf>
    <xf numFmtId="37" fontId="8" fillId="0" borderId="17" xfId="2" applyFont="1" applyFill="1" applyBorder="1" applyAlignment="1" applyProtection="1">
      <alignment horizontal="left" vertical="center" indent="1"/>
      <protection locked="0"/>
    </xf>
    <xf numFmtId="176" fontId="11" fillId="0" borderId="9" xfId="2" applyNumberFormat="1" applyFont="1" applyFill="1" applyBorder="1" applyAlignment="1" applyProtection="1">
      <alignment horizontal="right" vertical="center"/>
      <protection locked="0"/>
    </xf>
    <xf numFmtId="37" fontId="7" fillId="0" borderId="13" xfId="2" applyFont="1" applyFill="1" applyBorder="1" applyAlignment="1" applyProtection="1">
      <alignment horizontal="left" vertical="center" indent="1"/>
      <protection locked="0"/>
    </xf>
    <xf numFmtId="176" fontId="11" fillId="0" borderId="14" xfId="2" applyNumberFormat="1" applyFont="1" applyFill="1" applyBorder="1" applyAlignment="1" applyProtection="1">
      <alignment vertical="center"/>
      <protection locked="0"/>
    </xf>
    <xf numFmtId="37" fontId="7" fillId="0" borderId="17" xfId="2" applyFont="1" applyFill="1" applyBorder="1" applyAlignment="1" applyProtection="1">
      <alignment horizontal="left" vertical="center" wrapText="1" indent="1"/>
      <protection locked="0"/>
    </xf>
    <xf numFmtId="37" fontId="7" fillId="0" borderId="17" xfId="2" applyFont="1" applyFill="1" applyBorder="1" applyAlignment="1" applyProtection="1">
      <alignment horizontal="left" vertical="center" indent="1" shrinkToFit="1"/>
      <protection locked="0"/>
    </xf>
    <xf numFmtId="37" fontId="8" fillId="0" borderId="17" xfId="2" applyFont="1" applyFill="1" applyBorder="1" applyAlignment="1" applyProtection="1">
      <alignment horizontal="left" vertical="center" indent="1" shrinkToFit="1"/>
      <protection locked="0"/>
    </xf>
    <xf numFmtId="37" fontId="7" fillId="0" borderId="18" xfId="2" applyFont="1" applyFill="1" applyBorder="1" applyAlignment="1" applyProtection="1">
      <alignment horizontal="left" vertical="center" indent="1"/>
      <protection locked="0"/>
    </xf>
    <xf numFmtId="176" fontId="11" fillId="0" borderId="19" xfId="2" applyNumberFormat="1" applyFont="1" applyFill="1" applyBorder="1" applyAlignment="1" applyProtection="1">
      <alignment vertical="center"/>
    </xf>
    <xf numFmtId="176" fontId="11" fillId="0" borderId="19" xfId="2" applyNumberFormat="1" applyFont="1" applyFill="1" applyBorder="1" applyAlignment="1" applyProtection="1">
      <alignment vertical="center"/>
      <protection locked="0"/>
    </xf>
    <xf numFmtId="41" fontId="11" fillId="0" borderId="19" xfId="1" applyNumberFormat="1" applyFont="1" applyFill="1" applyBorder="1" applyAlignment="1" applyProtection="1">
      <alignment horizontal="right" vertical="center"/>
    </xf>
    <xf numFmtId="176" fontId="11" fillId="0" borderId="20" xfId="2" applyNumberFormat="1" applyFont="1" applyFill="1" applyBorder="1" applyAlignment="1" applyProtection="1">
      <alignment vertical="center"/>
      <protection locked="0"/>
    </xf>
    <xf numFmtId="41" fontId="11" fillId="0" borderId="19" xfId="3" applyNumberFormat="1" applyFont="1" applyFill="1" applyBorder="1" applyAlignment="1" applyProtection="1">
      <alignment horizontal="right" vertical="center"/>
    </xf>
    <xf numFmtId="41" fontId="11" fillId="0" borderId="19" xfId="2" applyNumberFormat="1" applyFont="1" applyFill="1" applyBorder="1" applyAlignment="1" applyProtection="1">
      <alignment horizontal="right" vertical="center"/>
    </xf>
    <xf numFmtId="41" fontId="11" fillId="0" borderId="21" xfId="2" applyNumberFormat="1" applyFont="1" applyFill="1" applyBorder="1" applyAlignment="1" applyProtection="1">
      <alignment horizontal="right" vertical="center"/>
    </xf>
    <xf numFmtId="37" fontId="25" fillId="0" borderId="0" xfId="2" applyFont="1" applyFill="1" applyBorder="1" applyAlignment="1" applyProtection="1">
      <alignment horizontal="left"/>
      <protection locked="0"/>
    </xf>
    <xf numFmtId="37" fontId="25" fillId="0" borderId="0" xfId="2" applyFont="1" applyFill="1" applyBorder="1" applyAlignment="1" applyProtection="1">
      <alignment horizontal="left" wrapText="1"/>
      <protection locked="0"/>
    </xf>
    <xf numFmtId="0" fontId="27" fillId="0" borderId="0" xfId="0" applyFont="1" applyFill="1" applyAlignment="1"/>
    <xf numFmtId="37" fontId="25" fillId="0" borderId="0" xfId="2" applyFont="1" applyFill="1" applyBorder="1" applyAlignment="1" applyProtection="1">
      <alignment horizontal="left" wrapText="1"/>
      <protection locked="0"/>
    </xf>
    <xf numFmtId="37" fontId="23" fillId="0" borderId="0" xfId="2" applyFont="1" applyFill="1" applyBorder="1" applyAlignment="1" applyProtection="1">
      <protection locked="0"/>
    </xf>
    <xf numFmtId="37" fontId="23" fillId="0" borderId="0" xfId="2" applyFont="1" applyFill="1" applyAlignment="1" applyProtection="1"/>
    <xf numFmtId="0" fontId="27" fillId="0" borderId="0" xfId="0" applyFont="1" applyFill="1"/>
    <xf numFmtId="37" fontId="23" fillId="0" borderId="0" xfId="2" applyFont="1" applyFill="1" applyProtection="1">
      <protection locked="0"/>
    </xf>
    <xf numFmtId="37" fontId="23" fillId="0" borderId="0" xfId="2" applyFont="1" applyFill="1" applyProtection="1"/>
    <xf numFmtId="37" fontId="12" fillId="0" borderId="0" xfId="2" applyFont="1" applyFill="1" applyProtection="1">
      <protection locked="0"/>
    </xf>
    <xf numFmtId="37" fontId="23" fillId="0" borderId="0" xfId="2" applyFont="1" applyFill="1" applyAlignment="1" applyProtection="1">
      <protection locked="0"/>
    </xf>
    <xf numFmtId="37" fontId="23" fillId="0" borderId="0" xfId="2" applyNumberFormat="1" applyFont="1" applyFill="1" applyProtection="1">
      <protection locked="0"/>
    </xf>
  </cellXfs>
  <cellStyles count="4">
    <cellStyle name="一般" xfId="0" builtinId="0"/>
    <cellStyle name="一般_86年度11月份執行明細表_1" xfId="2"/>
    <cellStyle name="一般_資本支出空白表_4-9903附表1-7--一科" xfId="3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data2/0&#26412;&#24180;&#24230;&#31243;&#24335;/&#36001;&#21209;&#25688;&#3520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month\86DATA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Q106/Local%20Settings/Temporary%20Internet%20Files/Content.IE5/0ZJBQ4TX/92month/9209&#38498;&#26371;/9209&#38498;&#26371;--&#19968;&#31185;&#38468;&#34920;h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2month/9209&#38498;&#26371;/9209&#38498;&#26371;--&#19968;&#31185;&#38468;&#34920;hom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97&#25910;&#25903;&#26376;&#22577;/&#31435;&#27861;&#38498;&#22577;&#21578;/92month/9209&#38498;&#26371;/9209&#38498;&#26371;--&#19968;&#31185;&#38468;&#34920;ho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ltan/AppData/Local/Microsoft/Windows/INetCache/IE/C6BU933X/105&#24180;&#31532;4&#23395;&#38468;&#34920;&#272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DATA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data2/0&#26412;&#24180;&#24230;&#31243;&#24335;/My%20Documents/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ltan/Desktop/&#26410;&#32080;&#26696;&#23560;&#21312;-&#20844;&#21209;&#31185;/&#31168;&#29618;&#27284;-&#27599;&#26376;&#20363;&#34892;&#20844;&#20107;/&#25910;&#25903;&#26376;&#22577;&#22519;&#34892;&#27284;/&#31435;&#27861;&#38498;&#23395;&#22577;/10603&#31532;1&#23395;/106&#24180;&#31532;1&#23395;&#38468;&#34920;(&#20844;&#21209;)ok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繳國庫款"/>
      <sheetName val="財務摘要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總表11.23"/>
      <sheetName val="資本支出－報院 (1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(百萬元)ok"/>
      <sheetName val="表2ok"/>
      <sheetName val="表3ok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支出－報院"/>
      <sheetName val="收支總"/>
      <sheetName val="DA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9"/>
  <sheetViews>
    <sheetView showGridLines="0" tabSelected="1" view="pageBreakPreview" zoomScaleNormal="85" workbookViewId="0">
      <pane xSplit="1" ySplit="6" topLeftCell="B26" activePane="bottomRight" state="frozen"/>
      <selection activeCell="D19" sqref="D19"/>
      <selection pane="topRight" activeCell="D19" sqref="D19"/>
      <selection pane="bottomLeft" activeCell="D19" sqref="D19"/>
      <selection pane="bottomRight" activeCell="C43" sqref="C43"/>
    </sheetView>
  </sheetViews>
  <sheetFormatPr defaultRowHeight="16.5"/>
  <cols>
    <col min="1" max="1" width="46.375" style="87" customWidth="1"/>
    <col min="2" max="2" width="12" style="83" customWidth="1"/>
    <col min="3" max="3" width="12.25" style="85" customWidth="1"/>
    <col min="4" max="4" width="10.375" style="85" customWidth="1"/>
    <col min="5" max="5" width="12.125" style="83" customWidth="1"/>
    <col min="6" max="6" width="12.25" style="88" customWidth="1"/>
    <col min="7" max="7" width="11.125" style="88" customWidth="1"/>
    <col min="8" max="8" width="13" style="86" customWidth="1"/>
    <col min="9" max="9" width="7.5" style="86" customWidth="1"/>
    <col min="10" max="10" width="6.75" style="86" customWidth="1"/>
    <col min="11" max="11" width="12.5" style="85" customWidth="1"/>
    <col min="12" max="12" width="9.75" style="85" hidden="1" customWidth="1"/>
    <col min="13" max="13" width="1" style="85" hidden="1" customWidth="1"/>
    <col min="14" max="14" width="6.75" style="85" customWidth="1"/>
    <col min="15" max="15" width="6.75" style="86" customWidth="1"/>
    <col min="16" max="16" width="11.625" style="89" customWidth="1"/>
    <col min="17" max="17" width="9.625" style="85" hidden="1" customWidth="1"/>
    <col min="18" max="18" width="9" style="85" hidden="1" customWidth="1"/>
    <col min="19" max="19" width="9.75" style="85" hidden="1" customWidth="1"/>
    <col min="20" max="20" width="8.125" style="85" hidden="1" customWidth="1"/>
    <col min="21" max="21" width="6.75" style="85" customWidth="1"/>
    <col min="22" max="22" width="6.75" style="86" customWidth="1"/>
    <col min="23" max="23" width="5.75" style="84" customWidth="1"/>
    <col min="24" max="16384" width="9" style="84"/>
  </cols>
  <sheetData>
    <row r="1" spans="1:23" s="4" customFormat="1" ht="34.5" customHeight="1">
      <c r="A1" s="1" t="s">
        <v>0</v>
      </c>
      <c r="B1" s="2"/>
      <c r="C1" s="2"/>
      <c r="D1" s="3"/>
      <c r="E1" s="2"/>
      <c r="F1" s="2"/>
      <c r="G1" s="3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3"/>
      <c r="T1" s="3"/>
      <c r="U1" s="3"/>
      <c r="V1" s="3"/>
    </row>
    <row r="2" spans="1:23" s="9" customFormat="1" ht="22.7" customHeight="1" thickBot="1">
      <c r="A2" s="5"/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8" t="s">
        <v>1</v>
      </c>
    </row>
    <row r="3" spans="1:23" s="21" customFormat="1" ht="21.4" customHeight="1">
      <c r="A3" s="10"/>
      <c r="B3" s="11" t="s">
        <v>2</v>
      </c>
      <c r="C3" s="11"/>
      <c r="D3" s="12"/>
      <c r="E3" s="13" t="s">
        <v>3</v>
      </c>
      <c r="F3" s="13"/>
      <c r="G3" s="12"/>
      <c r="H3" s="14" t="s">
        <v>4</v>
      </c>
      <c r="I3" s="15"/>
      <c r="J3" s="16"/>
      <c r="K3" s="17"/>
      <c r="L3" s="18"/>
      <c r="M3" s="18"/>
      <c r="N3" s="18"/>
      <c r="O3" s="16"/>
      <c r="P3" s="19"/>
      <c r="Q3" s="18"/>
      <c r="R3" s="18"/>
      <c r="S3" s="18"/>
      <c r="T3" s="18"/>
      <c r="U3" s="18"/>
      <c r="V3" s="20"/>
    </row>
    <row r="4" spans="1:23" s="32" customFormat="1" ht="21" customHeight="1">
      <c r="A4" s="22" t="s">
        <v>5</v>
      </c>
      <c r="B4" s="23" t="s">
        <v>6</v>
      </c>
      <c r="C4" s="24" t="s">
        <v>7</v>
      </c>
      <c r="D4" s="24" t="s">
        <v>8</v>
      </c>
      <c r="E4" s="23" t="s">
        <v>6</v>
      </c>
      <c r="F4" s="24" t="s">
        <v>7</v>
      </c>
      <c r="G4" s="24" t="s">
        <v>8</v>
      </c>
      <c r="H4" s="25" t="s">
        <v>9</v>
      </c>
      <c r="I4" s="26"/>
      <c r="J4" s="27"/>
      <c r="K4" s="28" t="s">
        <v>10</v>
      </c>
      <c r="L4" s="29"/>
      <c r="M4" s="29"/>
      <c r="N4" s="29"/>
      <c r="O4" s="27"/>
      <c r="P4" s="30" t="s">
        <v>11</v>
      </c>
      <c r="Q4" s="29"/>
      <c r="R4" s="29"/>
      <c r="S4" s="29"/>
      <c r="T4" s="29"/>
      <c r="U4" s="29"/>
      <c r="V4" s="31"/>
    </row>
    <row r="5" spans="1:23" s="43" customFormat="1" ht="20.65" customHeight="1">
      <c r="A5" s="33"/>
      <c r="B5" s="34"/>
      <c r="C5" s="35"/>
      <c r="D5" s="35"/>
      <c r="E5" s="34"/>
      <c r="F5" s="35"/>
      <c r="G5" s="35"/>
      <c r="H5" s="36" t="s">
        <v>12</v>
      </c>
      <c r="I5" s="37" t="s">
        <v>13</v>
      </c>
      <c r="J5" s="37" t="s">
        <v>14</v>
      </c>
      <c r="K5" s="38" t="s">
        <v>15</v>
      </c>
      <c r="L5" s="39" t="s">
        <v>16</v>
      </c>
      <c r="M5" s="39" t="s">
        <v>17</v>
      </c>
      <c r="N5" s="37" t="s">
        <v>13</v>
      </c>
      <c r="O5" s="37" t="s">
        <v>14</v>
      </c>
      <c r="P5" s="40" t="s">
        <v>15</v>
      </c>
      <c r="Q5" s="39" t="s">
        <v>16</v>
      </c>
      <c r="R5" s="39" t="s">
        <v>17</v>
      </c>
      <c r="S5" s="39" t="s">
        <v>18</v>
      </c>
      <c r="T5" s="39" t="s">
        <v>19</v>
      </c>
      <c r="U5" s="37" t="s">
        <v>13</v>
      </c>
      <c r="V5" s="41" t="s">
        <v>14</v>
      </c>
      <c r="W5" s="42"/>
    </row>
    <row r="6" spans="1:23" s="51" customFormat="1" ht="21" customHeight="1">
      <c r="A6" s="44" t="s">
        <v>20</v>
      </c>
      <c r="B6" s="45">
        <f t="shared" ref="B6:H6" si="0">B7+B8+B27+B28+B29+B30+B31+B32+B33+B34+B35+B36+B37+B38+B39+B40+B42+B41+B43+B44+B45+B46+B47+B48+B49+B50+B51+B56+B57+B58+B59</f>
        <v>1973996</v>
      </c>
      <c r="C6" s="45">
        <f>B6-D6</f>
        <v>1669150</v>
      </c>
      <c r="D6" s="45">
        <f t="shared" si="0"/>
        <v>304846</v>
      </c>
      <c r="E6" s="45">
        <f t="shared" si="0"/>
        <v>603480</v>
      </c>
      <c r="F6" s="45">
        <f>E6-G6</f>
        <v>547750</v>
      </c>
      <c r="G6" s="45">
        <f t="shared" si="0"/>
        <v>55730</v>
      </c>
      <c r="H6" s="45">
        <f t="shared" si="0"/>
        <v>551772</v>
      </c>
      <c r="I6" s="46">
        <f>H6/B6*100</f>
        <v>27.952032324280289</v>
      </c>
      <c r="J6" s="46">
        <f>H6/E6*100</f>
        <v>91.431696162258902</v>
      </c>
      <c r="K6" s="47">
        <f>H6-P6</f>
        <v>507182</v>
      </c>
      <c r="L6" s="47">
        <f>L7+L8+L27+L28+L29+L30+L31+L32+L33+L34+L35+L36+L37+L38+L39+L40+L41+L42+L43+L44+L45+L46+L47+L48+L49+L50+L51</f>
        <v>1355.4952100988278</v>
      </c>
      <c r="M6" s="47">
        <f>M7+M8+M27+M28+M29+M30+M31+M32+M33+M34+M35+M36+M37+M38+M39+M40+M41+M42+M43+M44+M45+M46+M47+M48+M49+M50+M51</f>
        <v>2495.9941173210259</v>
      </c>
      <c r="N6" s="48">
        <f>K6/C6*100</f>
        <v>30.385645388371323</v>
      </c>
      <c r="O6" s="49">
        <f>K6/F6*100</f>
        <v>92.59370150616158</v>
      </c>
      <c r="P6" s="47">
        <f>P7+P8+P27+P28+P29+P30+P31+P32+P33+P34+P35+P36+P37+P38+P39+P40+P41+P42+P43+P44+P45+P46+P47+P48+P49+P50+P51</f>
        <v>44590</v>
      </c>
      <c r="Q6" s="45">
        <v>51063283.908</v>
      </c>
      <c r="R6" s="45">
        <v>355444</v>
      </c>
      <c r="S6" s="45">
        <v>63187</v>
      </c>
      <c r="T6" s="45">
        <v>51062</v>
      </c>
      <c r="U6" s="48">
        <f>P6/D6*100</f>
        <v>14.627057596294524</v>
      </c>
      <c r="V6" s="50">
        <f>P6/G6*100</f>
        <v>80.010766194150378</v>
      </c>
    </row>
    <row r="7" spans="1:23" s="61" customFormat="1" ht="16.5" customHeight="1">
      <c r="A7" s="52" t="s">
        <v>21</v>
      </c>
      <c r="B7" s="53">
        <v>15365</v>
      </c>
      <c r="C7" s="54">
        <f>B7-D7</f>
        <v>11282</v>
      </c>
      <c r="D7" s="54">
        <v>4083</v>
      </c>
      <c r="E7" s="53">
        <v>3800</v>
      </c>
      <c r="F7" s="54">
        <f>E7-G7</f>
        <v>3454</v>
      </c>
      <c r="G7" s="54">
        <v>346</v>
      </c>
      <c r="H7" s="53">
        <v>3166</v>
      </c>
      <c r="I7" s="55">
        <f>H7/B7*100</f>
        <v>20.605271721444844</v>
      </c>
      <c r="J7" s="55">
        <f>H7/E7*100</f>
        <v>83.315789473684205</v>
      </c>
      <c r="K7" s="56">
        <f>H7-P7</f>
        <v>2972</v>
      </c>
      <c r="L7" s="54">
        <v>45</v>
      </c>
      <c r="M7" s="54">
        <v>88</v>
      </c>
      <c r="N7" s="57">
        <f>K7/C7*100</f>
        <v>26.342847012940968</v>
      </c>
      <c r="O7" s="58">
        <f>K7/F7*100</f>
        <v>86.04516502605675</v>
      </c>
      <c r="P7" s="54">
        <v>194</v>
      </c>
      <c r="Q7" s="54">
        <v>206858</v>
      </c>
      <c r="R7" s="54">
        <v>5979</v>
      </c>
      <c r="S7" s="54">
        <v>460</v>
      </c>
      <c r="T7" s="54">
        <v>207</v>
      </c>
      <c r="U7" s="57">
        <f>P7/D7*100</f>
        <v>4.7514082782267941</v>
      </c>
      <c r="V7" s="59">
        <f>P7/G7*100</f>
        <v>56.069364161849713</v>
      </c>
      <c r="W7" s="60"/>
    </row>
    <row r="8" spans="1:23" s="61" customFormat="1" ht="17.25" customHeight="1">
      <c r="A8" s="52" t="s">
        <v>22</v>
      </c>
      <c r="B8" s="53">
        <f>SUM(B9:B26)</f>
        <v>21448</v>
      </c>
      <c r="C8" s="54">
        <f t="shared" ref="C8:C59" si="1">B8-D8</f>
        <v>17857</v>
      </c>
      <c r="D8" s="53">
        <f>SUM(D9:D26)</f>
        <v>3591</v>
      </c>
      <c r="E8" s="53">
        <v>6149</v>
      </c>
      <c r="F8" s="54">
        <f t="shared" ref="F8:F59" si="2">E8-G8</f>
        <v>5707</v>
      </c>
      <c r="G8" s="53">
        <v>442</v>
      </c>
      <c r="H8" s="53">
        <f>SUM(H9:H26)</f>
        <v>5634</v>
      </c>
      <c r="I8" s="55">
        <f t="shared" ref="I8:I57" si="3">H8/B8*100</f>
        <v>26.268183513614325</v>
      </c>
      <c r="J8" s="55">
        <f t="shared" ref="J8:J56" si="4">H8/E8*100</f>
        <v>91.624654415352097</v>
      </c>
      <c r="K8" s="56">
        <f t="shared" ref="K8:K56" si="5">H8-P8</f>
        <v>5256</v>
      </c>
      <c r="L8" s="54">
        <v>48</v>
      </c>
      <c r="M8" s="54">
        <v>95</v>
      </c>
      <c r="N8" s="57">
        <f t="shared" ref="N8:N56" si="6">K8/C8*100</f>
        <v>29.433835470683768</v>
      </c>
      <c r="O8" s="58">
        <f t="shared" ref="O8:O56" si="7">K8/F8*100</f>
        <v>92.09742421587525</v>
      </c>
      <c r="P8" s="54">
        <f>SUM(P9:P26)</f>
        <v>378</v>
      </c>
      <c r="Q8" s="54">
        <v>3805127</v>
      </c>
      <c r="R8" s="54">
        <v>84558</v>
      </c>
      <c r="S8" s="54">
        <v>9662</v>
      </c>
      <c r="T8" s="54">
        <v>3804</v>
      </c>
      <c r="U8" s="57">
        <f t="shared" ref="U8:U55" si="8">P8/D8*100</f>
        <v>10.526315789473683</v>
      </c>
      <c r="V8" s="59">
        <f t="shared" ref="V8:V57" si="9">P8/G8*100</f>
        <v>85.520361990950221</v>
      </c>
      <c r="W8" s="60"/>
    </row>
    <row r="9" spans="1:23" s="61" customFormat="1" ht="17.25" customHeight="1">
      <c r="A9" s="62" t="s">
        <v>23</v>
      </c>
      <c r="B9" s="53">
        <v>1234</v>
      </c>
      <c r="C9" s="54">
        <f t="shared" si="1"/>
        <v>1106</v>
      </c>
      <c r="D9" s="54">
        <v>128</v>
      </c>
      <c r="E9" s="53">
        <v>421</v>
      </c>
      <c r="F9" s="54">
        <f t="shared" si="2"/>
        <v>391</v>
      </c>
      <c r="G9" s="54">
        <v>30</v>
      </c>
      <c r="H9" s="53">
        <v>395</v>
      </c>
      <c r="I9" s="55">
        <f t="shared" si="3"/>
        <v>32.009724473257698</v>
      </c>
      <c r="J9" s="55">
        <f t="shared" si="4"/>
        <v>93.824228028503569</v>
      </c>
      <c r="K9" s="56">
        <f t="shared" si="5"/>
        <v>369</v>
      </c>
      <c r="L9" s="54">
        <v>51</v>
      </c>
      <c r="M9" s="54">
        <v>93</v>
      </c>
      <c r="N9" s="57">
        <f t="shared" si="6"/>
        <v>33.363471971066907</v>
      </c>
      <c r="O9" s="58">
        <f t="shared" si="7"/>
        <v>94.373401534526863</v>
      </c>
      <c r="P9" s="54">
        <v>26</v>
      </c>
      <c r="Q9" s="54">
        <v>1492</v>
      </c>
      <c r="R9" s="54">
        <v>109</v>
      </c>
      <c r="S9" s="54">
        <v>7</v>
      </c>
      <c r="T9" s="54">
        <v>1</v>
      </c>
      <c r="U9" s="57">
        <f t="shared" si="8"/>
        <v>20.3125</v>
      </c>
      <c r="V9" s="59">
        <f t="shared" si="9"/>
        <v>86.666666666666671</v>
      </c>
      <c r="W9" s="60"/>
    </row>
    <row r="10" spans="1:23" s="61" customFormat="1" ht="17.25" customHeight="1">
      <c r="A10" s="62" t="s">
        <v>24</v>
      </c>
      <c r="B10" s="53">
        <v>1371</v>
      </c>
      <c r="C10" s="54">
        <f t="shared" si="1"/>
        <v>1268</v>
      </c>
      <c r="D10" s="54">
        <v>103</v>
      </c>
      <c r="E10" s="53">
        <v>397</v>
      </c>
      <c r="F10" s="54">
        <f t="shared" si="2"/>
        <v>397</v>
      </c>
      <c r="G10" s="54">
        <v>0</v>
      </c>
      <c r="H10" s="53">
        <v>367</v>
      </c>
      <c r="I10" s="55">
        <f t="shared" si="3"/>
        <v>26.768781911013857</v>
      </c>
      <c r="J10" s="55">
        <f t="shared" si="4"/>
        <v>92.443324937027711</v>
      </c>
      <c r="K10" s="56">
        <f t="shared" si="5"/>
        <v>367</v>
      </c>
      <c r="L10" s="54">
        <v>56</v>
      </c>
      <c r="M10" s="54">
        <v>97</v>
      </c>
      <c r="N10" s="57">
        <f t="shared" si="6"/>
        <v>28.943217665615141</v>
      </c>
      <c r="O10" s="58">
        <f t="shared" si="7"/>
        <v>92.443324937027711</v>
      </c>
      <c r="P10" s="54">
        <v>0</v>
      </c>
      <c r="Q10" s="54">
        <v>804</v>
      </c>
      <c r="R10" s="54">
        <v>50</v>
      </c>
      <c r="S10" s="54">
        <v>1</v>
      </c>
      <c r="T10" s="54">
        <v>1</v>
      </c>
      <c r="U10" s="57">
        <f t="shared" si="8"/>
        <v>0</v>
      </c>
      <c r="V10" s="59">
        <v>0</v>
      </c>
      <c r="W10" s="60"/>
    </row>
    <row r="11" spans="1:23" s="61" customFormat="1" ht="17.25" customHeight="1">
      <c r="A11" s="62" t="s">
        <v>25</v>
      </c>
      <c r="B11" s="53">
        <v>587</v>
      </c>
      <c r="C11" s="54">
        <f t="shared" si="1"/>
        <v>478</v>
      </c>
      <c r="D11" s="54">
        <v>109</v>
      </c>
      <c r="E11" s="53">
        <v>149</v>
      </c>
      <c r="F11" s="54">
        <f t="shared" si="2"/>
        <v>149</v>
      </c>
      <c r="G11" s="54">
        <v>0</v>
      </c>
      <c r="H11" s="53">
        <v>132</v>
      </c>
      <c r="I11" s="55">
        <f t="shared" si="3"/>
        <v>22.487223168654175</v>
      </c>
      <c r="J11" s="55">
        <f t="shared" si="4"/>
        <v>88.590604026845639</v>
      </c>
      <c r="K11" s="56">
        <f t="shared" si="5"/>
        <v>132</v>
      </c>
      <c r="L11" s="54">
        <v>49</v>
      </c>
      <c r="M11" s="54">
        <v>94</v>
      </c>
      <c r="N11" s="57">
        <f t="shared" si="6"/>
        <v>27.615062761506277</v>
      </c>
      <c r="O11" s="58">
        <f t="shared" si="7"/>
        <v>88.590604026845639</v>
      </c>
      <c r="P11" s="54">
        <v>0</v>
      </c>
      <c r="Q11" s="54">
        <v>245</v>
      </c>
      <c r="R11" s="54">
        <v>40</v>
      </c>
      <c r="S11" s="54">
        <v>0</v>
      </c>
      <c r="T11" s="54">
        <v>0</v>
      </c>
      <c r="U11" s="57">
        <f t="shared" si="8"/>
        <v>0</v>
      </c>
      <c r="V11" s="59">
        <v>0</v>
      </c>
      <c r="W11" s="60"/>
    </row>
    <row r="12" spans="1:23" s="61" customFormat="1" ht="17.25" customHeight="1">
      <c r="A12" s="62" t="s">
        <v>26</v>
      </c>
      <c r="B12" s="53">
        <v>127</v>
      </c>
      <c r="C12" s="54">
        <f t="shared" si="1"/>
        <v>118</v>
      </c>
      <c r="D12" s="54">
        <v>9</v>
      </c>
      <c r="E12" s="53">
        <v>28</v>
      </c>
      <c r="F12" s="54">
        <f t="shared" si="2"/>
        <v>27</v>
      </c>
      <c r="G12" s="54">
        <v>1</v>
      </c>
      <c r="H12" s="53">
        <v>25</v>
      </c>
      <c r="I12" s="55">
        <f t="shared" si="3"/>
        <v>19.685039370078741</v>
      </c>
      <c r="J12" s="55">
        <f t="shared" si="4"/>
        <v>89.285714285714292</v>
      </c>
      <c r="K12" s="56">
        <f t="shared" si="5"/>
        <v>24</v>
      </c>
      <c r="L12" s="54">
        <v>44</v>
      </c>
      <c r="M12" s="54">
        <v>96</v>
      </c>
      <c r="N12" s="57">
        <f t="shared" si="6"/>
        <v>20.33898305084746</v>
      </c>
      <c r="O12" s="58">
        <f t="shared" si="7"/>
        <v>88.888888888888886</v>
      </c>
      <c r="P12" s="54">
        <v>1</v>
      </c>
      <c r="Q12" s="54">
        <v>2059</v>
      </c>
      <c r="R12" s="54">
        <v>8</v>
      </c>
      <c r="S12" s="54">
        <v>2</v>
      </c>
      <c r="T12" s="54">
        <v>2</v>
      </c>
      <c r="U12" s="57">
        <f t="shared" si="8"/>
        <v>11.111111111111111</v>
      </c>
      <c r="V12" s="59">
        <f t="shared" si="9"/>
        <v>100</v>
      </c>
      <c r="W12" s="60"/>
    </row>
    <row r="13" spans="1:23" s="61" customFormat="1" ht="17.25" customHeight="1">
      <c r="A13" s="62" t="s">
        <v>27</v>
      </c>
      <c r="B13" s="53">
        <v>127</v>
      </c>
      <c r="C13" s="54">
        <f t="shared" si="1"/>
        <v>112</v>
      </c>
      <c r="D13" s="54">
        <v>15</v>
      </c>
      <c r="E13" s="53">
        <v>36</v>
      </c>
      <c r="F13" s="54">
        <f t="shared" si="2"/>
        <v>36</v>
      </c>
      <c r="G13" s="54">
        <v>0</v>
      </c>
      <c r="H13" s="53">
        <v>35</v>
      </c>
      <c r="I13" s="55">
        <f t="shared" si="3"/>
        <v>27.559055118110237</v>
      </c>
      <c r="J13" s="55">
        <f t="shared" si="4"/>
        <v>97.222222222222214</v>
      </c>
      <c r="K13" s="56">
        <f t="shared" si="5"/>
        <v>35</v>
      </c>
      <c r="L13" s="54">
        <v>50</v>
      </c>
      <c r="M13" s="54">
        <v>90</v>
      </c>
      <c r="N13" s="57">
        <f t="shared" si="6"/>
        <v>31.25</v>
      </c>
      <c r="O13" s="58">
        <f t="shared" si="7"/>
        <v>97.222222222222214</v>
      </c>
      <c r="P13" s="54">
        <v>0</v>
      </c>
      <c r="Q13" s="54">
        <v>212</v>
      </c>
      <c r="R13" s="54">
        <v>11</v>
      </c>
      <c r="S13" s="54">
        <v>1</v>
      </c>
      <c r="T13" s="54">
        <v>0</v>
      </c>
      <c r="U13" s="57">
        <f t="shared" si="8"/>
        <v>0</v>
      </c>
      <c r="V13" s="59">
        <v>0</v>
      </c>
      <c r="W13" s="60"/>
    </row>
    <row r="14" spans="1:23" s="61" customFormat="1" ht="17.25" customHeight="1">
      <c r="A14" s="62" t="s">
        <v>28</v>
      </c>
      <c r="B14" s="53">
        <v>1128</v>
      </c>
      <c r="C14" s="54">
        <f t="shared" si="1"/>
        <v>1026</v>
      </c>
      <c r="D14" s="54">
        <v>102</v>
      </c>
      <c r="E14" s="53">
        <v>305</v>
      </c>
      <c r="F14" s="54">
        <f t="shared" si="2"/>
        <v>301</v>
      </c>
      <c r="G14" s="54">
        <v>4</v>
      </c>
      <c r="H14" s="53">
        <v>269</v>
      </c>
      <c r="I14" s="55">
        <f t="shared" si="3"/>
        <v>23.847517730496453</v>
      </c>
      <c r="J14" s="55">
        <f t="shared" si="4"/>
        <v>88.196721311475414</v>
      </c>
      <c r="K14" s="56">
        <f t="shared" si="5"/>
        <v>267</v>
      </c>
      <c r="L14" s="54">
        <v>49</v>
      </c>
      <c r="M14" s="54">
        <v>84</v>
      </c>
      <c r="N14" s="57">
        <f t="shared" si="6"/>
        <v>26.023391812865498</v>
      </c>
      <c r="O14" s="58">
        <f t="shared" si="7"/>
        <v>88.704318936877087</v>
      </c>
      <c r="P14" s="54">
        <v>2</v>
      </c>
      <c r="Q14" s="54">
        <v>30608</v>
      </c>
      <c r="R14" s="54">
        <v>2984</v>
      </c>
      <c r="S14" s="54">
        <v>35</v>
      </c>
      <c r="T14" s="54">
        <v>31</v>
      </c>
      <c r="U14" s="57">
        <f t="shared" si="8"/>
        <v>1.9607843137254901</v>
      </c>
      <c r="V14" s="59">
        <f t="shared" si="9"/>
        <v>50</v>
      </c>
      <c r="W14" s="60"/>
    </row>
    <row r="15" spans="1:23" s="61" customFormat="1" ht="17.25" customHeight="1">
      <c r="A15" s="62" t="s">
        <v>29</v>
      </c>
      <c r="B15" s="53">
        <v>2673</v>
      </c>
      <c r="C15" s="54">
        <f t="shared" si="1"/>
        <v>1408</v>
      </c>
      <c r="D15" s="54">
        <v>1265</v>
      </c>
      <c r="E15" s="53">
        <v>368</v>
      </c>
      <c r="F15" s="54">
        <f t="shared" si="2"/>
        <v>363</v>
      </c>
      <c r="G15" s="54">
        <v>5</v>
      </c>
      <c r="H15" s="53">
        <v>336</v>
      </c>
      <c r="I15" s="55">
        <f t="shared" si="3"/>
        <v>12.570145903479238</v>
      </c>
      <c r="J15" s="55">
        <f t="shared" si="4"/>
        <v>91.304347826086953</v>
      </c>
      <c r="K15" s="56">
        <f t="shared" si="5"/>
        <v>336</v>
      </c>
      <c r="L15" s="54">
        <v>42</v>
      </c>
      <c r="M15" s="54">
        <v>90</v>
      </c>
      <c r="N15" s="57">
        <f t="shared" si="6"/>
        <v>23.863636363636363</v>
      </c>
      <c r="O15" s="58">
        <f t="shared" si="7"/>
        <v>92.561983471074385</v>
      </c>
      <c r="P15" s="54">
        <v>0</v>
      </c>
      <c r="Q15" s="54">
        <v>30608</v>
      </c>
      <c r="R15" s="54">
        <v>2984</v>
      </c>
      <c r="S15" s="54">
        <v>35</v>
      </c>
      <c r="T15" s="54">
        <v>31</v>
      </c>
      <c r="U15" s="57">
        <f t="shared" si="8"/>
        <v>0</v>
      </c>
      <c r="V15" s="59">
        <f t="shared" si="9"/>
        <v>0</v>
      </c>
      <c r="W15" s="60"/>
    </row>
    <row r="16" spans="1:23" s="61" customFormat="1" ht="17.25" customHeight="1">
      <c r="A16" s="62" t="s">
        <v>30</v>
      </c>
      <c r="B16" s="53">
        <v>314</v>
      </c>
      <c r="C16" s="54">
        <f t="shared" si="1"/>
        <v>266</v>
      </c>
      <c r="D16" s="54">
        <v>48</v>
      </c>
      <c r="E16" s="53">
        <v>65</v>
      </c>
      <c r="F16" s="54">
        <f t="shared" si="2"/>
        <v>64</v>
      </c>
      <c r="G16" s="54">
        <v>1</v>
      </c>
      <c r="H16" s="53">
        <v>61</v>
      </c>
      <c r="I16" s="55">
        <f t="shared" si="3"/>
        <v>19.426751592356688</v>
      </c>
      <c r="J16" s="55">
        <f t="shared" si="4"/>
        <v>93.84615384615384</v>
      </c>
      <c r="K16" s="56">
        <f t="shared" si="5"/>
        <v>60</v>
      </c>
      <c r="L16" s="54">
        <v>43</v>
      </c>
      <c r="M16" s="54">
        <v>94</v>
      </c>
      <c r="N16" s="57">
        <f t="shared" si="6"/>
        <v>22.556390977443609</v>
      </c>
      <c r="O16" s="58">
        <f t="shared" si="7"/>
        <v>93.75</v>
      </c>
      <c r="P16" s="54">
        <v>1</v>
      </c>
      <c r="Q16" s="54">
        <v>1392</v>
      </c>
      <c r="R16" s="54">
        <v>24</v>
      </c>
      <c r="S16" s="54">
        <v>2</v>
      </c>
      <c r="T16" s="54">
        <v>1</v>
      </c>
      <c r="U16" s="57">
        <f t="shared" si="8"/>
        <v>2.083333333333333</v>
      </c>
      <c r="V16" s="59">
        <f t="shared" si="9"/>
        <v>100</v>
      </c>
      <c r="W16" s="60"/>
    </row>
    <row r="17" spans="1:23" s="61" customFormat="1" ht="17.25" customHeight="1">
      <c r="A17" s="63" t="s">
        <v>31</v>
      </c>
      <c r="B17" s="53">
        <v>7569</v>
      </c>
      <c r="C17" s="54">
        <f t="shared" si="1"/>
        <v>6400</v>
      </c>
      <c r="D17" s="54">
        <v>1169</v>
      </c>
      <c r="E17" s="53">
        <v>2406</v>
      </c>
      <c r="F17" s="54">
        <f t="shared" si="2"/>
        <v>2092</v>
      </c>
      <c r="G17" s="54">
        <v>314</v>
      </c>
      <c r="H17" s="53">
        <v>2182</v>
      </c>
      <c r="I17" s="55">
        <f t="shared" si="3"/>
        <v>28.828114678293037</v>
      </c>
      <c r="J17" s="55">
        <f t="shared" si="4"/>
        <v>90.689941812136325</v>
      </c>
      <c r="K17" s="56">
        <f t="shared" si="5"/>
        <v>1893</v>
      </c>
      <c r="L17" s="54">
        <v>54</v>
      </c>
      <c r="M17" s="54">
        <v>98</v>
      </c>
      <c r="N17" s="57">
        <f t="shared" si="6"/>
        <v>29.578125</v>
      </c>
      <c r="O17" s="58">
        <f t="shared" si="7"/>
        <v>90.487571701720839</v>
      </c>
      <c r="P17" s="54">
        <v>289</v>
      </c>
      <c r="Q17" s="54">
        <v>290684</v>
      </c>
      <c r="R17" s="54">
        <v>1795</v>
      </c>
      <c r="S17" s="54">
        <v>352</v>
      </c>
      <c r="T17" s="54">
        <v>291</v>
      </c>
      <c r="U17" s="57">
        <f t="shared" si="8"/>
        <v>24.721984602224122</v>
      </c>
      <c r="V17" s="59">
        <f t="shared" si="9"/>
        <v>92.038216560509554</v>
      </c>
      <c r="W17" s="60"/>
    </row>
    <row r="18" spans="1:23" s="61" customFormat="1" ht="17.25" customHeight="1">
      <c r="A18" s="62" t="s">
        <v>32</v>
      </c>
      <c r="B18" s="53">
        <v>178</v>
      </c>
      <c r="C18" s="54">
        <f t="shared" si="1"/>
        <v>108</v>
      </c>
      <c r="D18" s="54">
        <v>70</v>
      </c>
      <c r="E18" s="53">
        <v>29</v>
      </c>
      <c r="F18" s="54">
        <f t="shared" si="2"/>
        <v>26</v>
      </c>
      <c r="G18" s="54">
        <v>3</v>
      </c>
      <c r="H18" s="53">
        <v>23</v>
      </c>
      <c r="I18" s="55">
        <f t="shared" si="3"/>
        <v>12.921348314606742</v>
      </c>
      <c r="J18" s="55">
        <f t="shared" si="4"/>
        <v>79.310344827586206</v>
      </c>
      <c r="K18" s="56">
        <f t="shared" si="5"/>
        <v>22</v>
      </c>
      <c r="L18" s="54">
        <v>46</v>
      </c>
      <c r="M18" s="54">
        <v>77</v>
      </c>
      <c r="N18" s="57">
        <f t="shared" si="6"/>
        <v>20.37037037037037</v>
      </c>
      <c r="O18" s="58">
        <f t="shared" si="7"/>
        <v>84.615384615384613</v>
      </c>
      <c r="P18" s="54">
        <v>1</v>
      </c>
      <c r="Q18" s="54">
        <v>184</v>
      </c>
      <c r="R18" s="54">
        <v>22</v>
      </c>
      <c r="S18" s="54">
        <v>1</v>
      </c>
      <c r="T18" s="54">
        <v>0</v>
      </c>
      <c r="U18" s="57">
        <f t="shared" si="8"/>
        <v>1.4285714285714286</v>
      </c>
      <c r="V18" s="59">
        <f t="shared" si="9"/>
        <v>33.333333333333329</v>
      </c>
      <c r="W18" s="60"/>
    </row>
    <row r="19" spans="1:23" s="61" customFormat="1" ht="17.25" customHeight="1">
      <c r="A19" s="63" t="s">
        <v>33</v>
      </c>
      <c r="B19" s="53">
        <v>2730</v>
      </c>
      <c r="C19" s="54">
        <f t="shared" si="1"/>
        <v>2202</v>
      </c>
      <c r="D19" s="54">
        <v>528</v>
      </c>
      <c r="E19" s="53">
        <v>381</v>
      </c>
      <c r="F19" s="54">
        <f t="shared" si="2"/>
        <v>299</v>
      </c>
      <c r="G19" s="54">
        <v>82</v>
      </c>
      <c r="H19" s="53">
        <v>312</v>
      </c>
      <c r="I19" s="55">
        <f t="shared" si="3"/>
        <v>11.428571428571429</v>
      </c>
      <c r="J19" s="55">
        <f t="shared" si="4"/>
        <v>81.889763779527556</v>
      </c>
      <c r="K19" s="56">
        <f t="shared" si="5"/>
        <v>254</v>
      </c>
      <c r="L19" s="54">
        <v>38</v>
      </c>
      <c r="M19" s="54">
        <v>96</v>
      </c>
      <c r="N19" s="57">
        <f t="shared" si="6"/>
        <v>11.53496821071753</v>
      </c>
      <c r="O19" s="58">
        <f t="shared" si="7"/>
        <v>84.949832775919731</v>
      </c>
      <c r="P19" s="54">
        <v>58</v>
      </c>
      <c r="Q19" s="54">
        <v>4005</v>
      </c>
      <c r="R19" s="54">
        <v>385</v>
      </c>
      <c r="S19" s="54">
        <v>5</v>
      </c>
      <c r="T19" s="54">
        <v>4</v>
      </c>
      <c r="U19" s="57">
        <f t="shared" si="8"/>
        <v>10.984848484848484</v>
      </c>
      <c r="V19" s="59">
        <f t="shared" si="9"/>
        <v>70.731707317073173</v>
      </c>
      <c r="W19" s="60"/>
    </row>
    <row r="20" spans="1:23" s="61" customFormat="1" ht="17.25" customHeight="1">
      <c r="A20" s="63" t="s">
        <v>34</v>
      </c>
      <c r="B20" s="53">
        <v>995</v>
      </c>
      <c r="C20" s="54">
        <f t="shared" si="1"/>
        <v>988</v>
      </c>
      <c r="D20" s="54">
        <v>7</v>
      </c>
      <c r="E20" s="53">
        <v>738</v>
      </c>
      <c r="F20" s="54">
        <f t="shared" si="2"/>
        <v>738</v>
      </c>
      <c r="G20" s="54">
        <v>0</v>
      </c>
      <c r="H20" s="53">
        <v>711</v>
      </c>
      <c r="I20" s="55">
        <f t="shared" si="3"/>
        <v>71.457286432160799</v>
      </c>
      <c r="J20" s="55">
        <f t="shared" si="4"/>
        <v>96.341463414634148</v>
      </c>
      <c r="K20" s="56">
        <f t="shared" si="5"/>
        <v>711</v>
      </c>
      <c r="L20" s="54">
        <v>35</v>
      </c>
      <c r="M20" s="54">
        <v>95</v>
      </c>
      <c r="N20" s="57">
        <f t="shared" si="6"/>
        <v>71.963562753036442</v>
      </c>
      <c r="O20" s="58">
        <f t="shared" si="7"/>
        <v>96.341463414634148</v>
      </c>
      <c r="P20" s="54">
        <v>0</v>
      </c>
      <c r="Q20" s="54">
        <v>381</v>
      </c>
      <c r="R20" s="54">
        <v>9</v>
      </c>
      <c r="S20" s="54">
        <v>2</v>
      </c>
      <c r="T20" s="54">
        <v>0</v>
      </c>
      <c r="U20" s="57">
        <f t="shared" si="8"/>
        <v>0</v>
      </c>
      <c r="V20" s="59">
        <v>0</v>
      </c>
      <c r="W20" s="60"/>
    </row>
    <row r="21" spans="1:23" s="61" customFormat="1" ht="17.25" customHeight="1">
      <c r="A21" s="63" t="s">
        <v>35</v>
      </c>
      <c r="B21" s="53">
        <v>320</v>
      </c>
      <c r="C21" s="54">
        <f t="shared" si="1"/>
        <v>315</v>
      </c>
      <c r="D21" s="54">
        <v>5</v>
      </c>
      <c r="E21" s="53">
        <v>124</v>
      </c>
      <c r="F21" s="54">
        <f t="shared" si="2"/>
        <v>123</v>
      </c>
      <c r="G21" s="54">
        <v>1</v>
      </c>
      <c r="H21" s="53">
        <v>119</v>
      </c>
      <c r="I21" s="55">
        <f t="shared" si="3"/>
        <v>37.1875</v>
      </c>
      <c r="J21" s="55">
        <f t="shared" si="4"/>
        <v>95.967741935483872</v>
      </c>
      <c r="K21" s="56">
        <f t="shared" si="5"/>
        <v>119</v>
      </c>
      <c r="L21" s="54">
        <v>57</v>
      </c>
      <c r="M21" s="54">
        <v>94</v>
      </c>
      <c r="N21" s="57">
        <f t="shared" si="6"/>
        <v>37.777777777777779</v>
      </c>
      <c r="O21" s="58">
        <f t="shared" si="7"/>
        <v>96.747967479674799</v>
      </c>
      <c r="P21" s="54">
        <v>0</v>
      </c>
      <c r="Q21" s="54">
        <v>118</v>
      </c>
      <c r="R21" s="54">
        <v>6</v>
      </c>
      <c r="S21" s="54">
        <v>0</v>
      </c>
      <c r="T21" s="54">
        <v>0</v>
      </c>
      <c r="U21" s="57">
        <f t="shared" si="8"/>
        <v>0</v>
      </c>
      <c r="V21" s="59">
        <f t="shared" si="9"/>
        <v>0</v>
      </c>
      <c r="W21" s="60"/>
    </row>
    <row r="22" spans="1:23" s="61" customFormat="1" ht="17.25" customHeight="1">
      <c r="A22" s="63" t="s">
        <v>36</v>
      </c>
      <c r="B22" s="53">
        <v>674</v>
      </c>
      <c r="C22" s="54">
        <f t="shared" si="1"/>
        <v>672</v>
      </c>
      <c r="D22" s="64">
        <v>2</v>
      </c>
      <c r="E22" s="53">
        <v>251</v>
      </c>
      <c r="F22" s="54">
        <f t="shared" si="2"/>
        <v>251</v>
      </c>
      <c r="G22" s="64">
        <v>0</v>
      </c>
      <c r="H22" s="53">
        <v>243</v>
      </c>
      <c r="I22" s="55">
        <f t="shared" si="3"/>
        <v>36.053412462908014</v>
      </c>
      <c r="J22" s="55">
        <f t="shared" si="4"/>
        <v>96.812749003984067</v>
      </c>
      <c r="K22" s="56">
        <f t="shared" si="5"/>
        <v>243</v>
      </c>
      <c r="L22" s="54">
        <v>56</v>
      </c>
      <c r="M22" s="54">
        <v>93</v>
      </c>
      <c r="N22" s="57">
        <f t="shared" si="6"/>
        <v>36.160714285714285</v>
      </c>
      <c r="O22" s="58">
        <f t="shared" si="7"/>
        <v>96.812749003984067</v>
      </c>
      <c r="P22" s="64">
        <v>0</v>
      </c>
      <c r="Q22" s="54">
        <v>0</v>
      </c>
      <c r="R22" s="54">
        <v>0</v>
      </c>
      <c r="S22" s="54">
        <v>0</v>
      </c>
      <c r="T22" s="54">
        <v>0</v>
      </c>
      <c r="U22" s="57">
        <f t="shared" si="8"/>
        <v>0</v>
      </c>
      <c r="V22" s="59">
        <v>0</v>
      </c>
      <c r="W22" s="60"/>
    </row>
    <row r="23" spans="1:23" s="61" customFormat="1" ht="17.25" customHeight="1">
      <c r="A23" s="63" t="s">
        <v>37</v>
      </c>
      <c r="B23" s="53">
        <v>932</v>
      </c>
      <c r="C23" s="54">
        <f t="shared" si="1"/>
        <v>920</v>
      </c>
      <c r="D23" s="64">
        <v>12</v>
      </c>
      <c r="E23" s="53">
        <v>270</v>
      </c>
      <c r="F23" s="54">
        <f t="shared" si="2"/>
        <v>269</v>
      </c>
      <c r="G23" s="64">
        <v>1</v>
      </c>
      <c r="H23" s="53">
        <v>263</v>
      </c>
      <c r="I23" s="55">
        <f t="shared" si="3"/>
        <v>28.218884120171673</v>
      </c>
      <c r="J23" s="55">
        <f t="shared" si="4"/>
        <v>97.407407407407405</v>
      </c>
      <c r="K23" s="56">
        <f t="shared" si="5"/>
        <v>263</v>
      </c>
      <c r="L23" s="54">
        <v>48</v>
      </c>
      <c r="M23" s="54">
        <v>94</v>
      </c>
      <c r="N23" s="57">
        <f t="shared" si="6"/>
        <v>28.586956521739133</v>
      </c>
      <c r="O23" s="58">
        <f t="shared" si="7"/>
        <v>97.769516728624538</v>
      </c>
      <c r="P23" s="64">
        <v>0</v>
      </c>
      <c r="Q23" s="54">
        <v>309</v>
      </c>
      <c r="R23" s="54">
        <v>15</v>
      </c>
      <c r="S23" s="54">
        <v>2</v>
      </c>
      <c r="T23" s="54">
        <v>0</v>
      </c>
      <c r="U23" s="57">
        <f t="shared" si="8"/>
        <v>0</v>
      </c>
      <c r="V23" s="59">
        <f t="shared" si="9"/>
        <v>0</v>
      </c>
      <c r="W23" s="60"/>
    </row>
    <row r="24" spans="1:23" s="61" customFormat="1" ht="17.25" customHeight="1">
      <c r="A24" s="63" t="s">
        <v>38</v>
      </c>
      <c r="B24" s="53">
        <v>60</v>
      </c>
      <c r="C24" s="54">
        <f t="shared" si="1"/>
        <v>56</v>
      </c>
      <c r="D24" s="54">
        <v>4</v>
      </c>
      <c r="E24" s="53">
        <v>19</v>
      </c>
      <c r="F24" s="54">
        <f t="shared" si="2"/>
        <v>19</v>
      </c>
      <c r="G24" s="54">
        <v>0</v>
      </c>
      <c r="H24" s="53">
        <v>17</v>
      </c>
      <c r="I24" s="55">
        <f t="shared" si="3"/>
        <v>28.333333333333332</v>
      </c>
      <c r="J24" s="55">
        <f t="shared" si="4"/>
        <v>89.473684210526315</v>
      </c>
      <c r="K24" s="56">
        <f t="shared" si="5"/>
        <v>17</v>
      </c>
      <c r="L24" s="54">
        <v>56</v>
      </c>
      <c r="M24" s="54">
        <v>93</v>
      </c>
      <c r="N24" s="57">
        <f t="shared" si="6"/>
        <v>30.357142857142854</v>
      </c>
      <c r="O24" s="58">
        <f t="shared" si="7"/>
        <v>89.473684210526315</v>
      </c>
      <c r="P24" s="54">
        <v>0</v>
      </c>
      <c r="Q24" s="54">
        <v>0</v>
      </c>
      <c r="R24" s="54">
        <v>3</v>
      </c>
      <c r="S24" s="54">
        <v>0</v>
      </c>
      <c r="T24" s="54">
        <v>0</v>
      </c>
      <c r="U24" s="57">
        <f t="shared" si="8"/>
        <v>0</v>
      </c>
      <c r="V24" s="59">
        <v>0</v>
      </c>
      <c r="W24" s="60"/>
    </row>
    <row r="25" spans="1:23" s="61" customFormat="1" ht="17.25" customHeight="1">
      <c r="A25" s="63" t="s">
        <v>39</v>
      </c>
      <c r="B25" s="53">
        <v>55</v>
      </c>
      <c r="C25" s="54">
        <f t="shared" si="1"/>
        <v>49</v>
      </c>
      <c r="D25" s="54">
        <v>6</v>
      </c>
      <c r="E25" s="53">
        <v>15</v>
      </c>
      <c r="F25" s="54">
        <f t="shared" si="2"/>
        <v>15</v>
      </c>
      <c r="G25" s="54">
        <v>0</v>
      </c>
      <c r="H25" s="53">
        <v>8</v>
      </c>
      <c r="I25" s="55">
        <f t="shared" si="3"/>
        <v>14.545454545454545</v>
      </c>
      <c r="J25" s="55">
        <f t="shared" si="4"/>
        <v>53.333333333333336</v>
      </c>
      <c r="K25" s="56">
        <f t="shared" si="5"/>
        <v>8</v>
      </c>
      <c r="L25" s="54"/>
      <c r="M25" s="54"/>
      <c r="N25" s="57"/>
      <c r="O25" s="58"/>
      <c r="P25" s="54">
        <v>0</v>
      </c>
      <c r="Q25" s="54"/>
      <c r="R25" s="54"/>
      <c r="S25" s="54"/>
      <c r="T25" s="54"/>
      <c r="U25" s="57">
        <f t="shared" si="8"/>
        <v>0</v>
      </c>
      <c r="V25" s="59">
        <v>0</v>
      </c>
      <c r="W25" s="60"/>
    </row>
    <row r="26" spans="1:23" s="61" customFormat="1" ht="17.25" customHeight="1">
      <c r="A26" s="62" t="s">
        <v>40</v>
      </c>
      <c r="B26" s="53">
        <v>374</v>
      </c>
      <c r="C26" s="54">
        <f t="shared" si="1"/>
        <v>365</v>
      </c>
      <c r="D26" s="54">
        <v>9</v>
      </c>
      <c r="E26" s="53">
        <v>147</v>
      </c>
      <c r="F26" s="54">
        <f t="shared" si="2"/>
        <v>147</v>
      </c>
      <c r="G26" s="54">
        <v>0</v>
      </c>
      <c r="H26" s="53">
        <v>136</v>
      </c>
      <c r="I26" s="55">
        <f t="shared" si="3"/>
        <v>36.363636363636367</v>
      </c>
      <c r="J26" s="55">
        <f t="shared" si="4"/>
        <v>92.517006802721085</v>
      </c>
      <c r="K26" s="56">
        <f t="shared" si="5"/>
        <v>136</v>
      </c>
      <c r="L26" s="54">
        <v>55</v>
      </c>
      <c r="M26" s="54">
        <v>95</v>
      </c>
      <c r="N26" s="57">
        <f t="shared" si="6"/>
        <v>37.260273972602739</v>
      </c>
      <c r="O26" s="58">
        <f t="shared" si="7"/>
        <v>92.517006802721085</v>
      </c>
      <c r="P26" s="54">
        <v>0</v>
      </c>
      <c r="Q26" s="54">
        <v>0</v>
      </c>
      <c r="R26" s="54">
        <v>7</v>
      </c>
      <c r="S26" s="54">
        <v>0</v>
      </c>
      <c r="T26" s="54">
        <v>0</v>
      </c>
      <c r="U26" s="57">
        <v>5</v>
      </c>
      <c r="V26" s="59">
        <v>87</v>
      </c>
      <c r="W26" s="60"/>
    </row>
    <row r="27" spans="1:23" s="61" customFormat="1" ht="16.5" customHeight="1">
      <c r="A27" s="52" t="s">
        <v>41</v>
      </c>
      <c r="B27" s="53">
        <v>3463</v>
      </c>
      <c r="C27" s="54">
        <f t="shared" si="1"/>
        <v>3143</v>
      </c>
      <c r="D27" s="54">
        <v>320</v>
      </c>
      <c r="E27" s="53">
        <v>1161</v>
      </c>
      <c r="F27" s="54">
        <f t="shared" si="2"/>
        <v>1043</v>
      </c>
      <c r="G27" s="54">
        <v>118</v>
      </c>
      <c r="H27" s="53">
        <v>1063</v>
      </c>
      <c r="I27" s="55">
        <f t="shared" si="3"/>
        <v>30.695928385792666</v>
      </c>
      <c r="J27" s="55">
        <f t="shared" si="4"/>
        <v>91.559000861326439</v>
      </c>
      <c r="K27" s="56">
        <f t="shared" si="5"/>
        <v>947</v>
      </c>
      <c r="L27" s="54">
        <v>49</v>
      </c>
      <c r="M27" s="54">
        <v>93</v>
      </c>
      <c r="N27" s="57">
        <f t="shared" si="6"/>
        <v>30.130448615972</v>
      </c>
      <c r="O27" s="58">
        <f t="shared" si="7"/>
        <v>90.795781399808249</v>
      </c>
      <c r="P27" s="54">
        <v>116</v>
      </c>
      <c r="Q27" s="54">
        <v>184</v>
      </c>
      <c r="R27" s="54">
        <v>22</v>
      </c>
      <c r="S27" s="54">
        <v>1</v>
      </c>
      <c r="T27" s="54">
        <v>0</v>
      </c>
      <c r="U27" s="57">
        <f t="shared" si="8"/>
        <v>36.25</v>
      </c>
      <c r="V27" s="59">
        <f t="shared" si="9"/>
        <v>98.305084745762713</v>
      </c>
      <c r="W27" s="60"/>
    </row>
    <row r="28" spans="1:23" s="61" customFormat="1" ht="16.5" customHeight="1">
      <c r="A28" s="52" t="s">
        <v>42</v>
      </c>
      <c r="B28" s="53">
        <v>21638</v>
      </c>
      <c r="C28" s="54">
        <f t="shared" si="1"/>
        <v>20259</v>
      </c>
      <c r="D28" s="54">
        <v>1379</v>
      </c>
      <c r="E28" s="53">
        <v>7495</v>
      </c>
      <c r="F28" s="54">
        <f t="shared" si="2"/>
        <v>7265</v>
      </c>
      <c r="G28" s="54">
        <v>230</v>
      </c>
      <c r="H28" s="53">
        <v>6781</v>
      </c>
      <c r="I28" s="55">
        <f t="shared" si="3"/>
        <v>31.338386172474351</v>
      </c>
      <c r="J28" s="55">
        <f t="shared" si="4"/>
        <v>90.473649099399594</v>
      </c>
      <c r="K28" s="56">
        <f t="shared" si="5"/>
        <v>6781</v>
      </c>
      <c r="L28" s="54">
        <v>55</v>
      </c>
      <c r="M28" s="54">
        <v>94</v>
      </c>
      <c r="N28" s="57">
        <f t="shared" si="6"/>
        <v>33.471543511525745</v>
      </c>
      <c r="O28" s="58">
        <f t="shared" si="7"/>
        <v>93.337921541637996</v>
      </c>
      <c r="P28" s="54">
        <v>0</v>
      </c>
      <c r="Q28" s="54">
        <v>184</v>
      </c>
      <c r="R28" s="54">
        <v>22</v>
      </c>
      <c r="S28" s="54">
        <v>1</v>
      </c>
      <c r="T28" s="54">
        <v>0</v>
      </c>
      <c r="U28" s="57">
        <f t="shared" si="8"/>
        <v>0</v>
      </c>
      <c r="V28" s="59">
        <f t="shared" si="9"/>
        <v>0</v>
      </c>
      <c r="W28" s="60"/>
    </row>
    <row r="29" spans="1:23" s="61" customFormat="1" ht="16.5" customHeight="1">
      <c r="A29" s="65" t="s">
        <v>43</v>
      </c>
      <c r="B29" s="53">
        <v>3416</v>
      </c>
      <c r="C29" s="54">
        <f t="shared" si="1"/>
        <v>3305</v>
      </c>
      <c r="D29" s="66">
        <v>111</v>
      </c>
      <c r="E29" s="53">
        <v>2066</v>
      </c>
      <c r="F29" s="54">
        <f t="shared" si="2"/>
        <v>2061</v>
      </c>
      <c r="G29" s="66">
        <v>5</v>
      </c>
      <c r="H29" s="53">
        <v>2021</v>
      </c>
      <c r="I29" s="55">
        <f t="shared" si="3"/>
        <v>59.162763466042158</v>
      </c>
      <c r="J29" s="55">
        <f t="shared" si="4"/>
        <v>97.821878025169411</v>
      </c>
      <c r="K29" s="56">
        <f t="shared" si="5"/>
        <v>2018</v>
      </c>
      <c r="L29" s="66">
        <v>66</v>
      </c>
      <c r="M29" s="66">
        <v>98</v>
      </c>
      <c r="N29" s="57">
        <f t="shared" si="6"/>
        <v>61.059001512859304</v>
      </c>
      <c r="O29" s="58">
        <f t="shared" si="7"/>
        <v>97.91363415817564</v>
      </c>
      <c r="P29" s="54">
        <v>3</v>
      </c>
      <c r="Q29" s="66">
        <v>5795</v>
      </c>
      <c r="R29" s="66">
        <v>378</v>
      </c>
      <c r="S29" s="66">
        <v>7</v>
      </c>
      <c r="T29" s="66">
        <v>6</v>
      </c>
      <c r="U29" s="57">
        <f t="shared" si="8"/>
        <v>2.7027027027027026</v>
      </c>
      <c r="V29" s="59">
        <f t="shared" si="9"/>
        <v>60</v>
      </c>
      <c r="W29" s="60"/>
    </row>
    <row r="30" spans="1:23" s="61" customFormat="1" ht="16.5" customHeight="1">
      <c r="A30" s="52" t="s">
        <v>44</v>
      </c>
      <c r="B30" s="53">
        <v>2142</v>
      </c>
      <c r="C30" s="54">
        <f t="shared" si="1"/>
        <v>2039</v>
      </c>
      <c r="D30" s="54">
        <v>103</v>
      </c>
      <c r="E30" s="53">
        <v>827</v>
      </c>
      <c r="F30" s="54">
        <f t="shared" si="2"/>
        <v>822</v>
      </c>
      <c r="G30" s="54">
        <v>5</v>
      </c>
      <c r="H30" s="53">
        <v>713</v>
      </c>
      <c r="I30" s="55">
        <f t="shared" si="3"/>
        <v>33.286647992530341</v>
      </c>
      <c r="J30" s="55">
        <f t="shared" si="4"/>
        <v>86.215235792019357</v>
      </c>
      <c r="K30" s="56">
        <f t="shared" si="5"/>
        <v>711</v>
      </c>
      <c r="L30" s="54">
        <v>57</v>
      </c>
      <c r="M30" s="54">
        <v>90</v>
      </c>
      <c r="N30" s="57">
        <f t="shared" si="6"/>
        <v>34.870034330554198</v>
      </c>
      <c r="O30" s="58">
        <f t="shared" si="7"/>
        <v>86.496350364963504</v>
      </c>
      <c r="P30" s="54">
        <v>2</v>
      </c>
      <c r="Q30" s="54">
        <v>21572</v>
      </c>
      <c r="R30" s="54">
        <v>147</v>
      </c>
      <c r="S30" s="54">
        <v>26</v>
      </c>
      <c r="T30" s="54">
        <v>22</v>
      </c>
      <c r="U30" s="57">
        <f t="shared" si="8"/>
        <v>1.9417475728155338</v>
      </c>
      <c r="V30" s="59">
        <f t="shared" si="9"/>
        <v>40</v>
      </c>
      <c r="W30" s="60"/>
    </row>
    <row r="31" spans="1:23" s="61" customFormat="1" ht="17.25" customHeight="1">
      <c r="A31" s="65" t="s">
        <v>45</v>
      </c>
      <c r="B31" s="53">
        <v>83486</v>
      </c>
      <c r="C31" s="54">
        <f t="shared" si="1"/>
        <v>60350</v>
      </c>
      <c r="D31" s="66">
        <v>23136</v>
      </c>
      <c r="E31" s="53">
        <v>25505</v>
      </c>
      <c r="F31" s="54">
        <f t="shared" si="2"/>
        <v>23677</v>
      </c>
      <c r="G31" s="54">
        <v>1828</v>
      </c>
      <c r="H31" s="53">
        <v>23859</v>
      </c>
      <c r="I31" s="55">
        <f t="shared" si="3"/>
        <v>28.578444290060613</v>
      </c>
      <c r="J31" s="55">
        <f t="shared" si="4"/>
        <v>93.546363458145464</v>
      </c>
      <c r="K31" s="56">
        <f t="shared" si="5"/>
        <v>22418</v>
      </c>
      <c r="L31" s="66">
        <v>52</v>
      </c>
      <c r="M31" s="66">
        <v>95</v>
      </c>
      <c r="N31" s="57">
        <f t="shared" si="6"/>
        <v>37.146644573322284</v>
      </c>
      <c r="O31" s="58">
        <f t="shared" si="7"/>
        <v>94.682603370359416</v>
      </c>
      <c r="P31" s="66">
        <v>1441</v>
      </c>
      <c r="Q31" s="66">
        <v>1248730</v>
      </c>
      <c r="R31" s="66">
        <v>23545</v>
      </c>
      <c r="S31" s="66">
        <v>1502</v>
      </c>
      <c r="T31" s="66">
        <v>1249</v>
      </c>
      <c r="U31" s="57">
        <f t="shared" si="8"/>
        <v>6.228388658367912</v>
      </c>
      <c r="V31" s="59">
        <f t="shared" si="9"/>
        <v>78.829321663019698</v>
      </c>
      <c r="W31" s="60"/>
    </row>
    <row r="32" spans="1:23" s="61" customFormat="1" ht="17.25" customHeight="1">
      <c r="A32" s="52" t="s">
        <v>46</v>
      </c>
      <c r="B32" s="53">
        <v>24326</v>
      </c>
      <c r="C32" s="54">
        <f t="shared" si="1"/>
        <v>23871</v>
      </c>
      <c r="D32" s="54">
        <v>455</v>
      </c>
      <c r="E32" s="53">
        <v>6821</v>
      </c>
      <c r="F32" s="54">
        <f t="shared" si="2"/>
        <v>6771</v>
      </c>
      <c r="G32" s="54">
        <v>50</v>
      </c>
      <c r="H32" s="53">
        <v>5865</v>
      </c>
      <c r="I32" s="55">
        <f t="shared" si="3"/>
        <v>24.11000575515909</v>
      </c>
      <c r="J32" s="55">
        <f t="shared" si="4"/>
        <v>85.984459756633925</v>
      </c>
      <c r="K32" s="56">
        <f t="shared" si="5"/>
        <v>5837</v>
      </c>
      <c r="L32" s="54">
        <v>46</v>
      </c>
      <c r="M32" s="54">
        <v>89</v>
      </c>
      <c r="N32" s="57">
        <f t="shared" si="6"/>
        <v>24.452264253696953</v>
      </c>
      <c r="O32" s="58">
        <f t="shared" si="7"/>
        <v>86.205878009156706</v>
      </c>
      <c r="P32" s="54">
        <v>28</v>
      </c>
      <c r="Q32" s="54">
        <v>53093</v>
      </c>
      <c r="R32" s="54">
        <v>758</v>
      </c>
      <c r="S32" s="54">
        <v>453</v>
      </c>
      <c r="T32" s="54">
        <v>53</v>
      </c>
      <c r="U32" s="57">
        <f t="shared" si="8"/>
        <v>6.1538461538461542</v>
      </c>
      <c r="V32" s="59">
        <f t="shared" si="9"/>
        <v>56.000000000000007</v>
      </c>
      <c r="W32" s="60"/>
    </row>
    <row r="33" spans="1:23" s="61" customFormat="1" ht="17.25" customHeight="1">
      <c r="A33" s="65" t="s">
        <v>47</v>
      </c>
      <c r="B33" s="53">
        <v>319275</v>
      </c>
      <c r="C33" s="54">
        <f t="shared" si="1"/>
        <v>313044</v>
      </c>
      <c r="D33" s="66">
        <v>6231</v>
      </c>
      <c r="E33" s="53">
        <v>81310</v>
      </c>
      <c r="F33" s="54">
        <f t="shared" si="2"/>
        <v>81273</v>
      </c>
      <c r="G33" s="66">
        <v>37</v>
      </c>
      <c r="H33" s="53">
        <v>78227</v>
      </c>
      <c r="I33" s="55">
        <f t="shared" si="3"/>
        <v>24.501448594471849</v>
      </c>
      <c r="J33" s="55">
        <f t="shared" si="4"/>
        <v>96.208338457754266</v>
      </c>
      <c r="K33" s="56">
        <f t="shared" si="5"/>
        <v>78222</v>
      </c>
      <c r="L33" s="66">
        <v>43</v>
      </c>
      <c r="M33" s="66">
        <v>93</v>
      </c>
      <c r="N33" s="57">
        <f t="shared" si="6"/>
        <v>24.987541687430522</v>
      </c>
      <c r="O33" s="58">
        <f t="shared" si="7"/>
        <v>96.245985751725655</v>
      </c>
      <c r="P33" s="66">
        <v>5</v>
      </c>
      <c r="Q33" s="66">
        <v>246444</v>
      </c>
      <c r="R33" s="66">
        <v>21679</v>
      </c>
      <c r="S33" s="66">
        <v>590</v>
      </c>
      <c r="T33" s="66">
        <v>246</v>
      </c>
      <c r="U33" s="57">
        <f t="shared" si="8"/>
        <v>8.0243941582410522E-2</v>
      </c>
      <c r="V33" s="59">
        <f t="shared" si="9"/>
        <v>13.513513513513514</v>
      </c>
      <c r="W33" s="60"/>
    </row>
    <row r="34" spans="1:23" s="61" customFormat="1" ht="17.25" customHeight="1">
      <c r="A34" s="52" t="s">
        <v>48</v>
      </c>
      <c r="B34" s="53">
        <v>183734</v>
      </c>
      <c r="C34" s="54">
        <f t="shared" si="1"/>
        <v>178004</v>
      </c>
      <c r="D34" s="54">
        <v>5730</v>
      </c>
      <c r="E34" s="53">
        <v>66200</v>
      </c>
      <c r="F34" s="54">
        <f t="shared" si="2"/>
        <v>66199</v>
      </c>
      <c r="G34" s="54">
        <v>1</v>
      </c>
      <c r="H34" s="53">
        <v>62324</v>
      </c>
      <c r="I34" s="55">
        <f t="shared" si="3"/>
        <v>33.920776775120551</v>
      </c>
      <c r="J34" s="55">
        <f t="shared" si="4"/>
        <v>94.145015105740185</v>
      </c>
      <c r="K34" s="56">
        <f t="shared" si="5"/>
        <v>62323</v>
      </c>
      <c r="L34" s="54">
        <v>53</v>
      </c>
      <c r="M34" s="54">
        <v>93</v>
      </c>
      <c r="N34" s="57">
        <f t="shared" si="6"/>
        <v>35.012134558773958</v>
      </c>
      <c r="O34" s="58">
        <f t="shared" si="7"/>
        <v>94.144926660523581</v>
      </c>
      <c r="P34" s="54">
        <v>1</v>
      </c>
      <c r="Q34" s="54">
        <v>3951</v>
      </c>
      <c r="R34" s="54">
        <v>802</v>
      </c>
      <c r="S34" s="54">
        <v>95</v>
      </c>
      <c r="T34" s="54">
        <v>4</v>
      </c>
      <c r="U34" s="57">
        <f t="shared" si="8"/>
        <v>1.7452006980802792E-2</v>
      </c>
      <c r="V34" s="59">
        <f t="shared" si="9"/>
        <v>100</v>
      </c>
      <c r="W34" s="60"/>
    </row>
    <row r="35" spans="1:23" s="61" customFormat="1" ht="16.5" customHeight="1">
      <c r="A35" s="52" t="s">
        <v>49</v>
      </c>
      <c r="B35" s="53">
        <v>240602</v>
      </c>
      <c r="C35" s="54">
        <f t="shared" si="1"/>
        <v>207087</v>
      </c>
      <c r="D35" s="54">
        <v>33515</v>
      </c>
      <c r="E35" s="53">
        <v>72275</v>
      </c>
      <c r="F35" s="54">
        <f t="shared" si="2"/>
        <v>63407</v>
      </c>
      <c r="G35" s="54">
        <v>8868</v>
      </c>
      <c r="H35" s="53">
        <v>52136</v>
      </c>
      <c r="I35" s="55">
        <f t="shared" si="3"/>
        <v>21.668980307728113</v>
      </c>
      <c r="J35" s="55">
        <f t="shared" si="4"/>
        <v>72.135593220338976</v>
      </c>
      <c r="K35" s="56">
        <f t="shared" si="5"/>
        <v>48544</v>
      </c>
      <c r="L35" s="54">
        <v>53</v>
      </c>
      <c r="M35" s="54">
        <v>90</v>
      </c>
      <c r="N35" s="57">
        <f t="shared" si="6"/>
        <v>23.441355565535257</v>
      </c>
      <c r="O35" s="58">
        <f t="shared" si="7"/>
        <v>76.55937041651552</v>
      </c>
      <c r="P35" s="54">
        <v>3592</v>
      </c>
      <c r="Q35" s="54">
        <v>1889808</v>
      </c>
      <c r="R35" s="54">
        <v>29322</v>
      </c>
      <c r="S35" s="54">
        <v>6577</v>
      </c>
      <c r="T35" s="54">
        <v>1890</v>
      </c>
      <c r="U35" s="57">
        <f t="shared" si="8"/>
        <v>10.717589139191407</v>
      </c>
      <c r="V35" s="59">
        <f t="shared" si="9"/>
        <v>40.505187189896255</v>
      </c>
      <c r="W35" s="60"/>
    </row>
    <row r="36" spans="1:23" s="61" customFormat="1" ht="16.5" customHeight="1">
      <c r="A36" s="52" t="s">
        <v>50</v>
      </c>
      <c r="B36" s="53">
        <v>31281</v>
      </c>
      <c r="C36" s="54">
        <f t="shared" si="1"/>
        <v>29487</v>
      </c>
      <c r="D36" s="54">
        <v>1794</v>
      </c>
      <c r="E36" s="53">
        <v>11359</v>
      </c>
      <c r="F36" s="54">
        <f t="shared" si="2"/>
        <v>11165</v>
      </c>
      <c r="G36" s="54">
        <v>194</v>
      </c>
      <c r="H36" s="53">
        <v>10304</v>
      </c>
      <c r="I36" s="55">
        <f t="shared" si="3"/>
        <v>32.940123397589595</v>
      </c>
      <c r="J36" s="55">
        <f t="shared" si="4"/>
        <v>90.712210581917418</v>
      </c>
      <c r="K36" s="56">
        <f t="shared" si="5"/>
        <v>10150</v>
      </c>
      <c r="L36" s="54">
        <v>56</v>
      </c>
      <c r="M36" s="54">
        <v>94</v>
      </c>
      <c r="N36" s="57">
        <f t="shared" si="6"/>
        <v>34.421948655339641</v>
      </c>
      <c r="O36" s="58">
        <f t="shared" si="7"/>
        <v>90.909090909090907</v>
      </c>
      <c r="P36" s="54">
        <v>154</v>
      </c>
      <c r="Q36" s="54">
        <v>520106</v>
      </c>
      <c r="R36" s="54">
        <v>1787</v>
      </c>
      <c r="S36" s="54">
        <v>535</v>
      </c>
      <c r="T36" s="54">
        <v>520</v>
      </c>
      <c r="U36" s="57">
        <f t="shared" si="8"/>
        <v>8.5841694537346704</v>
      </c>
      <c r="V36" s="59">
        <f t="shared" si="9"/>
        <v>79.381443298969074</v>
      </c>
      <c r="W36" s="60"/>
    </row>
    <row r="37" spans="1:23" s="61" customFormat="1" ht="16.5" customHeight="1">
      <c r="A37" s="65" t="s">
        <v>51</v>
      </c>
      <c r="B37" s="53">
        <v>53219</v>
      </c>
      <c r="C37" s="54">
        <f t="shared" si="1"/>
        <v>38822</v>
      </c>
      <c r="D37" s="66">
        <v>14397</v>
      </c>
      <c r="E37" s="53">
        <v>10080</v>
      </c>
      <c r="F37" s="54">
        <f t="shared" si="2"/>
        <v>8542</v>
      </c>
      <c r="G37" s="66">
        <v>1538</v>
      </c>
      <c r="H37" s="53">
        <v>8886</v>
      </c>
      <c r="I37" s="55">
        <f t="shared" si="3"/>
        <v>16.697044288693888</v>
      </c>
      <c r="J37" s="55">
        <f t="shared" si="4"/>
        <v>88.154761904761898</v>
      </c>
      <c r="K37" s="56">
        <f t="shared" si="5"/>
        <v>7726</v>
      </c>
      <c r="L37" s="66">
        <v>38</v>
      </c>
      <c r="M37" s="66">
        <v>96</v>
      </c>
      <c r="N37" s="57">
        <f t="shared" si="6"/>
        <v>19.901087012518676</v>
      </c>
      <c r="O37" s="58">
        <f t="shared" si="7"/>
        <v>90.447202060407392</v>
      </c>
      <c r="P37" s="66">
        <v>1160</v>
      </c>
      <c r="Q37" s="66">
        <v>1305228.0900000001</v>
      </c>
      <c r="R37" s="66">
        <v>15474</v>
      </c>
      <c r="S37" s="66">
        <v>1839</v>
      </c>
      <c r="T37" s="66">
        <v>1305</v>
      </c>
      <c r="U37" s="57">
        <f t="shared" si="8"/>
        <v>8.0572341460026404</v>
      </c>
      <c r="V37" s="59">
        <f t="shared" si="9"/>
        <v>75.422626788036411</v>
      </c>
      <c r="W37" s="60"/>
    </row>
    <row r="38" spans="1:23" s="61" customFormat="1" ht="16.5" customHeight="1">
      <c r="A38" s="65" t="s">
        <v>52</v>
      </c>
      <c r="B38" s="53">
        <v>109752</v>
      </c>
      <c r="C38" s="54">
        <f t="shared" si="1"/>
        <v>20080</v>
      </c>
      <c r="D38" s="66">
        <v>89672</v>
      </c>
      <c r="E38" s="53">
        <v>14550</v>
      </c>
      <c r="F38" s="54">
        <f t="shared" si="2"/>
        <v>5171</v>
      </c>
      <c r="G38" s="66">
        <v>9379</v>
      </c>
      <c r="H38" s="53">
        <v>12060</v>
      </c>
      <c r="I38" s="55">
        <f t="shared" si="3"/>
        <v>10.988410233982068</v>
      </c>
      <c r="J38" s="55">
        <f t="shared" si="4"/>
        <v>82.886597938144334</v>
      </c>
      <c r="K38" s="56">
        <f>H38-P38</f>
        <v>4736</v>
      </c>
      <c r="L38" s="66">
        <v>42</v>
      </c>
      <c r="M38" s="66">
        <v>87</v>
      </c>
      <c r="N38" s="57">
        <f t="shared" si="6"/>
        <v>23.585657370517929</v>
      </c>
      <c r="O38" s="58">
        <f t="shared" si="7"/>
        <v>91.587700638174425</v>
      </c>
      <c r="P38" s="66">
        <v>7324</v>
      </c>
      <c r="Q38" s="66">
        <v>10353408</v>
      </c>
      <c r="R38" s="66">
        <v>88890</v>
      </c>
      <c r="S38" s="66">
        <v>14329</v>
      </c>
      <c r="T38" s="66">
        <v>10353</v>
      </c>
      <c r="U38" s="57">
        <f t="shared" si="8"/>
        <v>8.1675439379070394</v>
      </c>
      <c r="V38" s="59">
        <f t="shared" si="9"/>
        <v>78.089348544620961</v>
      </c>
      <c r="W38" s="60"/>
    </row>
    <row r="39" spans="1:23" s="61" customFormat="1" ht="16.5" customHeight="1">
      <c r="A39" s="65" t="s">
        <v>53</v>
      </c>
      <c r="B39" s="53">
        <v>123440</v>
      </c>
      <c r="C39" s="54">
        <f t="shared" si="1"/>
        <v>123216</v>
      </c>
      <c r="D39" s="66">
        <v>224</v>
      </c>
      <c r="E39" s="53">
        <v>35439</v>
      </c>
      <c r="F39" s="54">
        <f t="shared" si="2"/>
        <v>35435</v>
      </c>
      <c r="G39" s="66">
        <v>4</v>
      </c>
      <c r="H39" s="53">
        <v>34266</v>
      </c>
      <c r="I39" s="55">
        <f t="shared" si="3"/>
        <v>27.759235255994813</v>
      </c>
      <c r="J39" s="55">
        <f t="shared" si="4"/>
        <v>96.690087192076518</v>
      </c>
      <c r="K39" s="56">
        <f t="shared" si="5"/>
        <v>34264</v>
      </c>
      <c r="L39" s="66">
        <v>40.52200638310552</v>
      </c>
      <c r="M39" s="66">
        <v>83.813493447974139</v>
      </c>
      <c r="N39" s="57">
        <f t="shared" si="6"/>
        <v>27.808076873133359</v>
      </c>
      <c r="O39" s="58">
        <f t="shared" si="7"/>
        <v>96.695357697192037</v>
      </c>
      <c r="P39" s="66">
        <v>2</v>
      </c>
      <c r="Q39" s="66">
        <v>69488</v>
      </c>
      <c r="R39" s="66">
        <v>276</v>
      </c>
      <c r="S39" s="66">
        <v>80</v>
      </c>
      <c r="T39" s="66">
        <v>69</v>
      </c>
      <c r="U39" s="57">
        <f t="shared" si="8"/>
        <v>0.89285714285714279</v>
      </c>
      <c r="V39" s="59">
        <f t="shared" si="9"/>
        <v>50</v>
      </c>
      <c r="W39" s="60"/>
    </row>
    <row r="40" spans="1:23" s="61" customFormat="1" ht="16.5" customHeight="1">
      <c r="A40" s="65" t="s">
        <v>54</v>
      </c>
      <c r="B40" s="53">
        <v>115</v>
      </c>
      <c r="C40" s="54">
        <f t="shared" si="1"/>
        <v>112</v>
      </c>
      <c r="D40" s="66">
        <v>3</v>
      </c>
      <c r="E40" s="53">
        <v>38</v>
      </c>
      <c r="F40" s="54">
        <f t="shared" si="2"/>
        <v>38</v>
      </c>
      <c r="G40" s="66">
        <v>0</v>
      </c>
      <c r="H40" s="53">
        <v>32</v>
      </c>
      <c r="I40" s="55">
        <f t="shared" si="3"/>
        <v>27.826086956521738</v>
      </c>
      <c r="J40" s="55">
        <f t="shared" si="4"/>
        <v>84.210526315789465</v>
      </c>
      <c r="K40" s="56">
        <f t="shared" si="5"/>
        <v>32</v>
      </c>
      <c r="L40" s="66">
        <v>48</v>
      </c>
      <c r="M40" s="66">
        <v>85</v>
      </c>
      <c r="N40" s="57">
        <f t="shared" si="6"/>
        <v>28.571428571428569</v>
      </c>
      <c r="O40" s="58">
        <f t="shared" si="7"/>
        <v>84.210526315789465</v>
      </c>
      <c r="P40" s="66">
        <v>0</v>
      </c>
      <c r="Q40" s="66">
        <v>20</v>
      </c>
      <c r="R40" s="66">
        <v>2</v>
      </c>
      <c r="S40" s="66">
        <v>1</v>
      </c>
      <c r="T40" s="66">
        <v>0</v>
      </c>
      <c r="U40" s="57">
        <f t="shared" si="8"/>
        <v>0</v>
      </c>
      <c r="V40" s="59">
        <v>0</v>
      </c>
      <c r="W40" s="60"/>
    </row>
    <row r="41" spans="1:23" s="61" customFormat="1" ht="16.5" customHeight="1">
      <c r="A41" s="65" t="s">
        <v>55</v>
      </c>
      <c r="B41" s="53">
        <v>1317</v>
      </c>
      <c r="C41" s="54">
        <f t="shared" si="1"/>
        <v>1261</v>
      </c>
      <c r="D41" s="66">
        <v>56</v>
      </c>
      <c r="E41" s="53">
        <v>300</v>
      </c>
      <c r="F41" s="54">
        <f t="shared" si="2"/>
        <v>296</v>
      </c>
      <c r="G41" s="66">
        <v>4</v>
      </c>
      <c r="H41" s="53">
        <v>282</v>
      </c>
      <c r="I41" s="55">
        <f t="shared" si="3"/>
        <v>21.412300683371299</v>
      </c>
      <c r="J41" s="55">
        <f t="shared" si="4"/>
        <v>94</v>
      </c>
      <c r="K41" s="56">
        <f t="shared" si="5"/>
        <v>281</v>
      </c>
      <c r="L41" s="66">
        <v>43</v>
      </c>
      <c r="M41" s="66">
        <v>91</v>
      </c>
      <c r="N41" s="57">
        <f t="shared" si="6"/>
        <v>22.283901665344967</v>
      </c>
      <c r="O41" s="58">
        <f t="shared" si="7"/>
        <v>94.932432432432435</v>
      </c>
      <c r="P41" s="66">
        <v>1</v>
      </c>
      <c r="Q41" s="66">
        <v>540</v>
      </c>
      <c r="R41" s="66">
        <v>85</v>
      </c>
      <c r="S41" s="66">
        <v>8</v>
      </c>
      <c r="T41" s="66">
        <v>1</v>
      </c>
      <c r="U41" s="57">
        <f t="shared" si="8"/>
        <v>1.7857142857142856</v>
      </c>
      <c r="V41" s="59">
        <f t="shared" si="9"/>
        <v>25</v>
      </c>
      <c r="W41" s="60"/>
    </row>
    <row r="42" spans="1:23" s="61" customFormat="1" ht="16.5" customHeight="1">
      <c r="A42" s="52" t="s">
        <v>56</v>
      </c>
      <c r="B42" s="53">
        <v>2721</v>
      </c>
      <c r="C42" s="54">
        <f t="shared" si="1"/>
        <v>2414</v>
      </c>
      <c r="D42" s="66">
        <v>307</v>
      </c>
      <c r="E42" s="53">
        <v>855</v>
      </c>
      <c r="F42" s="54">
        <f t="shared" si="2"/>
        <v>824</v>
      </c>
      <c r="G42" s="66">
        <v>31</v>
      </c>
      <c r="H42" s="53">
        <v>789</v>
      </c>
      <c r="I42" s="55">
        <f t="shared" si="3"/>
        <v>28.996692392502755</v>
      </c>
      <c r="J42" s="55">
        <f t="shared" si="4"/>
        <v>92.280701754385959</v>
      </c>
      <c r="K42" s="56">
        <f t="shared" si="5"/>
        <v>759</v>
      </c>
      <c r="L42" s="66">
        <v>48</v>
      </c>
      <c r="M42" s="66">
        <v>90</v>
      </c>
      <c r="N42" s="57">
        <f t="shared" si="6"/>
        <v>31.441590720795361</v>
      </c>
      <c r="O42" s="58">
        <f t="shared" si="7"/>
        <v>92.111650485436897</v>
      </c>
      <c r="P42" s="66">
        <v>30</v>
      </c>
      <c r="Q42" s="66">
        <v>6049</v>
      </c>
      <c r="R42" s="66">
        <v>298</v>
      </c>
      <c r="S42" s="66">
        <v>24</v>
      </c>
      <c r="T42" s="66">
        <v>6</v>
      </c>
      <c r="U42" s="57">
        <f t="shared" si="8"/>
        <v>9.7719869706840399</v>
      </c>
      <c r="V42" s="59">
        <f t="shared" si="9"/>
        <v>96.774193548387103</v>
      </c>
      <c r="W42" s="60"/>
    </row>
    <row r="43" spans="1:23" s="61" customFormat="1" ht="16.5" customHeight="1">
      <c r="A43" s="52" t="s">
        <v>57</v>
      </c>
      <c r="B43" s="53">
        <f>C43+D43</f>
        <v>119166</v>
      </c>
      <c r="C43" s="54">
        <v>99783</v>
      </c>
      <c r="D43" s="66">
        <v>19383</v>
      </c>
      <c r="E43" s="53">
        <v>23948</v>
      </c>
      <c r="F43" s="54">
        <f t="shared" si="2"/>
        <v>22309</v>
      </c>
      <c r="G43" s="66">
        <v>1639</v>
      </c>
      <c r="H43" s="53">
        <v>20231</v>
      </c>
      <c r="I43" s="55">
        <f t="shared" si="3"/>
        <v>16.977157914170149</v>
      </c>
      <c r="J43" s="55">
        <f t="shared" si="4"/>
        <v>84.478870886921669</v>
      </c>
      <c r="K43" s="56">
        <f t="shared" si="5"/>
        <v>19332</v>
      </c>
      <c r="L43" s="66">
        <v>52</v>
      </c>
      <c r="M43" s="66">
        <v>96</v>
      </c>
      <c r="N43" s="57">
        <f t="shared" si="6"/>
        <v>19.37404167042482</v>
      </c>
      <c r="O43" s="58">
        <f t="shared" si="7"/>
        <v>86.655609843560896</v>
      </c>
      <c r="P43" s="66">
        <v>899</v>
      </c>
      <c r="Q43" s="66">
        <v>201597.818</v>
      </c>
      <c r="R43" s="66">
        <v>15727</v>
      </c>
      <c r="S43" s="66">
        <v>879</v>
      </c>
      <c r="T43" s="66">
        <v>202</v>
      </c>
      <c r="U43" s="57">
        <f t="shared" si="8"/>
        <v>4.6380849197750607</v>
      </c>
      <c r="V43" s="59">
        <f t="shared" si="9"/>
        <v>54.850518608907869</v>
      </c>
      <c r="W43" s="60"/>
    </row>
    <row r="44" spans="1:23" s="61" customFormat="1" ht="16.5" customHeight="1">
      <c r="A44" s="52" t="s">
        <v>58</v>
      </c>
      <c r="B44" s="53">
        <v>209475</v>
      </c>
      <c r="C44" s="54">
        <f t="shared" si="1"/>
        <v>207520</v>
      </c>
      <c r="D44" s="66">
        <v>1955</v>
      </c>
      <c r="E44" s="53">
        <v>90694</v>
      </c>
      <c r="F44" s="54">
        <f t="shared" si="2"/>
        <v>90394</v>
      </c>
      <c r="G44" s="66">
        <v>300</v>
      </c>
      <c r="H44" s="53">
        <v>87280</v>
      </c>
      <c r="I44" s="55">
        <f t="shared" si="3"/>
        <v>41.666069936746631</v>
      </c>
      <c r="J44" s="55">
        <f t="shared" si="4"/>
        <v>96.235693651178693</v>
      </c>
      <c r="K44" s="56">
        <f t="shared" si="5"/>
        <v>87059</v>
      </c>
      <c r="L44" s="66">
        <v>58</v>
      </c>
      <c r="M44" s="66">
        <v>93</v>
      </c>
      <c r="N44" s="57">
        <f t="shared" si="6"/>
        <v>41.952101002313029</v>
      </c>
      <c r="O44" s="58">
        <f t="shared" si="7"/>
        <v>96.310595836006812</v>
      </c>
      <c r="P44" s="66">
        <v>221</v>
      </c>
      <c r="Q44" s="66">
        <v>132934</v>
      </c>
      <c r="R44" s="66">
        <v>1467</v>
      </c>
      <c r="S44" s="66">
        <v>272</v>
      </c>
      <c r="T44" s="66">
        <v>133</v>
      </c>
      <c r="U44" s="57">
        <f t="shared" si="8"/>
        <v>11.304347826086957</v>
      </c>
      <c r="V44" s="59">
        <f t="shared" si="9"/>
        <v>73.666666666666671</v>
      </c>
      <c r="W44" s="60"/>
    </row>
    <row r="45" spans="1:23" s="61" customFormat="1" ht="16.5" customHeight="1">
      <c r="A45" s="52" t="s">
        <v>59</v>
      </c>
      <c r="B45" s="53">
        <v>4647</v>
      </c>
      <c r="C45" s="54">
        <f t="shared" si="1"/>
        <v>2913</v>
      </c>
      <c r="D45" s="66">
        <v>1734</v>
      </c>
      <c r="E45" s="53">
        <v>792</v>
      </c>
      <c r="F45" s="54">
        <f t="shared" si="2"/>
        <v>636</v>
      </c>
      <c r="G45" s="66">
        <v>156</v>
      </c>
      <c r="H45" s="53">
        <v>660</v>
      </c>
      <c r="I45" s="55">
        <f t="shared" si="3"/>
        <v>14.202711426726921</v>
      </c>
      <c r="J45" s="55">
        <f t="shared" si="4"/>
        <v>83.333333333333343</v>
      </c>
      <c r="K45" s="56">
        <f t="shared" si="5"/>
        <v>526</v>
      </c>
      <c r="L45" s="66">
        <v>39</v>
      </c>
      <c r="M45" s="66">
        <v>88</v>
      </c>
      <c r="N45" s="57">
        <f t="shared" si="6"/>
        <v>18.056985925163062</v>
      </c>
      <c r="O45" s="58">
        <f t="shared" si="7"/>
        <v>82.704402515723274</v>
      </c>
      <c r="P45" s="66">
        <v>134</v>
      </c>
      <c r="Q45" s="66">
        <v>140509</v>
      </c>
      <c r="R45" s="66">
        <v>1551</v>
      </c>
      <c r="S45" s="66">
        <v>186</v>
      </c>
      <c r="T45" s="66">
        <v>141</v>
      </c>
      <c r="U45" s="57">
        <f t="shared" si="8"/>
        <v>7.7277970011534025</v>
      </c>
      <c r="V45" s="59">
        <f t="shared" si="9"/>
        <v>85.897435897435898</v>
      </c>
      <c r="W45" s="60"/>
    </row>
    <row r="46" spans="1:23" s="61" customFormat="1" ht="16.5" customHeight="1">
      <c r="A46" s="52" t="s">
        <v>60</v>
      </c>
      <c r="B46" s="53">
        <v>18852</v>
      </c>
      <c r="C46" s="54">
        <f t="shared" si="1"/>
        <v>13179</v>
      </c>
      <c r="D46" s="66">
        <v>5673</v>
      </c>
      <c r="E46" s="53">
        <v>4413</v>
      </c>
      <c r="F46" s="54">
        <f t="shared" si="2"/>
        <v>2733</v>
      </c>
      <c r="G46" s="66">
        <v>1680</v>
      </c>
      <c r="H46" s="53">
        <v>2540</v>
      </c>
      <c r="I46" s="55">
        <f t="shared" si="3"/>
        <v>13.473371525567579</v>
      </c>
      <c r="J46" s="55">
        <f t="shared" si="4"/>
        <v>57.557217312485839</v>
      </c>
      <c r="K46" s="56">
        <f t="shared" si="5"/>
        <v>2427</v>
      </c>
      <c r="L46" s="66">
        <v>39</v>
      </c>
      <c r="M46" s="66">
        <v>90</v>
      </c>
      <c r="N46" s="57">
        <f t="shared" si="6"/>
        <v>18.41566127930799</v>
      </c>
      <c r="O46" s="58">
        <f t="shared" si="7"/>
        <v>88.803512623490661</v>
      </c>
      <c r="P46" s="66">
        <v>113</v>
      </c>
      <c r="Q46" s="66">
        <v>210170</v>
      </c>
      <c r="R46" s="66">
        <v>5575</v>
      </c>
      <c r="S46" s="66">
        <v>772</v>
      </c>
      <c r="T46" s="66">
        <v>210</v>
      </c>
      <c r="U46" s="57">
        <f t="shared" si="8"/>
        <v>1.9918914154768201</v>
      </c>
      <c r="V46" s="59">
        <f t="shared" si="9"/>
        <v>6.7261904761904763</v>
      </c>
      <c r="W46" s="60"/>
    </row>
    <row r="47" spans="1:23" s="61" customFormat="1" ht="16.5" customHeight="1">
      <c r="A47" s="52" t="s">
        <v>61</v>
      </c>
      <c r="B47" s="53">
        <v>14052</v>
      </c>
      <c r="C47" s="54">
        <f t="shared" si="1"/>
        <v>12048</v>
      </c>
      <c r="D47" s="66">
        <v>2004</v>
      </c>
      <c r="E47" s="53">
        <v>4398</v>
      </c>
      <c r="F47" s="54">
        <f t="shared" si="2"/>
        <v>4340</v>
      </c>
      <c r="G47" s="66">
        <v>58</v>
      </c>
      <c r="H47" s="53">
        <v>4109</v>
      </c>
      <c r="I47" s="55">
        <f t="shared" si="3"/>
        <v>29.241389126103044</v>
      </c>
      <c r="J47" s="55">
        <f t="shared" si="4"/>
        <v>93.428831286948608</v>
      </c>
      <c r="K47" s="56">
        <f t="shared" si="5"/>
        <v>4107</v>
      </c>
      <c r="L47" s="66">
        <v>58</v>
      </c>
      <c r="M47" s="66">
        <v>95</v>
      </c>
      <c r="N47" s="57">
        <f t="shared" si="6"/>
        <v>34.088645418326692</v>
      </c>
      <c r="O47" s="58">
        <f t="shared" si="7"/>
        <v>94.63133640552995</v>
      </c>
      <c r="P47" s="66">
        <v>2</v>
      </c>
      <c r="Q47" s="66">
        <v>694649</v>
      </c>
      <c r="R47" s="66">
        <v>4176</v>
      </c>
      <c r="S47" s="66">
        <v>708</v>
      </c>
      <c r="T47" s="66">
        <v>695</v>
      </c>
      <c r="U47" s="57">
        <f t="shared" si="8"/>
        <v>9.9800399201596793E-2</v>
      </c>
      <c r="V47" s="59">
        <f t="shared" si="9"/>
        <v>3.4482758620689653</v>
      </c>
      <c r="W47" s="60"/>
    </row>
    <row r="48" spans="1:23" s="61" customFormat="1" ht="19.5" customHeight="1">
      <c r="A48" s="67" t="s">
        <v>62</v>
      </c>
      <c r="B48" s="53">
        <v>50210</v>
      </c>
      <c r="C48" s="54">
        <f t="shared" si="1"/>
        <v>7785</v>
      </c>
      <c r="D48" s="54">
        <v>42425</v>
      </c>
      <c r="E48" s="53">
        <v>17833</v>
      </c>
      <c r="F48" s="54">
        <f t="shared" si="2"/>
        <v>2131</v>
      </c>
      <c r="G48" s="54">
        <v>15702</v>
      </c>
      <c r="H48" s="53">
        <v>17759</v>
      </c>
      <c r="I48" s="55">
        <f t="shared" si="3"/>
        <v>35.369448317068311</v>
      </c>
      <c r="J48" s="55">
        <f t="shared" si="4"/>
        <v>99.585038972691081</v>
      </c>
      <c r="K48" s="56">
        <f>H48-P48</f>
        <v>2059</v>
      </c>
      <c r="L48" s="54">
        <v>45.240389706245573</v>
      </c>
      <c r="M48" s="54">
        <v>97.220764525899554</v>
      </c>
      <c r="N48" s="57">
        <f t="shared" si="6"/>
        <v>26.44829800899165</v>
      </c>
      <c r="O48" s="58">
        <f t="shared" si="7"/>
        <v>96.621304551853598</v>
      </c>
      <c r="P48" s="54">
        <v>15700</v>
      </c>
      <c r="Q48" s="54">
        <v>10523293</v>
      </c>
      <c r="R48" s="54">
        <v>40650</v>
      </c>
      <c r="S48" s="54">
        <v>10525</v>
      </c>
      <c r="T48" s="54">
        <v>10523</v>
      </c>
      <c r="U48" s="57">
        <f t="shared" si="8"/>
        <v>37.006482027106657</v>
      </c>
      <c r="V48" s="59">
        <f t="shared" si="9"/>
        <v>99.987262769074007</v>
      </c>
      <c r="W48" s="60"/>
    </row>
    <row r="49" spans="1:23" s="61" customFormat="1" ht="16.5" customHeight="1">
      <c r="A49" s="52" t="s">
        <v>63</v>
      </c>
      <c r="B49" s="53">
        <v>1432</v>
      </c>
      <c r="C49" s="54">
        <f t="shared" si="1"/>
        <v>1402</v>
      </c>
      <c r="D49" s="54">
        <v>30</v>
      </c>
      <c r="E49" s="53">
        <v>525</v>
      </c>
      <c r="F49" s="54">
        <f t="shared" si="2"/>
        <v>524</v>
      </c>
      <c r="G49" s="54">
        <v>1</v>
      </c>
      <c r="H49" s="53">
        <v>501</v>
      </c>
      <c r="I49" s="55">
        <f t="shared" si="3"/>
        <v>34.986033519553075</v>
      </c>
      <c r="J49" s="55">
        <f t="shared" si="4"/>
        <v>95.428571428571431</v>
      </c>
      <c r="K49" s="56">
        <f t="shared" si="5"/>
        <v>501</v>
      </c>
      <c r="L49" s="54">
        <v>55</v>
      </c>
      <c r="M49" s="54">
        <v>96</v>
      </c>
      <c r="N49" s="57">
        <f t="shared" si="6"/>
        <v>35.734664764621968</v>
      </c>
      <c r="O49" s="58">
        <f t="shared" si="7"/>
        <v>95.610687022900763</v>
      </c>
      <c r="P49" s="54">
        <v>0</v>
      </c>
      <c r="Q49" s="54">
        <v>312</v>
      </c>
      <c r="R49" s="54">
        <v>39</v>
      </c>
      <c r="S49" s="54">
        <v>1</v>
      </c>
      <c r="T49" s="54">
        <v>0</v>
      </c>
      <c r="U49" s="57">
        <f t="shared" si="8"/>
        <v>0</v>
      </c>
      <c r="V49" s="59">
        <f t="shared" si="9"/>
        <v>0</v>
      </c>
      <c r="W49" s="60"/>
    </row>
    <row r="50" spans="1:23" s="61" customFormat="1" ht="16.5" customHeight="1">
      <c r="A50" s="68" t="s">
        <v>64</v>
      </c>
      <c r="B50" s="53">
        <v>117385</v>
      </c>
      <c r="C50" s="54">
        <f t="shared" si="1"/>
        <v>116767</v>
      </c>
      <c r="D50" s="54">
        <v>618</v>
      </c>
      <c r="E50" s="53">
        <v>51718</v>
      </c>
      <c r="F50" s="54">
        <f t="shared" si="2"/>
        <v>51644</v>
      </c>
      <c r="G50" s="54">
        <v>74</v>
      </c>
      <c r="H50" s="53">
        <v>47648</v>
      </c>
      <c r="I50" s="55">
        <f t="shared" si="3"/>
        <v>40.591216935724326</v>
      </c>
      <c r="J50" s="55">
        <f t="shared" si="4"/>
        <v>92.130399474070927</v>
      </c>
      <c r="K50" s="56">
        <f t="shared" si="5"/>
        <v>47597</v>
      </c>
      <c r="L50" s="54">
        <v>79</v>
      </c>
      <c r="M50" s="54">
        <v>96</v>
      </c>
      <c r="N50" s="57">
        <f t="shared" si="6"/>
        <v>40.76237293070816</v>
      </c>
      <c r="O50" s="58">
        <f t="shared" si="7"/>
        <v>92.163658895515454</v>
      </c>
      <c r="P50" s="54">
        <v>51</v>
      </c>
      <c r="Q50" s="54">
        <v>4668</v>
      </c>
      <c r="R50" s="54">
        <v>247</v>
      </c>
      <c r="S50" s="54">
        <v>10</v>
      </c>
      <c r="T50" s="54">
        <v>5</v>
      </c>
      <c r="U50" s="57">
        <f t="shared" si="8"/>
        <v>8.2524271844660202</v>
      </c>
      <c r="V50" s="59">
        <f t="shared" si="9"/>
        <v>68.918918918918919</v>
      </c>
      <c r="W50" s="60"/>
    </row>
    <row r="51" spans="1:23" s="61" customFormat="1" ht="16.5" customHeight="1">
      <c r="A51" s="68" t="s">
        <v>65</v>
      </c>
      <c r="B51" s="53">
        <v>162538</v>
      </c>
      <c r="C51" s="54">
        <f t="shared" si="1"/>
        <v>120020</v>
      </c>
      <c r="D51" s="54">
        <f>SUM(D52:D55)</f>
        <v>42518</v>
      </c>
      <c r="E51" s="53">
        <v>53289</v>
      </c>
      <c r="F51" s="54">
        <f t="shared" si="2"/>
        <v>40249</v>
      </c>
      <c r="G51" s="54">
        <v>13040</v>
      </c>
      <c r="H51" s="53">
        <f>SUM(H52:H55)</f>
        <v>53271</v>
      </c>
      <c r="I51" s="55">
        <f t="shared" si="3"/>
        <v>32.774489657803095</v>
      </c>
      <c r="J51" s="55">
        <f t="shared" si="4"/>
        <v>99.966221921972647</v>
      </c>
      <c r="K51" s="56">
        <f t="shared" si="5"/>
        <v>40232</v>
      </c>
      <c r="L51" s="54">
        <v>47.732814009476634</v>
      </c>
      <c r="M51" s="54">
        <v>99.959859347152431</v>
      </c>
      <c r="N51" s="57">
        <f t="shared" si="6"/>
        <v>33.521079820029996</v>
      </c>
      <c r="O51" s="58">
        <f t="shared" si="7"/>
        <v>99.95776292578698</v>
      </c>
      <c r="P51" s="54">
        <f>SUM(P52:P55)</f>
        <v>13039</v>
      </c>
      <c r="Q51" s="54">
        <v>11430296</v>
      </c>
      <c r="R51" s="54">
        <v>44047</v>
      </c>
      <c r="S51" s="54">
        <v>11431</v>
      </c>
      <c r="T51" s="54">
        <v>11430</v>
      </c>
      <c r="U51" s="57">
        <f t="shared" si="8"/>
        <v>30.667011618608591</v>
      </c>
      <c r="V51" s="59">
        <f t="shared" si="9"/>
        <v>99.992331288343564</v>
      </c>
      <c r="W51" s="60"/>
    </row>
    <row r="52" spans="1:23" s="61" customFormat="1" ht="16.5" customHeight="1">
      <c r="A52" s="63" t="s">
        <v>66</v>
      </c>
      <c r="B52" s="53">
        <v>125</v>
      </c>
      <c r="C52" s="54">
        <f t="shared" si="1"/>
        <v>123</v>
      </c>
      <c r="D52" s="54">
        <v>2</v>
      </c>
      <c r="E52" s="53">
        <v>45</v>
      </c>
      <c r="F52" s="54">
        <f t="shared" si="2"/>
        <v>44</v>
      </c>
      <c r="G52" s="54">
        <v>1</v>
      </c>
      <c r="H52" s="53">
        <v>38</v>
      </c>
      <c r="I52" s="55">
        <f t="shared" si="3"/>
        <v>30.4</v>
      </c>
      <c r="J52" s="55">
        <f t="shared" si="4"/>
        <v>84.444444444444443</v>
      </c>
      <c r="K52" s="56">
        <f t="shared" si="5"/>
        <v>38</v>
      </c>
      <c r="L52" s="54">
        <v>46</v>
      </c>
      <c r="M52" s="54">
        <v>85</v>
      </c>
      <c r="N52" s="57">
        <f t="shared" si="6"/>
        <v>30.894308943089431</v>
      </c>
      <c r="O52" s="58">
        <f t="shared" si="7"/>
        <v>86.36363636363636</v>
      </c>
      <c r="P52" s="54">
        <v>0</v>
      </c>
      <c r="Q52" s="54">
        <v>48</v>
      </c>
      <c r="R52" s="54">
        <v>4</v>
      </c>
      <c r="S52" s="54">
        <v>0</v>
      </c>
      <c r="T52" s="54">
        <v>0</v>
      </c>
      <c r="U52" s="57">
        <v>4</v>
      </c>
      <c r="V52" s="59">
        <v>9</v>
      </c>
      <c r="W52" s="60"/>
    </row>
    <row r="53" spans="1:23" s="61" customFormat="1" ht="16.5" customHeight="1">
      <c r="A53" s="63" t="s">
        <v>67</v>
      </c>
      <c r="B53" s="53">
        <v>67</v>
      </c>
      <c r="C53" s="54">
        <f t="shared" si="1"/>
        <v>63</v>
      </c>
      <c r="D53" s="54">
        <v>4</v>
      </c>
      <c r="E53" s="53">
        <v>23</v>
      </c>
      <c r="F53" s="54">
        <f t="shared" si="2"/>
        <v>23</v>
      </c>
      <c r="G53" s="54">
        <v>0</v>
      </c>
      <c r="H53" s="53">
        <v>18</v>
      </c>
      <c r="I53" s="55">
        <f t="shared" si="3"/>
        <v>26.865671641791046</v>
      </c>
      <c r="J53" s="55">
        <f t="shared" si="4"/>
        <v>78.260869565217391</v>
      </c>
      <c r="K53" s="56">
        <f t="shared" si="5"/>
        <v>18</v>
      </c>
      <c r="L53" s="54">
        <v>53</v>
      </c>
      <c r="M53" s="54">
        <v>92</v>
      </c>
      <c r="N53" s="57">
        <f t="shared" si="6"/>
        <v>28.571428571428569</v>
      </c>
      <c r="O53" s="58">
        <f t="shared" si="7"/>
        <v>78.260869565217391</v>
      </c>
      <c r="P53" s="54">
        <v>0</v>
      </c>
      <c r="Q53" s="54">
        <v>0</v>
      </c>
      <c r="R53" s="54">
        <v>7</v>
      </c>
      <c r="S53" s="54">
        <v>0</v>
      </c>
      <c r="T53" s="54">
        <v>0</v>
      </c>
      <c r="U53" s="57">
        <f t="shared" si="8"/>
        <v>0</v>
      </c>
      <c r="V53" s="59">
        <v>0</v>
      </c>
      <c r="W53" s="60"/>
    </row>
    <row r="54" spans="1:23" s="61" customFormat="1" ht="16.5" customHeight="1">
      <c r="A54" s="69" t="s">
        <v>68</v>
      </c>
      <c r="B54" s="53">
        <v>162261</v>
      </c>
      <c r="C54" s="54">
        <f t="shared" si="1"/>
        <v>119761</v>
      </c>
      <c r="D54" s="54">
        <v>42500</v>
      </c>
      <c r="E54" s="53">
        <v>53197</v>
      </c>
      <c r="F54" s="54">
        <f t="shared" si="2"/>
        <v>40158</v>
      </c>
      <c r="G54" s="54">
        <v>13039</v>
      </c>
      <c r="H54" s="53">
        <v>53197</v>
      </c>
      <c r="I54" s="55">
        <f t="shared" si="3"/>
        <v>32.784834310154629</v>
      </c>
      <c r="J54" s="55">
        <f t="shared" si="4"/>
        <v>100</v>
      </c>
      <c r="K54" s="56">
        <f t="shared" si="5"/>
        <v>40158</v>
      </c>
      <c r="L54" s="54">
        <v>47.731114389329399</v>
      </c>
      <c r="M54" s="54">
        <v>100</v>
      </c>
      <c r="N54" s="57">
        <f t="shared" si="6"/>
        <v>33.531784136739006</v>
      </c>
      <c r="O54" s="58">
        <f t="shared" si="7"/>
        <v>100</v>
      </c>
      <c r="P54" s="54">
        <v>13039</v>
      </c>
      <c r="Q54" s="54">
        <v>11430248</v>
      </c>
      <c r="R54" s="54">
        <v>44000</v>
      </c>
      <c r="S54" s="54">
        <v>11430</v>
      </c>
      <c r="T54" s="54">
        <v>11430</v>
      </c>
      <c r="U54" s="57">
        <f t="shared" si="8"/>
        <v>30.680000000000003</v>
      </c>
      <c r="V54" s="59">
        <f t="shared" si="9"/>
        <v>100</v>
      </c>
      <c r="W54" s="60"/>
    </row>
    <row r="55" spans="1:23" s="61" customFormat="1" ht="16.5" customHeight="1">
      <c r="A55" s="69" t="s">
        <v>69</v>
      </c>
      <c r="B55" s="53">
        <v>85</v>
      </c>
      <c r="C55" s="54">
        <f t="shared" si="1"/>
        <v>73</v>
      </c>
      <c r="D55" s="54">
        <v>12</v>
      </c>
      <c r="E55" s="53">
        <v>24</v>
      </c>
      <c r="F55" s="54">
        <f t="shared" si="2"/>
        <v>24</v>
      </c>
      <c r="G55" s="54">
        <v>0</v>
      </c>
      <c r="H55" s="53">
        <v>18</v>
      </c>
      <c r="I55" s="55">
        <f t="shared" si="3"/>
        <v>21.176470588235293</v>
      </c>
      <c r="J55" s="55">
        <f t="shared" si="4"/>
        <v>75</v>
      </c>
      <c r="K55" s="56">
        <f t="shared" si="5"/>
        <v>18</v>
      </c>
      <c r="L55" s="54">
        <v>50</v>
      </c>
      <c r="M55" s="54">
        <v>76</v>
      </c>
      <c r="N55" s="57">
        <f t="shared" si="6"/>
        <v>24.657534246575342</v>
      </c>
      <c r="O55" s="58">
        <f t="shared" si="7"/>
        <v>75</v>
      </c>
      <c r="P55" s="54">
        <v>0</v>
      </c>
      <c r="Q55" s="54">
        <v>0</v>
      </c>
      <c r="R55" s="54">
        <v>36</v>
      </c>
      <c r="S55" s="54">
        <v>0</v>
      </c>
      <c r="T55" s="54">
        <v>0</v>
      </c>
      <c r="U55" s="57">
        <f t="shared" si="8"/>
        <v>0</v>
      </c>
      <c r="V55" s="59">
        <v>0</v>
      </c>
      <c r="W55" s="60"/>
    </row>
    <row r="56" spans="1:23" s="61" customFormat="1" ht="16.5" customHeight="1">
      <c r="A56" s="68" t="s">
        <v>70</v>
      </c>
      <c r="B56" s="53">
        <v>26135</v>
      </c>
      <c r="C56" s="54">
        <f t="shared" si="1"/>
        <v>26135</v>
      </c>
      <c r="D56" s="54"/>
      <c r="E56" s="53">
        <v>9640</v>
      </c>
      <c r="F56" s="54">
        <f t="shared" si="2"/>
        <v>9640</v>
      </c>
      <c r="G56" s="54"/>
      <c r="H56" s="53">
        <v>9365</v>
      </c>
      <c r="I56" s="55">
        <f t="shared" si="3"/>
        <v>35.833173904725463</v>
      </c>
      <c r="J56" s="55">
        <f t="shared" si="4"/>
        <v>97.147302904564313</v>
      </c>
      <c r="K56" s="56">
        <f t="shared" si="5"/>
        <v>9365</v>
      </c>
      <c r="L56" s="54">
        <v>36</v>
      </c>
      <c r="M56" s="54">
        <v>57</v>
      </c>
      <c r="N56" s="57">
        <f t="shared" si="6"/>
        <v>35.833173904725463</v>
      </c>
      <c r="O56" s="58">
        <f t="shared" si="7"/>
        <v>97.147302904564313</v>
      </c>
      <c r="P56" s="54"/>
      <c r="Q56" s="54">
        <v>0</v>
      </c>
      <c r="R56" s="54">
        <v>0</v>
      </c>
      <c r="S56" s="54">
        <v>0</v>
      </c>
      <c r="T56" s="54">
        <v>0</v>
      </c>
      <c r="U56" s="57"/>
      <c r="V56" s="59"/>
      <c r="W56" s="60"/>
    </row>
    <row r="57" spans="1:23" s="61" customFormat="1" ht="16.5" hidden="1" customHeight="1">
      <c r="A57" s="68" t="s">
        <v>71</v>
      </c>
      <c r="B57" s="53">
        <v>0</v>
      </c>
      <c r="C57" s="54">
        <f t="shared" si="1"/>
        <v>0</v>
      </c>
      <c r="D57" s="54"/>
      <c r="E57" s="53">
        <v>0</v>
      </c>
      <c r="F57" s="54">
        <f t="shared" si="2"/>
        <v>0</v>
      </c>
      <c r="G57" s="54"/>
      <c r="H57" s="53">
        <f>K57+P57</f>
        <v>0</v>
      </c>
      <c r="I57" s="55" t="e">
        <f t="shared" si="3"/>
        <v>#DIV/0!</v>
      </c>
      <c r="J57" s="55">
        <v>0</v>
      </c>
      <c r="K57" s="56"/>
      <c r="L57" s="54"/>
      <c r="M57" s="54"/>
      <c r="N57" s="57">
        <v>0</v>
      </c>
      <c r="O57" s="58">
        <v>0</v>
      </c>
      <c r="P57" s="54"/>
      <c r="Q57" s="54"/>
      <c r="R57" s="54"/>
      <c r="S57" s="54"/>
      <c r="T57" s="54"/>
      <c r="U57" s="57">
        <v>0</v>
      </c>
      <c r="V57" s="59" t="e">
        <f t="shared" si="9"/>
        <v>#DIV/0!</v>
      </c>
      <c r="W57" s="60"/>
    </row>
    <row r="58" spans="1:23" s="61" customFormat="1" ht="16.5" customHeight="1">
      <c r="A58" s="52" t="s">
        <v>72</v>
      </c>
      <c r="B58" s="53">
        <v>2000</v>
      </c>
      <c r="C58" s="54">
        <f t="shared" si="1"/>
        <v>500</v>
      </c>
      <c r="D58" s="54">
        <v>1500</v>
      </c>
      <c r="E58" s="53"/>
      <c r="F58" s="54">
        <f t="shared" si="2"/>
        <v>0</v>
      </c>
      <c r="G58" s="54"/>
      <c r="H58" s="53"/>
      <c r="I58" s="55"/>
      <c r="J58" s="55"/>
      <c r="K58" s="56"/>
      <c r="L58" s="54"/>
      <c r="M58" s="54"/>
      <c r="N58" s="57"/>
      <c r="O58" s="58"/>
      <c r="P58" s="54"/>
      <c r="Q58" s="54"/>
      <c r="R58" s="54"/>
      <c r="S58" s="54"/>
      <c r="T58" s="54"/>
      <c r="U58" s="57"/>
      <c r="V58" s="59"/>
      <c r="W58" s="60"/>
    </row>
    <row r="59" spans="1:23" s="61" customFormat="1" ht="16.5" customHeight="1" thickBot="1">
      <c r="A59" s="70" t="s">
        <v>73</v>
      </c>
      <c r="B59" s="71">
        <v>7364</v>
      </c>
      <c r="C59" s="72">
        <f t="shared" si="1"/>
        <v>5465</v>
      </c>
      <c r="D59" s="72">
        <v>1899</v>
      </c>
      <c r="E59" s="71"/>
      <c r="F59" s="72">
        <f t="shared" si="2"/>
        <v>0</v>
      </c>
      <c r="G59" s="72"/>
      <c r="H59" s="71"/>
      <c r="I59" s="73"/>
      <c r="J59" s="73"/>
      <c r="K59" s="74"/>
      <c r="L59" s="72"/>
      <c r="M59" s="72"/>
      <c r="N59" s="75"/>
      <c r="O59" s="76"/>
      <c r="P59" s="72"/>
      <c r="Q59" s="72"/>
      <c r="R59" s="72"/>
      <c r="S59" s="72"/>
      <c r="T59" s="72"/>
      <c r="U59" s="75"/>
      <c r="V59" s="77"/>
    </row>
    <row r="60" spans="1:23" s="51" customFormat="1" ht="19.5" customHeight="1">
      <c r="A60" s="78" t="s">
        <v>74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</row>
    <row r="61" spans="1:23" s="80" customFormat="1" ht="15.75" customHeight="1">
      <c r="A61" s="78" t="s">
        <v>75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</row>
    <row r="62" spans="1:23" s="80" customFormat="1" ht="15.7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3" s="82" customFormat="1" ht="14.25" customHeight="1">
      <c r="A63" s="81" t="s">
        <v>76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8" spans="3:22">
      <c r="C68" s="83"/>
      <c r="D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>
        <f>Q7+Q8+SUM(Q27:Q51,Q56:Q59)</f>
        <v>43075013.908</v>
      </c>
      <c r="R68" s="83">
        <f>R7+R8+SUM(R27:R51,R56:R59)</f>
        <v>387503</v>
      </c>
      <c r="S68" s="83">
        <f>S7+S8+SUM(S27:S51,S56:S59)</f>
        <v>60974</v>
      </c>
      <c r="T68" s="83">
        <f>T7+T8+SUM(T27:T51,T56:T59)</f>
        <v>43074</v>
      </c>
      <c r="U68" s="83"/>
      <c r="V68" s="83"/>
    </row>
    <row r="69" spans="3:22">
      <c r="C69" s="83"/>
      <c r="D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</sheetData>
  <mergeCells count="8">
    <mergeCell ref="A62:V62"/>
    <mergeCell ref="A63:V63"/>
    <mergeCell ref="B4:B5"/>
    <mergeCell ref="C4:C5"/>
    <mergeCell ref="D4:D5"/>
    <mergeCell ref="E4:E5"/>
    <mergeCell ref="F4:F5"/>
    <mergeCell ref="G4:G5"/>
  </mergeCells>
  <phoneticPr fontId="3" type="noConversion"/>
  <printOptions horizontalCentered="1"/>
  <pageMargins left="0.19685039370078741" right="0.19685039370078741" top="0.59055118110236227" bottom="0.59055118110236227" header="0.59055118110236227" footer="0.31496062992125984"/>
  <pageSetup paperSize="9" scale="70" firstPageNumber="9" orientation="landscape" useFirstPageNumber="1" r:id="rId1"/>
  <headerFooter alignWithMargins="0">
    <oddHeader>&amp;L&amp;"標楷體,標準"&amp;22附表&amp;"Times New Roman,標準"2</oddHead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表2ok</vt:lpstr>
      <vt:lpstr>表2ok!Print_Area</vt:lpstr>
      <vt:lpstr>表2ok!Print_Titles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2017-05-10T01:15:17Z</dcterms:created>
  <dcterms:modified xsi:type="dcterms:W3CDTF">2017-05-10T01:15:29Z</dcterms:modified>
</cp:coreProperties>
</file>