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ltan\Desktop\未結案專區-公務科\秀玲檔-每月例行公事\收支月報執行檔\立法院季報\10603第1季\掛網\"/>
    </mc:Choice>
  </mc:AlternateContent>
  <bookViews>
    <workbookView xWindow="0" yWindow="0" windowWidth="25200" windowHeight="11145"/>
  </bookViews>
  <sheets>
    <sheet name="表7非營業資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e">[1]主管明細!#REF!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#N/A</definedName>
    <definedName name="B">#N/A</definedName>
    <definedName name="BECAUSE">#REF!</definedName>
    <definedName name="C_">#REF!</definedName>
    <definedName name="CHEN">#REF!</definedName>
    <definedName name="D">#REF!</definedName>
    <definedName name="G土地全年預算數">[2]DATA!#REF!</definedName>
    <definedName name="HH">#REF!</definedName>
    <definedName name="HWA">#REF!</definedName>
    <definedName name="I">#REF!</definedName>
    <definedName name="I累計土地預算數8507">[2]DATA!#REF!</definedName>
    <definedName name="K累計土地實支數8507">[2]DATA!#REF!</definedName>
    <definedName name="L累計契約責任數8507">[2]DATA!#REF!</definedName>
    <definedName name="NAME">[3]機關明細!#REF!</definedName>
    <definedName name="NEW">#REF!</definedName>
    <definedName name="ONE">#REF!</definedName>
    <definedName name="_xlnm.Print_Area" localSheetId="0">表7非營業資!$A$1:$L$84</definedName>
    <definedName name="Print_Area_MI">#REF!</definedName>
    <definedName name="_xlnm.Print_Titles" localSheetId="0">表7非營業資!$1:$7</definedName>
    <definedName name="T">#REF!</definedName>
    <definedName name="TT">#REF!</definedName>
    <definedName name="非營業">#REF!</definedName>
    <definedName name="新併計" hidden="1">#REF!</definedName>
    <definedName name="調整">#REF!</definedName>
    <definedName name="調整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9" i="1" l="1"/>
  <c r="P79" i="1"/>
  <c r="S79" i="1" s="1"/>
  <c r="G79" i="1"/>
  <c r="G78" i="1" s="1"/>
  <c r="R78" i="1"/>
  <c r="Q78" i="1"/>
  <c r="P78" i="1"/>
  <c r="O78" i="1"/>
  <c r="N78" i="1"/>
  <c r="M78" i="1"/>
  <c r="E78" i="1"/>
  <c r="R77" i="1"/>
  <c r="U77" i="1" s="1"/>
  <c r="P77" i="1"/>
  <c r="P76" i="1" s="1"/>
  <c r="G77" i="1"/>
  <c r="R76" i="1"/>
  <c r="U76" i="1" s="1"/>
  <c r="Q76" i="1"/>
  <c r="N76" i="1"/>
  <c r="M76" i="1"/>
  <c r="H76" i="1"/>
  <c r="G76" i="1"/>
  <c r="E76" i="1"/>
  <c r="D76" i="1"/>
  <c r="U75" i="1"/>
  <c r="P75" i="1"/>
  <c r="P74" i="1" s="1"/>
  <c r="S74" i="1" s="1"/>
  <c r="G75" i="1"/>
  <c r="G74" i="1" s="1"/>
  <c r="R74" i="1"/>
  <c r="Q74" i="1"/>
  <c r="O74" i="1"/>
  <c r="N74" i="1"/>
  <c r="M74" i="1"/>
  <c r="H74" i="1"/>
  <c r="E74" i="1"/>
  <c r="D74" i="1"/>
  <c r="U73" i="1"/>
  <c r="S73" i="1"/>
  <c r="J73" i="1" s="1"/>
  <c r="P73" i="1"/>
  <c r="L73" i="1"/>
  <c r="G73" i="1"/>
  <c r="R72" i="1"/>
  <c r="U72" i="1" s="1"/>
  <c r="L72" i="1" s="1"/>
  <c r="Q72" i="1"/>
  <c r="P72" i="1"/>
  <c r="O72" i="1"/>
  <c r="N72" i="1"/>
  <c r="M72" i="1"/>
  <c r="I72" i="1"/>
  <c r="H72" i="1"/>
  <c r="G72" i="1"/>
  <c r="E72" i="1"/>
  <c r="D72" i="1"/>
  <c r="U71" i="1"/>
  <c r="L71" i="1" s="1"/>
  <c r="P71" i="1"/>
  <c r="S71" i="1" s="1"/>
  <c r="J71" i="1" s="1"/>
  <c r="G71" i="1"/>
  <c r="U70" i="1"/>
  <c r="L70" i="1" s="1"/>
  <c r="R70" i="1"/>
  <c r="Q70" i="1"/>
  <c r="P70" i="1"/>
  <c r="O70" i="1"/>
  <c r="N70" i="1"/>
  <c r="M70" i="1"/>
  <c r="I70" i="1"/>
  <c r="H70" i="1"/>
  <c r="G70" i="1"/>
  <c r="E70" i="1"/>
  <c r="D70" i="1"/>
  <c r="U69" i="1"/>
  <c r="L69" i="1" s="1"/>
  <c r="P69" i="1"/>
  <c r="S69" i="1" s="1"/>
  <c r="J69" i="1" s="1"/>
  <c r="G69" i="1"/>
  <c r="G68" i="1" s="1"/>
  <c r="R68" i="1"/>
  <c r="Q68" i="1"/>
  <c r="P68" i="1"/>
  <c r="O68" i="1"/>
  <c r="N68" i="1"/>
  <c r="M68" i="1"/>
  <c r="I68" i="1"/>
  <c r="H68" i="1"/>
  <c r="E68" i="1"/>
  <c r="D68" i="1"/>
  <c r="U67" i="1"/>
  <c r="L67" i="1" s="1"/>
  <c r="P67" i="1"/>
  <c r="P66" i="1" s="1"/>
  <c r="G67" i="1"/>
  <c r="R66" i="1"/>
  <c r="Q66" i="1"/>
  <c r="O66" i="1"/>
  <c r="N66" i="1"/>
  <c r="M66" i="1"/>
  <c r="I66" i="1"/>
  <c r="H66" i="1"/>
  <c r="G66" i="1"/>
  <c r="E66" i="1"/>
  <c r="D66" i="1"/>
  <c r="U65" i="1"/>
  <c r="P65" i="1"/>
  <c r="S65" i="1" s="1"/>
  <c r="J65" i="1" s="1"/>
  <c r="L65" i="1"/>
  <c r="G65" i="1"/>
  <c r="G64" i="1" s="1"/>
  <c r="R64" i="1"/>
  <c r="U64" i="1" s="1"/>
  <c r="L64" i="1" s="1"/>
  <c r="Q64" i="1"/>
  <c r="O64" i="1"/>
  <c r="N64" i="1"/>
  <c r="M64" i="1"/>
  <c r="I64" i="1"/>
  <c r="H64" i="1"/>
  <c r="E64" i="1"/>
  <c r="D64" i="1"/>
  <c r="U63" i="1"/>
  <c r="L63" i="1" s="1"/>
  <c r="P63" i="1"/>
  <c r="S63" i="1" s="1"/>
  <c r="J63" i="1" s="1"/>
  <c r="G63" i="1"/>
  <c r="U62" i="1"/>
  <c r="L62" i="1" s="1"/>
  <c r="P62" i="1"/>
  <c r="P61" i="1" s="1"/>
  <c r="G62" i="1"/>
  <c r="R61" i="1"/>
  <c r="U61" i="1" s="1"/>
  <c r="L61" i="1" s="1"/>
  <c r="Q61" i="1"/>
  <c r="O61" i="1"/>
  <c r="N61" i="1"/>
  <c r="M61" i="1"/>
  <c r="I61" i="1"/>
  <c r="H61" i="1"/>
  <c r="G61" i="1"/>
  <c r="E61" i="1"/>
  <c r="D61" i="1"/>
  <c r="Q60" i="1"/>
  <c r="U60" i="1" s="1"/>
  <c r="P60" i="1"/>
  <c r="S60" i="1" s="1"/>
  <c r="H60" i="1"/>
  <c r="G60" i="1"/>
  <c r="R59" i="1"/>
  <c r="O59" i="1"/>
  <c r="N59" i="1"/>
  <c r="M59" i="1"/>
  <c r="U58" i="1"/>
  <c r="Q58" i="1"/>
  <c r="Q57" i="1" s="1"/>
  <c r="U57" i="1" s="1"/>
  <c r="P58" i="1"/>
  <c r="S58" i="1" s="1"/>
  <c r="H58" i="1"/>
  <c r="G58" i="1"/>
  <c r="R57" i="1"/>
  <c r="O57" i="1"/>
  <c r="N57" i="1"/>
  <c r="M57" i="1"/>
  <c r="U56" i="1"/>
  <c r="S56" i="1"/>
  <c r="P56" i="1"/>
  <c r="G56" i="1"/>
  <c r="G55" i="1" s="1"/>
  <c r="R55" i="1"/>
  <c r="Q55" i="1"/>
  <c r="P55" i="1"/>
  <c r="O55" i="1"/>
  <c r="N55" i="1"/>
  <c r="M55" i="1"/>
  <c r="E55" i="1"/>
  <c r="D55" i="1"/>
  <c r="U54" i="1"/>
  <c r="L54" i="1" s="1"/>
  <c r="P54" i="1"/>
  <c r="P53" i="1" s="1"/>
  <c r="G54" i="1"/>
  <c r="R53" i="1"/>
  <c r="U53" i="1" s="1"/>
  <c r="L53" i="1" s="1"/>
  <c r="Q53" i="1"/>
  <c r="O53" i="1"/>
  <c r="N53" i="1"/>
  <c r="M53" i="1"/>
  <c r="I53" i="1"/>
  <c r="I52" i="1" s="1"/>
  <c r="H53" i="1"/>
  <c r="G53" i="1"/>
  <c r="E53" i="1"/>
  <c r="E52" i="1" s="1"/>
  <c r="D53" i="1"/>
  <c r="O52" i="1"/>
  <c r="U51" i="1"/>
  <c r="L51" i="1" s="1"/>
  <c r="S51" i="1"/>
  <c r="J51" i="1" s="1"/>
  <c r="P51" i="1"/>
  <c r="G51" i="1"/>
  <c r="R50" i="1"/>
  <c r="U50" i="1" s="1"/>
  <c r="L50" i="1" s="1"/>
  <c r="Q50" i="1"/>
  <c r="O50" i="1"/>
  <c r="N50" i="1"/>
  <c r="M50" i="1"/>
  <c r="I50" i="1"/>
  <c r="H50" i="1"/>
  <c r="E50" i="1"/>
  <c r="G50" i="1" s="1"/>
  <c r="U49" i="1"/>
  <c r="L49" i="1" s="1"/>
  <c r="P49" i="1"/>
  <c r="S49" i="1" s="1"/>
  <c r="J49" i="1" s="1"/>
  <c r="G49" i="1"/>
  <c r="R48" i="1"/>
  <c r="U48" i="1" s="1"/>
  <c r="L48" i="1" s="1"/>
  <c r="Q48" i="1"/>
  <c r="O48" i="1"/>
  <c r="N48" i="1"/>
  <c r="M48" i="1"/>
  <c r="P48" i="1" s="1"/>
  <c r="I48" i="1"/>
  <c r="H48" i="1"/>
  <c r="G48" i="1"/>
  <c r="E48" i="1"/>
  <c r="D48" i="1"/>
  <c r="U47" i="1"/>
  <c r="P47" i="1"/>
  <c r="S47" i="1" s="1"/>
  <c r="J47" i="1" s="1"/>
  <c r="L47" i="1"/>
  <c r="G47" i="1"/>
  <c r="U46" i="1"/>
  <c r="R46" i="1"/>
  <c r="Q46" i="1"/>
  <c r="O46" i="1"/>
  <c r="N46" i="1"/>
  <c r="M46" i="1"/>
  <c r="L46" i="1"/>
  <c r="I46" i="1"/>
  <c r="H46" i="1"/>
  <c r="E46" i="1"/>
  <c r="D46" i="1"/>
  <c r="P45" i="1"/>
  <c r="S45" i="1" s="1"/>
  <c r="G45" i="1"/>
  <c r="U44" i="1"/>
  <c r="L44" i="1" s="1"/>
  <c r="P44" i="1"/>
  <c r="S44" i="1" s="1"/>
  <c r="J44" i="1" s="1"/>
  <c r="G44" i="1"/>
  <c r="U43" i="1"/>
  <c r="L43" i="1" s="1"/>
  <c r="P43" i="1"/>
  <c r="S43" i="1" s="1"/>
  <c r="J43" i="1" s="1"/>
  <c r="G43" i="1"/>
  <c r="U42" i="1"/>
  <c r="L42" i="1" s="1"/>
  <c r="P42" i="1"/>
  <c r="S42" i="1" s="1"/>
  <c r="J42" i="1" s="1"/>
  <c r="G42" i="1"/>
  <c r="R41" i="1"/>
  <c r="Q41" i="1"/>
  <c r="O41" i="1"/>
  <c r="N41" i="1"/>
  <c r="M41" i="1"/>
  <c r="I41" i="1"/>
  <c r="H41" i="1"/>
  <c r="F41" i="1"/>
  <c r="E41" i="1"/>
  <c r="D41" i="1"/>
  <c r="U40" i="1"/>
  <c r="S40" i="1"/>
  <c r="J40" i="1" s="1"/>
  <c r="P40" i="1"/>
  <c r="L40" i="1"/>
  <c r="G40" i="1"/>
  <c r="R39" i="1"/>
  <c r="Q39" i="1"/>
  <c r="O39" i="1"/>
  <c r="N39" i="1"/>
  <c r="M39" i="1"/>
  <c r="P39" i="1" s="1"/>
  <c r="I39" i="1"/>
  <c r="H39" i="1"/>
  <c r="E39" i="1"/>
  <c r="G39" i="1" s="1"/>
  <c r="D39" i="1"/>
  <c r="U38" i="1"/>
  <c r="L38" i="1" s="1"/>
  <c r="P38" i="1"/>
  <c r="S38" i="1" s="1"/>
  <c r="J38" i="1" s="1"/>
  <c r="G38" i="1"/>
  <c r="R37" i="1"/>
  <c r="U37" i="1" s="1"/>
  <c r="L37" i="1" s="1"/>
  <c r="Q37" i="1"/>
  <c r="O37" i="1"/>
  <c r="N37" i="1"/>
  <c r="M37" i="1"/>
  <c r="P37" i="1" s="1"/>
  <c r="I37" i="1"/>
  <c r="H37" i="1"/>
  <c r="E37" i="1"/>
  <c r="D37" i="1"/>
  <c r="G37" i="1" s="1"/>
  <c r="U36" i="1"/>
  <c r="P36" i="1"/>
  <c r="S36" i="1" s="1"/>
  <c r="J36" i="1" s="1"/>
  <c r="L36" i="1"/>
  <c r="G36" i="1"/>
  <c r="U35" i="1"/>
  <c r="L35" i="1" s="1"/>
  <c r="P35" i="1"/>
  <c r="S35" i="1" s="1"/>
  <c r="J35" i="1" s="1"/>
  <c r="G35" i="1"/>
  <c r="R34" i="1"/>
  <c r="Q34" i="1"/>
  <c r="O34" i="1"/>
  <c r="N34" i="1"/>
  <c r="M34" i="1"/>
  <c r="I34" i="1"/>
  <c r="H34" i="1"/>
  <c r="E34" i="1"/>
  <c r="G34" i="1" s="1"/>
  <c r="D34" i="1"/>
  <c r="U33" i="1"/>
  <c r="L33" i="1" s="1"/>
  <c r="P33" i="1"/>
  <c r="S33" i="1" s="1"/>
  <c r="J33" i="1" s="1"/>
  <c r="G33" i="1"/>
  <c r="R32" i="1"/>
  <c r="U32" i="1" s="1"/>
  <c r="L32" i="1" s="1"/>
  <c r="Q32" i="1"/>
  <c r="O32" i="1"/>
  <c r="N32" i="1"/>
  <c r="M32" i="1"/>
  <c r="P32" i="1" s="1"/>
  <c r="I32" i="1"/>
  <c r="H32" i="1"/>
  <c r="E32" i="1"/>
  <c r="D32" i="1"/>
  <c r="G32" i="1" s="1"/>
  <c r="U31" i="1"/>
  <c r="S31" i="1"/>
  <c r="J31" i="1" s="1"/>
  <c r="P31" i="1"/>
  <c r="L31" i="1"/>
  <c r="G31" i="1"/>
  <c r="U30" i="1"/>
  <c r="L30" i="1" s="1"/>
  <c r="P30" i="1"/>
  <c r="S30" i="1" s="1"/>
  <c r="J30" i="1" s="1"/>
  <c r="G30" i="1"/>
  <c r="R29" i="1"/>
  <c r="Q29" i="1"/>
  <c r="O29" i="1"/>
  <c r="N29" i="1"/>
  <c r="M29" i="1"/>
  <c r="I29" i="1"/>
  <c r="H29" i="1"/>
  <c r="E29" i="1"/>
  <c r="G29" i="1" s="1"/>
  <c r="D29" i="1"/>
  <c r="U28" i="1"/>
  <c r="L28" i="1" s="1"/>
  <c r="P28" i="1"/>
  <c r="S28" i="1" s="1"/>
  <c r="J28" i="1" s="1"/>
  <c r="G28" i="1"/>
  <c r="R27" i="1"/>
  <c r="U27" i="1" s="1"/>
  <c r="L27" i="1" s="1"/>
  <c r="Q27" i="1"/>
  <c r="O27" i="1"/>
  <c r="N27" i="1"/>
  <c r="M27" i="1"/>
  <c r="P27" i="1" s="1"/>
  <c r="I27" i="1"/>
  <c r="H27" i="1"/>
  <c r="E27" i="1"/>
  <c r="G27" i="1" s="1"/>
  <c r="U26" i="1"/>
  <c r="L26" i="1" s="1"/>
  <c r="P26" i="1"/>
  <c r="S26" i="1" s="1"/>
  <c r="J26" i="1" s="1"/>
  <c r="G26" i="1"/>
  <c r="U25" i="1"/>
  <c r="L25" i="1" s="1"/>
  <c r="P25" i="1"/>
  <c r="S25" i="1" s="1"/>
  <c r="J25" i="1" s="1"/>
  <c r="G25" i="1"/>
  <c r="U24" i="1"/>
  <c r="L24" i="1" s="1"/>
  <c r="P24" i="1"/>
  <c r="S24" i="1" s="1"/>
  <c r="J24" i="1" s="1"/>
  <c r="G24" i="1"/>
  <c r="U23" i="1"/>
  <c r="L23" i="1" s="1"/>
  <c r="P23" i="1"/>
  <c r="S23" i="1" s="1"/>
  <c r="J23" i="1" s="1"/>
  <c r="G23" i="1"/>
  <c r="U22" i="1"/>
  <c r="L22" i="1" s="1"/>
  <c r="P22" i="1"/>
  <c r="G22" i="1"/>
  <c r="U21" i="1"/>
  <c r="L21" i="1" s="1"/>
  <c r="P21" i="1"/>
  <c r="S21" i="1" s="1"/>
  <c r="J21" i="1" s="1"/>
  <c r="G21" i="1"/>
  <c r="G20" i="1" s="1"/>
  <c r="U20" i="1"/>
  <c r="L20" i="1" s="1"/>
  <c r="R20" i="1"/>
  <c r="Q20" i="1"/>
  <c r="O20" i="1"/>
  <c r="N20" i="1"/>
  <c r="M20" i="1"/>
  <c r="I20" i="1"/>
  <c r="H20" i="1"/>
  <c r="F20" i="1"/>
  <c r="E20" i="1"/>
  <c r="D20" i="1"/>
  <c r="S19" i="1"/>
  <c r="P19" i="1"/>
  <c r="G19" i="1"/>
  <c r="G18" i="1" s="1"/>
  <c r="R18" i="1"/>
  <c r="S18" i="1" s="1"/>
  <c r="Q18" i="1"/>
  <c r="P18" i="1"/>
  <c r="O18" i="1"/>
  <c r="N18" i="1"/>
  <c r="M18" i="1"/>
  <c r="E18" i="1"/>
  <c r="U17" i="1"/>
  <c r="P17" i="1"/>
  <c r="G17" i="1"/>
  <c r="U16" i="1"/>
  <c r="L16" i="1" s="1"/>
  <c r="P16" i="1"/>
  <c r="S16" i="1" s="1"/>
  <c r="J16" i="1" s="1"/>
  <c r="G16" i="1"/>
  <c r="G15" i="1" s="1"/>
  <c r="R15" i="1"/>
  <c r="U15" i="1" s="1"/>
  <c r="L15" i="1" s="1"/>
  <c r="Q15" i="1"/>
  <c r="O15" i="1"/>
  <c r="N15" i="1"/>
  <c r="M15" i="1"/>
  <c r="I15" i="1"/>
  <c r="I10" i="1" s="1"/>
  <c r="H15" i="1"/>
  <c r="E15" i="1"/>
  <c r="D15" i="1"/>
  <c r="D10" i="1" s="1"/>
  <c r="P14" i="1"/>
  <c r="S14" i="1" s="1"/>
  <c r="J14" i="1" s="1"/>
  <c r="L14" i="1"/>
  <c r="G14" i="1"/>
  <c r="R13" i="1"/>
  <c r="Q13" i="1"/>
  <c r="O13" i="1"/>
  <c r="N13" i="1"/>
  <c r="M13" i="1"/>
  <c r="L13" i="1"/>
  <c r="I13" i="1"/>
  <c r="G13" i="1"/>
  <c r="E13" i="1"/>
  <c r="U12" i="1"/>
  <c r="P12" i="1"/>
  <c r="S12" i="1" s="1"/>
  <c r="G12" i="1"/>
  <c r="G11" i="1" s="1"/>
  <c r="R11" i="1"/>
  <c r="U11" i="1" s="1"/>
  <c r="Q11" i="1"/>
  <c r="P11" i="1"/>
  <c r="O11" i="1"/>
  <c r="N11" i="1"/>
  <c r="M11" i="1"/>
  <c r="H11" i="1"/>
  <c r="E11" i="1"/>
  <c r="D11" i="1"/>
  <c r="F10" i="1"/>
  <c r="F9" i="1" s="1"/>
  <c r="P64" i="1" l="1"/>
  <c r="S64" i="1" s="1"/>
  <c r="J64" i="1" s="1"/>
  <c r="R10" i="1"/>
  <c r="P15" i="1"/>
  <c r="N52" i="1"/>
  <c r="M52" i="1"/>
  <c r="P41" i="1"/>
  <c r="S41" i="1" s="1"/>
  <c r="J41" i="1" s="1"/>
  <c r="P46" i="1"/>
  <c r="S46" i="1" s="1"/>
  <c r="J46" i="1" s="1"/>
  <c r="D52" i="1"/>
  <c r="U68" i="1"/>
  <c r="L68" i="1" s="1"/>
  <c r="U74" i="1"/>
  <c r="U78" i="1"/>
  <c r="D9" i="1"/>
  <c r="U29" i="1"/>
  <c r="L29" i="1" s="1"/>
  <c r="U34" i="1"/>
  <c r="L34" i="1" s="1"/>
  <c r="S68" i="1"/>
  <c r="J68" i="1" s="1"/>
  <c r="S70" i="1"/>
  <c r="J70" i="1" s="1"/>
  <c r="S77" i="1"/>
  <c r="S78" i="1"/>
  <c r="U41" i="1"/>
  <c r="L41" i="1" s="1"/>
  <c r="H52" i="1"/>
  <c r="M10" i="1"/>
  <c r="M9" i="1" s="1"/>
  <c r="Q10" i="1"/>
  <c r="U10" i="1" s="1"/>
  <c r="L10" i="1" s="1"/>
  <c r="N10" i="1"/>
  <c r="N9" i="1" s="1"/>
  <c r="H10" i="1"/>
  <c r="U39" i="1"/>
  <c r="L39" i="1" s="1"/>
  <c r="G41" i="1"/>
  <c r="G46" i="1"/>
  <c r="G10" i="1" s="1"/>
  <c r="P50" i="1"/>
  <c r="U66" i="1"/>
  <c r="L66" i="1" s="1"/>
  <c r="S72" i="1"/>
  <c r="J72" i="1" s="1"/>
  <c r="S75" i="1"/>
  <c r="O10" i="1"/>
  <c r="O9" i="1" s="1"/>
  <c r="E10" i="1"/>
  <c r="E9" i="1" s="1"/>
  <c r="I9" i="1"/>
  <c r="U55" i="1"/>
  <c r="P57" i="1"/>
  <c r="S57" i="1" s="1"/>
  <c r="S50" i="1"/>
  <c r="J50" i="1" s="1"/>
  <c r="P20" i="1"/>
  <c r="S20" i="1" s="1"/>
  <c r="J20" i="1" s="1"/>
  <c r="P29" i="1"/>
  <c r="S29" i="1" s="1"/>
  <c r="J29" i="1" s="1"/>
  <c r="P34" i="1"/>
  <c r="S34" i="1" s="1"/>
  <c r="J34" i="1" s="1"/>
  <c r="S15" i="1"/>
  <c r="J15" i="1" s="1"/>
  <c r="G52" i="1"/>
  <c r="H9" i="1"/>
  <c r="S27" i="1"/>
  <c r="J27" i="1" s="1"/>
  <c r="S32" i="1"/>
  <c r="J32" i="1" s="1"/>
  <c r="S37" i="1"/>
  <c r="J37" i="1" s="1"/>
  <c r="P13" i="1"/>
  <c r="S13" i="1" s="1"/>
  <c r="J13" i="1" s="1"/>
  <c r="S17" i="1"/>
  <c r="S22" i="1"/>
  <c r="J22" i="1" s="1"/>
  <c r="S54" i="1"/>
  <c r="J54" i="1" s="1"/>
  <c r="S62" i="1"/>
  <c r="J62" i="1" s="1"/>
  <c r="S67" i="1"/>
  <c r="J67" i="1" s="1"/>
  <c r="S11" i="1"/>
  <c r="S48" i="1"/>
  <c r="J48" i="1" s="1"/>
  <c r="R52" i="1"/>
  <c r="S53" i="1"/>
  <c r="J53" i="1" s="1"/>
  <c r="P59" i="1"/>
  <c r="S59" i="1" s="1"/>
  <c r="S61" i="1"/>
  <c r="J61" i="1" s="1"/>
  <c r="S66" i="1"/>
  <c r="J66" i="1" s="1"/>
  <c r="S76" i="1"/>
  <c r="S39" i="1"/>
  <c r="J39" i="1" s="1"/>
  <c r="S55" i="1"/>
  <c r="Q59" i="1"/>
  <c r="P10" i="1" l="1"/>
  <c r="S10" i="1" s="1"/>
  <c r="J10" i="1" s="1"/>
  <c r="R9" i="1"/>
  <c r="U59" i="1"/>
  <c r="Q52" i="1"/>
  <c r="Q9" i="1" s="1"/>
  <c r="P52" i="1"/>
  <c r="S52" i="1" s="1"/>
  <c r="J52" i="1" s="1"/>
  <c r="G9" i="1"/>
  <c r="U9" i="1" l="1"/>
  <c r="L9" i="1" s="1"/>
  <c r="P9" i="1"/>
  <c r="S9" i="1" s="1"/>
  <c r="J9" i="1" s="1"/>
  <c r="U52" i="1"/>
  <c r="L52" i="1" s="1"/>
</calcChain>
</file>

<file path=xl/comments1.xml><?xml version="1.0" encoding="utf-8"?>
<comments xmlns="http://schemas.openxmlformats.org/spreadsheetml/2006/main">
  <authors>
    <author>會計決算處基金會計科吳昌益</author>
  </authors>
  <commentList>
    <comment ref="I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I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F4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H4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I4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H6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E6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  <comment ref="E7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會計決算處基金會計科吳昌益:</t>
        </r>
        <r>
          <rPr>
            <sz val="9"/>
            <color indexed="81"/>
            <rFont val="新細明體"/>
            <family val="1"/>
            <charset val="136"/>
          </rPr>
          <t xml:space="preserve">
調整尾差</t>
        </r>
      </text>
    </comment>
  </commentList>
</comments>
</file>

<file path=xl/sharedStrings.xml><?xml version="1.0" encoding="utf-8"?>
<sst xmlns="http://schemas.openxmlformats.org/spreadsheetml/2006/main" count="115" uniqueCount="86">
  <si>
    <t>106年度作業、債務、特別收入及資本計畫基金截至第1季(3月底)固定資產投資計畫執行情形表</t>
    <phoneticPr fontId="4" type="noConversion"/>
  </si>
  <si>
    <t>單位：百萬元</t>
  </si>
  <si>
    <t>主 管 機 關 及 基 金 名 稱</t>
  </si>
  <si>
    <t>可  支  用  預  算  數</t>
  </si>
  <si>
    <t>分配預算數
(5)</t>
  </si>
  <si>
    <t>累計執行數
(6)</t>
  </si>
  <si>
    <t>占可支用
預算數％
(7)=(6)/(4)</t>
  </si>
  <si>
    <t>占分配
預算數％
(8)=(6)/(5)</t>
  </si>
  <si>
    <t>以前年度
保留數
(1)</t>
  </si>
  <si>
    <r>
      <t xml:space="preserve">本年度
預算案數
</t>
    </r>
    <r>
      <rPr>
        <sz val="12"/>
        <rFont val="Times New Roman"/>
        <family val="1"/>
      </rPr>
      <t>(2)</t>
    </r>
    <phoneticPr fontId="11" type="noConversion"/>
  </si>
  <si>
    <r>
      <t xml:space="preserve">本年度
預算案數
</t>
    </r>
    <r>
      <rPr>
        <sz val="12"/>
        <rFont val="Times New Roman"/>
        <family val="1"/>
      </rPr>
      <t>(2)</t>
    </r>
    <phoneticPr fontId="11" type="noConversion"/>
  </si>
  <si>
    <t>本年度奉准
先行辦理數
(3)</t>
  </si>
  <si>
    <t>合  計
(4)=(1)+(2)+(3)</t>
  </si>
  <si>
    <t>非營業特種基金合計</t>
  </si>
  <si>
    <t>作業基金</t>
  </si>
  <si>
    <t>行政院主管</t>
  </si>
  <si>
    <t>1.行政院國家發展基金</t>
  </si>
  <si>
    <t>內政部主管</t>
    <phoneticPr fontId="4" type="noConversion"/>
  </si>
  <si>
    <t>--</t>
    <phoneticPr fontId="4" type="noConversion"/>
  </si>
  <si>
    <t>2.營建建設基金</t>
    <phoneticPr fontId="4" type="noConversion"/>
  </si>
  <si>
    <t>國防部主管</t>
  </si>
  <si>
    <t>3.國軍生產及服務作業基金</t>
    <phoneticPr fontId="4" type="noConversion"/>
  </si>
  <si>
    <t>4.國軍老舊眷村改建基金</t>
    <phoneticPr fontId="4" type="noConversion"/>
  </si>
  <si>
    <t>財政部主管</t>
  </si>
  <si>
    <t>5.地方建設基金</t>
    <phoneticPr fontId="4" type="noConversion"/>
  </si>
  <si>
    <t>教育部主管</t>
  </si>
  <si>
    <r>
      <t>6</t>
    </r>
    <r>
      <rPr>
        <sz val="14"/>
        <rFont val="標楷體"/>
        <family val="4"/>
      </rPr>
      <t>.國立大學校院校務基金(5</t>
    </r>
    <r>
      <rPr>
        <sz val="14"/>
        <rFont val="標楷體"/>
        <family val="4"/>
        <charset val="136"/>
      </rPr>
      <t>1</t>
    </r>
    <r>
      <rPr>
        <sz val="14"/>
        <rFont val="標楷體"/>
        <family val="4"/>
      </rPr>
      <t>單位彙總數)</t>
    </r>
    <phoneticPr fontId="4" type="noConversion"/>
  </si>
  <si>
    <t>7.國立臺灣大學附設醫院作業基金</t>
    <phoneticPr fontId="4" type="noConversion"/>
  </si>
  <si>
    <t>8.國立成功大學附設醫院作業基金</t>
    <phoneticPr fontId="4" type="noConversion"/>
  </si>
  <si>
    <t>9.國立陽明大學附設醫院作業基金</t>
    <phoneticPr fontId="4" type="noConversion"/>
  </si>
  <si>
    <r>
      <t>1</t>
    </r>
    <r>
      <rPr>
        <sz val="14"/>
        <rFont val="標楷體"/>
        <family val="4"/>
        <charset val="136"/>
      </rPr>
      <t>0</t>
    </r>
    <r>
      <rPr>
        <sz val="14"/>
        <rFont val="標楷體"/>
        <family val="4"/>
      </rPr>
      <t>.國立社教機構作業基金</t>
    </r>
    <phoneticPr fontId="4" type="noConversion"/>
  </si>
  <si>
    <r>
      <t>1</t>
    </r>
    <r>
      <rPr>
        <sz val="14"/>
        <rFont val="標楷體"/>
        <family val="4"/>
        <charset val="136"/>
      </rPr>
      <t>1</t>
    </r>
    <r>
      <rPr>
        <sz val="14"/>
        <rFont val="標楷體"/>
        <family val="4"/>
      </rPr>
      <t>.國立高級中等學校校務基金</t>
    </r>
    <phoneticPr fontId="4" type="noConversion"/>
  </si>
  <si>
    <t>法務部主管</t>
  </si>
  <si>
    <r>
      <t>1</t>
    </r>
    <r>
      <rPr>
        <sz val="14"/>
        <rFont val="標楷體"/>
        <family val="4"/>
        <charset val="136"/>
      </rPr>
      <t>2</t>
    </r>
    <r>
      <rPr>
        <sz val="14"/>
        <rFont val="標楷體"/>
        <family val="4"/>
      </rPr>
      <t>.法務部矯正機關作業基金</t>
    </r>
    <phoneticPr fontId="4" type="noConversion"/>
  </si>
  <si>
    <t>經濟部主管</t>
  </si>
  <si>
    <r>
      <t>1</t>
    </r>
    <r>
      <rPr>
        <sz val="14"/>
        <rFont val="標楷體"/>
        <family val="4"/>
        <charset val="136"/>
      </rPr>
      <t>3</t>
    </r>
    <r>
      <rPr>
        <sz val="14"/>
        <rFont val="標楷體"/>
        <family val="4"/>
      </rPr>
      <t>.經濟作業基金</t>
    </r>
    <phoneticPr fontId="4" type="noConversion"/>
  </si>
  <si>
    <r>
      <t>1</t>
    </r>
    <r>
      <rPr>
        <sz val="14"/>
        <rFont val="標楷體"/>
        <family val="4"/>
        <charset val="136"/>
      </rPr>
      <t>4</t>
    </r>
    <r>
      <rPr>
        <sz val="14"/>
        <rFont val="標楷體"/>
        <family val="4"/>
      </rPr>
      <t>.水資源作業基金</t>
    </r>
    <phoneticPr fontId="4" type="noConversion"/>
  </si>
  <si>
    <t>交通部主管</t>
  </si>
  <si>
    <r>
      <t>1</t>
    </r>
    <r>
      <rPr>
        <sz val="14"/>
        <rFont val="標楷體"/>
        <family val="4"/>
        <charset val="136"/>
      </rPr>
      <t>5</t>
    </r>
    <r>
      <rPr>
        <sz val="14"/>
        <rFont val="標楷體"/>
        <family val="4"/>
      </rPr>
      <t>.交通作業基金</t>
    </r>
    <phoneticPr fontId="4" type="noConversion"/>
  </si>
  <si>
    <t>國軍退除役官兵輔導委員會主管</t>
  </si>
  <si>
    <r>
      <t>1</t>
    </r>
    <r>
      <rPr>
        <sz val="14"/>
        <rFont val="標楷體"/>
        <family val="4"/>
        <charset val="136"/>
      </rPr>
      <t>6</t>
    </r>
    <r>
      <rPr>
        <sz val="14"/>
        <rFont val="標楷體"/>
        <family val="4"/>
      </rPr>
      <t>.國軍退除役官兵安置基金</t>
    </r>
    <phoneticPr fontId="4" type="noConversion"/>
  </si>
  <si>
    <r>
      <t>1</t>
    </r>
    <r>
      <rPr>
        <sz val="14"/>
        <rFont val="標楷體"/>
        <family val="4"/>
        <charset val="136"/>
      </rPr>
      <t>7</t>
    </r>
    <r>
      <rPr>
        <sz val="14"/>
        <rFont val="標楷體"/>
        <family val="4"/>
      </rPr>
      <t>.榮民醫療作業基金</t>
    </r>
    <phoneticPr fontId="4" type="noConversion"/>
  </si>
  <si>
    <t>科技部主管</t>
  </si>
  <si>
    <r>
      <t>1</t>
    </r>
    <r>
      <rPr>
        <sz val="14"/>
        <rFont val="標楷體"/>
        <family val="4"/>
        <charset val="136"/>
      </rPr>
      <t>8</t>
    </r>
    <r>
      <rPr>
        <sz val="14"/>
        <rFont val="標楷體"/>
        <family val="4"/>
      </rPr>
      <t>.科學工業園區管理局作業基金</t>
    </r>
    <phoneticPr fontId="4" type="noConversion"/>
  </si>
  <si>
    <t>農業委員會主管</t>
  </si>
  <si>
    <r>
      <t>1</t>
    </r>
    <r>
      <rPr>
        <sz val="14"/>
        <rFont val="標楷體"/>
        <family val="4"/>
        <charset val="136"/>
      </rPr>
      <t>9</t>
    </r>
    <r>
      <rPr>
        <sz val="14"/>
        <rFont val="標楷體"/>
        <family val="4"/>
      </rPr>
      <t>.農業作業基金</t>
    </r>
    <phoneticPr fontId="4" type="noConversion"/>
  </si>
  <si>
    <t>衛生福利部主管</t>
  </si>
  <si>
    <r>
      <t>2</t>
    </r>
    <r>
      <rPr>
        <sz val="14"/>
        <rFont val="標楷體"/>
        <family val="4"/>
        <charset val="136"/>
      </rPr>
      <t>0</t>
    </r>
    <r>
      <rPr>
        <sz val="14"/>
        <rFont val="標楷體"/>
        <family val="4"/>
      </rPr>
      <t>.醫療藥品基金</t>
    </r>
    <phoneticPr fontId="4" type="noConversion"/>
  </si>
  <si>
    <r>
      <t>2</t>
    </r>
    <r>
      <rPr>
        <sz val="14"/>
        <rFont val="標楷體"/>
        <family val="4"/>
        <charset val="136"/>
      </rPr>
      <t>1</t>
    </r>
    <r>
      <rPr>
        <sz val="14"/>
        <rFont val="標楷體"/>
        <family val="4"/>
      </rPr>
      <t>.管制藥品製藥工廠作業基金</t>
    </r>
    <phoneticPr fontId="4" type="noConversion"/>
  </si>
  <si>
    <r>
      <t>2</t>
    </r>
    <r>
      <rPr>
        <sz val="14"/>
        <rFont val="標楷體"/>
        <family val="4"/>
        <charset val="136"/>
      </rPr>
      <t>2</t>
    </r>
    <r>
      <rPr>
        <sz val="14"/>
        <rFont val="標楷體"/>
        <family val="4"/>
      </rPr>
      <t>.全民健康保險基金</t>
    </r>
    <phoneticPr fontId="4" type="noConversion"/>
  </si>
  <si>
    <r>
      <t>2</t>
    </r>
    <r>
      <rPr>
        <sz val="14"/>
        <rFont val="標楷體"/>
        <family val="4"/>
        <charset val="136"/>
      </rPr>
      <t>3</t>
    </r>
    <r>
      <rPr>
        <sz val="14"/>
        <rFont val="標楷體"/>
        <family val="4"/>
      </rPr>
      <t>.國民年金保險基金</t>
    </r>
    <phoneticPr fontId="4" type="noConversion"/>
  </si>
  <si>
    <t>文化部主管</t>
    <phoneticPr fontId="4" type="noConversion"/>
  </si>
  <si>
    <r>
      <t>2</t>
    </r>
    <r>
      <rPr>
        <sz val="14"/>
        <rFont val="標楷體"/>
        <family val="4"/>
        <charset val="136"/>
      </rPr>
      <t>4</t>
    </r>
    <r>
      <rPr>
        <sz val="14"/>
        <rFont val="標楷體"/>
        <family val="4"/>
      </rPr>
      <t>.國立文化機構作業基金</t>
    </r>
    <phoneticPr fontId="4" type="noConversion"/>
  </si>
  <si>
    <t>國立故宮博物院主管</t>
  </si>
  <si>
    <r>
      <t>2</t>
    </r>
    <r>
      <rPr>
        <sz val="14"/>
        <rFont val="標楷體"/>
        <family val="4"/>
        <charset val="136"/>
      </rPr>
      <t>5</t>
    </r>
    <r>
      <rPr>
        <sz val="14"/>
        <rFont val="標楷體"/>
        <family val="4"/>
      </rPr>
      <t>.故宮文物藝術發展基金</t>
    </r>
    <phoneticPr fontId="4" type="noConversion"/>
  </si>
  <si>
    <t>考試院考選部主管</t>
  </si>
  <si>
    <r>
      <t>2</t>
    </r>
    <r>
      <rPr>
        <sz val="14"/>
        <rFont val="標楷體"/>
        <family val="4"/>
        <charset val="136"/>
      </rPr>
      <t>6</t>
    </r>
    <r>
      <rPr>
        <sz val="14"/>
        <rFont val="標楷體"/>
        <family val="4"/>
      </rPr>
      <t>.考選業務基金</t>
    </r>
    <phoneticPr fontId="4" type="noConversion"/>
  </si>
  <si>
    <t>特別收入基金</t>
  </si>
  <si>
    <t>總統府主管</t>
  </si>
  <si>
    <t>1.中央研究院科學研究基金</t>
  </si>
  <si>
    <t>行政院主管</t>
    <phoneticPr fontId="4" type="noConversion"/>
  </si>
  <si>
    <t>2.行政院國家科學技術發展基金</t>
    <phoneticPr fontId="4" type="noConversion"/>
  </si>
  <si>
    <t>內政部主管</t>
  </si>
  <si>
    <t>3.研發及產業訓儲替代役基金</t>
    <phoneticPr fontId="4" type="noConversion"/>
  </si>
  <si>
    <t>4.學產基金</t>
    <phoneticPr fontId="4" type="noConversion"/>
  </si>
  <si>
    <t>5.經濟特別收入基金</t>
    <phoneticPr fontId="4" type="noConversion"/>
  </si>
  <si>
    <t>6.核能發電後端營運基金</t>
    <phoneticPr fontId="4" type="noConversion"/>
  </si>
  <si>
    <t>7.航港建設基金</t>
    <phoneticPr fontId="4" type="noConversion"/>
  </si>
  <si>
    <t>原子能委員會主管</t>
  </si>
  <si>
    <t>8.核子事故緊急應變基金</t>
    <phoneticPr fontId="4" type="noConversion"/>
  </si>
  <si>
    <t>9.農業特別收入基金</t>
    <phoneticPr fontId="4" type="noConversion"/>
  </si>
  <si>
    <t>勞動部主管</t>
  </si>
  <si>
    <r>
      <t>1</t>
    </r>
    <r>
      <rPr>
        <sz val="14"/>
        <rFont val="標楷體"/>
        <family val="4"/>
        <charset val="136"/>
      </rPr>
      <t>0</t>
    </r>
    <r>
      <rPr>
        <sz val="14"/>
        <rFont val="標楷體"/>
        <family val="4"/>
      </rPr>
      <t>.就業安定基金</t>
    </r>
    <phoneticPr fontId="4" type="noConversion"/>
  </si>
  <si>
    <r>
      <t>1</t>
    </r>
    <r>
      <rPr>
        <sz val="14"/>
        <rFont val="標楷體"/>
        <family val="4"/>
        <charset val="136"/>
      </rPr>
      <t>1</t>
    </r>
    <r>
      <rPr>
        <sz val="14"/>
        <rFont val="標楷體"/>
        <family val="4"/>
      </rPr>
      <t>.衛生福利特別收入基金</t>
    </r>
    <phoneticPr fontId="4" type="noConversion"/>
  </si>
  <si>
    <t>環境保護署主管</t>
  </si>
  <si>
    <r>
      <t>1</t>
    </r>
    <r>
      <rPr>
        <sz val="14"/>
        <rFont val="標楷體"/>
        <family val="4"/>
        <charset val="136"/>
      </rPr>
      <t>2</t>
    </r>
    <r>
      <rPr>
        <sz val="14"/>
        <rFont val="標楷體"/>
        <family val="4"/>
      </rPr>
      <t>.環境保護基金</t>
    </r>
    <phoneticPr fontId="4" type="noConversion"/>
  </si>
  <si>
    <t>國家通訊傳播委員會主管</t>
  </si>
  <si>
    <r>
      <t>1</t>
    </r>
    <r>
      <rPr>
        <sz val="14"/>
        <rFont val="標楷體"/>
        <family val="4"/>
        <charset val="136"/>
      </rPr>
      <t>3</t>
    </r>
    <r>
      <rPr>
        <sz val="14"/>
        <rFont val="標楷體"/>
        <family val="4"/>
      </rPr>
      <t>.通訊傳播監督管理基金</t>
    </r>
    <phoneticPr fontId="4" type="noConversion"/>
  </si>
  <si>
    <t>公平委員會主管</t>
    <phoneticPr fontId="4" type="noConversion"/>
  </si>
  <si>
    <t>14.反托拉斯基金</t>
    <phoneticPr fontId="4" type="noConversion"/>
  </si>
  <si>
    <t>資本計畫基金</t>
  </si>
  <si>
    <t/>
  </si>
  <si>
    <t>1.國軍營舍及設施改建基金</t>
  </si>
  <si>
    <t>-</t>
    <phoneticPr fontId="4" type="noConversion"/>
  </si>
  <si>
    <t>註：本表數據係以新臺幣百萬元為單位及經四捨五入處理後列計，若有數據但未達百萬元者，則以”-“符號表示；另百分比欄位係以採計至元為單位核算，未達1％者</t>
    <phoneticPr fontId="4" type="noConversion"/>
  </si>
  <si>
    <t xml:space="preserve">    ，則以"0"表示。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</si>
</sst>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#,###_ "/>
  </numFmts>
  <fonts count="27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b/>
      <sz val="19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細明體"/>
      <family val="3"/>
      <charset val="136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color indexed="8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3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top"/>
    </xf>
    <xf numFmtId="0" fontId="19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1" fillId="0" borderId="0" xfId="1" applyFill="1">
      <alignment vertical="center"/>
    </xf>
    <xf numFmtId="0" fontId="1" fillId="0" borderId="0" xfId="1">
      <alignment vertical="center"/>
    </xf>
    <xf numFmtId="176" fontId="5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176" fontId="6" fillId="0" borderId="0" xfId="1" applyNumberFormat="1" applyFont="1" applyBorder="1" applyAlignment="1">
      <alignment horizontal="center" vertical="center"/>
    </xf>
    <xf numFmtId="176" fontId="7" fillId="0" borderId="2" xfId="1" applyNumberFormat="1" applyFont="1" applyFill="1" applyBorder="1" applyAlignment="1" applyProtection="1">
      <alignment horizontal="right" vertical="center"/>
    </xf>
    <xf numFmtId="176" fontId="8" fillId="0" borderId="5" xfId="1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 wrapText="1"/>
    </xf>
    <xf numFmtId="176" fontId="5" fillId="0" borderId="8" xfId="1" applyNumberFormat="1" applyFont="1" applyFill="1" applyBorder="1" applyAlignment="1" applyProtection="1">
      <alignment horizontal="center" vertical="center" wrapText="1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9" xfId="1" applyNumberFormat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 wrapText="1"/>
    </xf>
    <xf numFmtId="176" fontId="13" fillId="0" borderId="14" xfId="1" applyNumberFormat="1" applyFont="1" applyFill="1" applyBorder="1" applyAlignment="1">
      <alignment horizontal="right" vertical="center"/>
    </xf>
    <xf numFmtId="176" fontId="13" fillId="2" borderId="1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>
      <alignment vertical="center"/>
    </xf>
    <xf numFmtId="0" fontId="14" fillId="0" borderId="0" xfId="1" applyFont="1">
      <alignment vertical="center"/>
    </xf>
    <xf numFmtId="0" fontId="14" fillId="0" borderId="0" xfId="1" applyFont="1" applyFill="1">
      <alignment vertical="center"/>
    </xf>
    <xf numFmtId="177" fontId="13" fillId="0" borderId="14" xfId="1" applyNumberFormat="1" applyFont="1" applyFill="1" applyBorder="1" applyAlignment="1">
      <alignment horizontal="right" vertical="center"/>
    </xf>
    <xf numFmtId="41" fontId="13" fillId="0" borderId="14" xfId="1" applyNumberFormat="1" applyFont="1" applyFill="1" applyBorder="1" applyAlignment="1">
      <alignment horizontal="right" vertical="center"/>
    </xf>
    <xf numFmtId="3" fontId="13" fillId="0" borderId="14" xfId="1" applyNumberFormat="1" applyFont="1" applyFill="1" applyBorder="1" applyAlignment="1">
      <alignment horizontal="right" vertical="center"/>
    </xf>
    <xf numFmtId="177" fontId="13" fillId="2" borderId="14" xfId="1" applyNumberFormat="1" applyFont="1" applyFill="1" applyBorder="1" applyAlignment="1">
      <alignment horizontal="right" vertical="center"/>
    </xf>
    <xf numFmtId="41" fontId="13" fillId="2" borderId="14" xfId="1" applyNumberFormat="1" applyFont="1" applyFill="1" applyBorder="1" applyAlignment="1">
      <alignment horizontal="right" vertical="center"/>
    </xf>
    <xf numFmtId="0" fontId="15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176" fontId="17" fillId="0" borderId="14" xfId="1" applyNumberFormat="1" applyFont="1" applyFill="1" applyBorder="1" applyAlignment="1">
      <alignment horizontal="right" vertical="center"/>
    </xf>
    <xf numFmtId="177" fontId="17" fillId="0" borderId="14" xfId="1" applyNumberFormat="1" applyFont="1" applyFill="1" applyBorder="1" applyAlignment="1">
      <alignment horizontal="right" vertical="center"/>
    </xf>
    <xf numFmtId="41" fontId="17" fillId="0" borderId="14" xfId="1" applyNumberFormat="1" applyFont="1" applyFill="1" applyBorder="1" applyAlignment="1">
      <alignment horizontal="right" vertical="center"/>
    </xf>
    <xf numFmtId="3" fontId="17" fillId="0" borderId="14" xfId="1" applyNumberFormat="1" applyFont="1" applyFill="1" applyBorder="1" applyAlignment="1">
      <alignment horizontal="right" vertical="center"/>
    </xf>
    <xf numFmtId="176" fontId="17" fillId="2" borderId="14" xfId="1" applyNumberFormat="1" applyFont="1" applyFill="1" applyBorder="1" applyAlignment="1">
      <alignment horizontal="right" vertical="center"/>
    </xf>
    <xf numFmtId="177" fontId="17" fillId="2" borderId="14" xfId="1" applyNumberFormat="1" applyFont="1" applyFill="1" applyBorder="1" applyAlignment="1">
      <alignment horizontal="right" vertical="center"/>
    </xf>
    <xf numFmtId="41" fontId="17" fillId="2" borderId="14" xfId="1" applyNumberFormat="1" applyFont="1" applyFill="1" applyBorder="1" applyAlignment="1">
      <alignment horizontal="right" vertical="center"/>
    </xf>
    <xf numFmtId="0" fontId="1" fillId="0" borderId="0" xfId="1" applyFont="1" applyFill="1" applyBorder="1">
      <alignment vertical="center"/>
    </xf>
    <xf numFmtId="0" fontId="1" fillId="0" borderId="0" xfId="1" applyFont="1" applyBorder="1">
      <alignment vertical="center"/>
    </xf>
    <xf numFmtId="43" fontId="13" fillId="0" borderId="14" xfId="1" applyNumberFormat="1" applyFont="1" applyFill="1" applyBorder="1" applyAlignment="1">
      <alignment horizontal="right" vertical="center"/>
    </xf>
    <xf numFmtId="43" fontId="13" fillId="2" borderId="14" xfId="1" applyNumberFormat="1" applyFont="1" applyFill="1" applyBorder="1" applyAlignment="1">
      <alignment horizontal="right" vertical="center"/>
    </xf>
    <xf numFmtId="176" fontId="13" fillId="2" borderId="14" xfId="1" quotePrefix="1" applyNumberFormat="1" applyFont="1" applyFill="1" applyBorder="1" applyAlignment="1">
      <alignment horizontal="right" vertical="center"/>
    </xf>
    <xf numFmtId="0" fontId="14" fillId="0" borderId="0" xfId="1" applyFont="1" applyFill="1" applyBorder="1">
      <alignment vertical="center"/>
    </xf>
    <xf numFmtId="0" fontId="14" fillId="0" borderId="0" xfId="1" applyFont="1" applyBorder="1">
      <alignment vertical="center"/>
    </xf>
    <xf numFmtId="43" fontId="17" fillId="0" borderId="14" xfId="1" applyNumberFormat="1" applyFont="1" applyFill="1" applyBorder="1" applyAlignment="1">
      <alignment horizontal="right" vertical="center"/>
    </xf>
    <xf numFmtId="43" fontId="17" fillId="2" borderId="14" xfId="1" applyNumberFormat="1" applyFont="1" applyFill="1" applyBorder="1" applyAlignment="1">
      <alignment horizontal="right" vertical="center"/>
    </xf>
    <xf numFmtId="176" fontId="18" fillId="0" borderId="14" xfId="1" applyNumberFormat="1" applyFont="1" applyFill="1" applyBorder="1" applyAlignment="1">
      <alignment horizontal="right" vertical="center"/>
    </xf>
    <xf numFmtId="177" fontId="18" fillId="0" borderId="14" xfId="1" applyNumberFormat="1" applyFont="1" applyFill="1" applyBorder="1" applyAlignment="1">
      <alignment horizontal="right" vertical="center"/>
    </xf>
    <xf numFmtId="176" fontId="18" fillId="2" borderId="14" xfId="1" applyNumberFormat="1" applyFont="1" applyFill="1" applyBorder="1" applyAlignment="1">
      <alignment horizontal="right" vertical="center"/>
    </xf>
    <xf numFmtId="177" fontId="18" fillId="2" borderId="14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19" fillId="0" borderId="0" xfId="1" applyFont="1" applyBorder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78" fontId="13" fillId="0" borderId="14" xfId="1" applyNumberFormat="1" applyFont="1" applyFill="1" applyBorder="1" applyAlignment="1">
      <alignment horizontal="right" vertical="center"/>
    </xf>
    <xf numFmtId="0" fontId="21" fillId="0" borderId="0" xfId="3" applyFont="1" applyFill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176" fontId="17" fillId="0" borderId="0" xfId="1" applyNumberFormat="1" applyFont="1" applyBorder="1" applyAlignment="1">
      <alignment horizontal="right" vertical="center"/>
    </xf>
    <xf numFmtId="0" fontId="1" fillId="0" borderId="0" xfId="1" applyFill="1" applyBorder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176" fontId="10" fillId="0" borderId="0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top"/>
    </xf>
    <xf numFmtId="0" fontId="8" fillId="0" borderId="0" xfId="1" applyFont="1" applyBorder="1" applyAlignment="1">
      <alignment vertical="top" wrapText="1"/>
    </xf>
    <xf numFmtId="176" fontId="22" fillId="0" borderId="0" xfId="1" applyNumberFormat="1" applyFont="1" applyBorder="1" applyAlignment="1">
      <alignment horizontal="right" vertical="center"/>
    </xf>
    <xf numFmtId="0" fontId="23" fillId="0" borderId="0" xfId="1" applyFont="1" applyBorder="1">
      <alignment vertical="center"/>
    </xf>
    <xf numFmtId="0" fontId="8" fillId="0" borderId="0" xfId="1" applyFont="1" applyAlignment="1">
      <alignment vertical="top" wrapText="1"/>
    </xf>
    <xf numFmtId="0" fontId="24" fillId="0" borderId="0" xfId="1" applyFont="1" applyBorder="1">
      <alignment vertical="center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 wrapText="1"/>
    </xf>
    <xf numFmtId="0" fontId="24" fillId="0" borderId="0" xfId="1" applyFo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176" fontId="22" fillId="0" borderId="0" xfId="1" applyNumberFormat="1" applyFont="1" applyAlignment="1">
      <alignment horizontal="right" vertical="center"/>
    </xf>
    <xf numFmtId="0" fontId="16" fillId="0" borderId="11" xfId="1" applyFont="1" applyFill="1" applyBorder="1" applyAlignment="1">
      <alignment vertical="center" indent="1"/>
    </xf>
    <xf numFmtId="0" fontId="16" fillId="0" borderId="12" xfId="1" applyFont="1" applyFill="1" applyBorder="1" applyAlignment="1">
      <alignment vertical="center" indent="1"/>
    </xf>
    <xf numFmtId="0" fontId="16" fillId="0" borderId="13" xfId="1" applyFont="1" applyFill="1" applyBorder="1" applyAlignment="1">
      <alignment vertical="center" indent="1"/>
    </xf>
    <xf numFmtId="176" fontId="17" fillId="0" borderId="11" xfId="1" applyNumberFormat="1" applyFont="1" applyFill="1" applyBorder="1" applyAlignment="1">
      <alignment horizontal="right" vertical="center"/>
    </xf>
    <xf numFmtId="176" fontId="17" fillId="0" borderId="13" xfId="1" applyNumberFormat="1" applyFont="1" applyFill="1" applyBorder="1" applyAlignment="1">
      <alignment horizontal="right" vertical="center"/>
    </xf>
    <xf numFmtId="0" fontId="12" fillId="0" borderId="11" xfId="1" applyFont="1" applyFill="1" applyBorder="1">
      <alignment vertical="center"/>
    </xf>
    <xf numFmtId="0" fontId="12" fillId="0" borderId="12" xfId="1" applyFont="1" applyFill="1" applyBorder="1">
      <alignment vertical="center"/>
    </xf>
    <xf numFmtId="0" fontId="12" fillId="0" borderId="13" xfId="1" applyFont="1" applyFill="1" applyBorder="1">
      <alignment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0" fontId="20" fillId="0" borderId="11" xfId="1" applyFont="1" applyFill="1" applyBorder="1">
      <alignment vertical="center"/>
    </xf>
    <xf numFmtId="0" fontId="20" fillId="0" borderId="12" xfId="1" applyFont="1" applyFill="1" applyBorder="1">
      <alignment vertical="center"/>
    </xf>
    <xf numFmtId="0" fontId="20" fillId="0" borderId="13" xfId="1" applyFont="1" applyFill="1" applyBorder="1">
      <alignment vertical="center"/>
    </xf>
    <xf numFmtId="176" fontId="13" fillId="2" borderId="11" xfId="1" applyNumberFormat="1" applyFont="1" applyFill="1" applyBorder="1" applyAlignment="1">
      <alignment horizontal="right" vertical="center"/>
    </xf>
    <xf numFmtId="176" fontId="13" fillId="2" borderId="13" xfId="1" applyNumberFormat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 indent="1"/>
    </xf>
    <xf numFmtId="0" fontId="8" fillId="0" borderId="12" xfId="1" applyFont="1" applyFill="1" applyBorder="1" applyAlignment="1">
      <alignment vertical="center" indent="1"/>
    </xf>
    <xf numFmtId="0" fontId="8" fillId="0" borderId="13" xfId="1" applyFont="1" applyFill="1" applyBorder="1" applyAlignment="1">
      <alignment vertical="center" indent="1"/>
    </xf>
    <xf numFmtId="176" fontId="18" fillId="0" borderId="11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176" fontId="5" fillId="0" borderId="1" xfId="1" applyNumberFormat="1" applyFont="1" applyBorder="1" applyAlignment="1">
      <alignment horizontal="right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</cellXfs>
  <cellStyles count="4">
    <cellStyle name="一般" xfId="0" builtinId="0"/>
    <cellStyle name="一般_104q1非營業盈虧及固定-508OK" xfId="1"/>
    <cellStyle name="一般_Book1_99年第1季9903-第2科附表" xfId="3"/>
    <cellStyle name="一般_九十三第二季--附表(附屬單位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\Q108\kai1\mon88\8708\87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ltan/Desktop/&#26410;&#32080;&#26696;&#23560;&#21312;-&#20844;&#21209;&#31185;/&#31168;&#29618;&#27284;-&#27599;&#26376;&#20363;&#34892;&#20844;&#20107;/&#25910;&#25903;&#26376;&#22577;&#22519;&#34892;&#27284;/&#31435;&#27861;&#38498;&#23395;&#22577;/10603&#31532;1&#23395;/106Q1&#22522;&#37329;&#31185;4&#34920;&#20840;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支出－報院"/>
      <sheetName val="收支總"/>
      <sheetName val="DAT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4國損"/>
      <sheetName val="表5國資"/>
      <sheetName val="表6非營業餘絀"/>
      <sheetName val="表7非營業資"/>
      <sheetName val="營業基金執行情形表 "/>
      <sheetName val="3月國營事業盈虧"/>
      <sheetName val="3月國營事業固資"/>
      <sheetName val="3月營業基金購建固定資產計畫  "/>
      <sheetName val="03營業基金購建固定資產計畫"/>
      <sheetName val="03非營業特種基金餘絀情形表"/>
      <sheetName val="03非營業特種基金購建固定資產計畫"/>
      <sheetName val="營業基金購建固定資產計畫- 元"/>
      <sheetName val="非營業特種基金餘絀情形表-元"/>
      <sheetName val="非營業特種基金購建固定資產計畫-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E104" t="str">
            <v/>
          </cell>
        </row>
        <row r="108">
          <cell r="E108" t="str">
            <v/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X471"/>
  <sheetViews>
    <sheetView tabSelected="1" view="pageBreakPreview" topLeftCell="A4" zoomScale="75" zoomScaleNormal="70" zoomScaleSheetLayoutView="75" workbookViewId="0">
      <selection activeCell="A17" sqref="A17:C17"/>
    </sheetView>
  </sheetViews>
  <sheetFormatPr defaultRowHeight="16.149999999999999" customHeight="1"/>
  <cols>
    <col min="1" max="1" width="4.5" style="74" bestFit="1" customWidth="1"/>
    <col min="2" max="2" width="2.375" style="75" bestFit="1" customWidth="1"/>
    <col min="3" max="3" width="46.625" style="76" bestFit="1" customWidth="1"/>
    <col min="4" max="7" width="15.125" style="77" customWidth="1"/>
    <col min="8" max="9" width="15.125" style="77" bestFit="1" customWidth="1"/>
    <col min="10" max="10" width="8" style="77" bestFit="1" customWidth="1"/>
    <col min="11" max="11" width="7.875" style="77" bestFit="1" customWidth="1"/>
    <col min="12" max="12" width="15.125" style="77" customWidth="1"/>
    <col min="13" max="14" width="18" style="77" hidden="1" customWidth="1"/>
    <col min="15" max="15" width="15.125" style="77" hidden="1" customWidth="1"/>
    <col min="16" max="16" width="19.5" style="77" hidden="1" customWidth="1"/>
    <col min="17" max="18" width="18.125" style="77" hidden="1" customWidth="1"/>
    <col min="19" max="19" width="8" style="77" hidden="1" customWidth="1"/>
    <col min="20" max="20" width="7.875" style="77" hidden="1" customWidth="1"/>
    <col min="21" max="21" width="15.125" style="77" hidden="1" customWidth="1"/>
    <col min="22" max="22" width="0" style="2" hidden="1" customWidth="1"/>
    <col min="23" max="23" width="0" style="3" hidden="1" customWidth="1"/>
    <col min="24" max="16384" width="9" style="3"/>
  </cols>
  <sheetData>
    <row r="1" spans="1:22" ht="10.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  <c r="R1" s="1"/>
      <c r="S1" s="1"/>
      <c r="T1" s="1"/>
      <c r="U1" s="1"/>
    </row>
    <row r="2" spans="1:22" ht="10.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  <c r="R2" s="1"/>
      <c r="S2" s="1"/>
      <c r="T2" s="1"/>
      <c r="U2" s="1"/>
    </row>
    <row r="3" spans="1:22" ht="10.3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"/>
      <c r="N3" s="1"/>
      <c r="O3" s="1"/>
      <c r="P3" s="1"/>
      <c r="Q3" s="1"/>
      <c r="R3" s="1"/>
      <c r="S3" s="1"/>
      <c r="T3" s="1"/>
      <c r="U3" s="1"/>
    </row>
    <row r="4" spans="1:22" ht="20.25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"/>
      <c r="N4" s="4"/>
      <c r="O4" s="4"/>
      <c r="P4" s="4"/>
      <c r="Q4" s="4"/>
      <c r="R4" s="4"/>
      <c r="S4" s="4"/>
      <c r="T4" s="4"/>
      <c r="U4" s="4"/>
    </row>
    <row r="5" spans="1:22" ht="0.2" customHeight="1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8"/>
    </row>
    <row r="6" spans="1:22" ht="25.5" customHeight="1">
      <c r="A6" s="101" t="s">
        <v>2</v>
      </c>
      <c r="B6" s="102"/>
      <c r="C6" s="102"/>
      <c r="D6" s="98" t="s">
        <v>3</v>
      </c>
      <c r="E6" s="98"/>
      <c r="F6" s="98"/>
      <c r="G6" s="98"/>
      <c r="H6" s="98" t="s">
        <v>4</v>
      </c>
      <c r="I6" s="98" t="s">
        <v>5</v>
      </c>
      <c r="J6" s="98" t="s">
        <v>6</v>
      </c>
      <c r="K6" s="98"/>
      <c r="L6" s="98" t="s">
        <v>7</v>
      </c>
      <c r="M6" s="98" t="s">
        <v>3</v>
      </c>
      <c r="N6" s="98"/>
      <c r="O6" s="98"/>
      <c r="P6" s="98"/>
      <c r="Q6" s="98" t="s">
        <v>4</v>
      </c>
      <c r="R6" s="98" t="s">
        <v>5</v>
      </c>
      <c r="S6" s="98" t="s">
        <v>6</v>
      </c>
      <c r="T6" s="98"/>
      <c r="U6" s="98" t="s">
        <v>7</v>
      </c>
    </row>
    <row r="7" spans="1:22" ht="61.5" customHeight="1">
      <c r="A7" s="103"/>
      <c r="B7" s="104"/>
      <c r="C7" s="104"/>
      <c r="D7" s="9" t="s">
        <v>8</v>
      </c>
      <c r="E7" s="10" t="s">
        <v>10</v>
      </c>
      <c r="F7" s="9" t="s">
        <v>11</v>
      </c>
      <c r="G7" s="9" t="s">
        <v>12</v>
      </c>
      <c r="H7" s="98"/>
      <c r="I7" s="98"/>
      <c r="J7" s="98"/>
      <c r="K7" s="98"/>
      <c r="L7" s="98"/>
      <c r="M7" s="9" t="s">
        <v>8</v>
      </c>
      <c r="N7" s="10" t="s">
        <v>9</v>
      </c>
      <c r="O7" s="9" t="s">
        <v>11</v>
      </c>
      <c r="P7" s="9" t="s">
        <v>12</v>
      </c>
      <c r="Q7" s="98"/>
      <c r="R7" s="98"/>
      <c r="S7" s="98"/>
      <c r="T7" s="98"/>
      <c r="U7" s="98"/>
    </row>
    <row r="8" spans="1:22" ht="24" hidden="1" customHeight="1">
      <c r="A8" s="11"/>
      <c r="B8" s="11"/>
      <c r="C8" s="12"/>
      <c r="D8" s="13"/>
      <c r="E8" s="13"/>
      <c r="F8" s="13"/>
      <c r="G8" s="13"/>
      <c r="H8" s="14"/>
      <c r="I8" s="14"/>
      <c r="J8" s="15"/>
      <c r="K8" s="16"/>
      <c r="L8" s="17"/>
      <c r="M8" s="13"/>
      <c r="N8" s="13"/>
      <c r="O8" s="13"/>
      <c r="P8" s="13"/>
      <c r="Q8" s="14"/>
      <c r="R8" s="14"/>
      <c r="S8" s="15"/>
      <c r="T8" s="16"/>
      <c r="U8" s="17"/>
    </row>
    <row r="9" spans="1:22" s="21" customFormat="1" ht="23.1" customHeight="1">
      <c r="A9" s="83" t="s">
        <v>13</v>
      </c>
      <c r="B9" s="84"/>
      <c r="C9" s="85"/>
      <c r="D9" s="18">
        <f t="shared" ref="D9:I9" si="0">D10+D52+D80</f>
        <v>47575</v>
      </c>
      <c r="E9" s="18">
        <f t="shared" si="0"/>
        <v>61373</v>
      </c>
      <c r="F9" s="18">
        <f t="shared" si="0"/>
        <v>121</v>
      </c>
      <c r="G9" s="18">
        <f t="shared" si="0"/>
        <v>109069</v>
      </c>
      <c r="H9" s="18">
        <f t="shared" si="0"/>
        <v>22300</v>
      </c>
      <c r="I9" s="18">
        <f t="shared" si="0"/>
        <v>16770</v>
      </c>
      <c r="J9" s="86">
        <f>S9</f>
        <v>15.375597876741795</v>
      </c>
      <c r="K9" s="87"/>
      <c r="L9" s="18">
        <f>U9</f>
        <v>75.200932697943031</v>
      </c>
      <c r="M9" s="19">
        <f t="shared" ref="M9:R9" si="1">M10+M52+M80</f>
        <v>47574654610</v>
      </c>
      <c r="N9" s="19">
        <f t="shared" si="1"/>
        <v>61374046000</v>
      </c>
      <c r="O9" s="19">
        <f t="shared" si="1"/>
        <v>120774863</v>
      </c>
      <c r="P9" s="19">
        <f t="shared" si="1"/>
        <v>109069475473</v>
      </c>
      <c r="Q9" s="19">
        <f t="shared" si="1"/>
        <v>22300366968</v>
      </c>
      <c r="R9" s="19">
        <f t="shared" si="1"/>
        <v>16770083955</v>
      </c>
      <c r="S9" s="91">
        <f>R9/P9*100</f>
        <v>15.375597876741795</v>
      </c>
      <c r="T9" s="92"/>
      <c r="U9" s="19">
        <f>R9/Q9*100</f>
        <v>75.200932697943031</v>
      </c>
      <c r="V9" s="20"/>
    </row>
    <row r="10" spans="1:22" s="21" customFormat="1" ht="23.1" customHeight="1">
      <c r="A10" s="83" t="s">
        <v>14</v>
      </c>
      <c r="B10" s="84"/>
      <c r="C10" s="85"/>
      <c r="D10" s="18">
        <f t="shared" ref="D10:I10" si="2">D11+D13+D15+D18+D20+D27+D29+D32+D34+D37+D39+D41+D46+D48+D50</f>
        <v>37332</v>
      </c>
      <c r="E10" s="18">
        <f t="shared" si="2"/>
        <v>48532</v>
      </c>
      <c r="F10" s="18">
        <f t="shared" si="2"/>
        <v>121</v>
      </c>
      <c r="G10" s="18">
        <f t="shared" si="2"/>
        <v>85985</v>
      </c>
      <c r="H10" s="18">
        <f t="shared" si="2"/>
        <v>18395</v>
      </c>
      <c r="I10" s="18">
        <f t="shared" si="2"/>
        <v>15201</v>
      </c>
      <c r="J10" s="86">
        <f t="shared" ref="J10:J73" si="3">S10</f>
        <v>17.679166787451319</v>
      </c>
      <c r="K10" s="87"/>
      <c r="L10" s="18">
        <f t="shared" ref="L10:L73" si="4">U10</f>
        <v>82.638056498701957</v>
      </c>
      <c r="M10" s="19">
        <f t="shared" ref="M10:R10" si="5">M11+M13+M15+M18+M20+M27+M29+M32+M34+M37+M39+M41+M46+M48+M50</f>
        <v>37331936254</v>
      </c>
      <c r="N10" s="19">
        <f t="shared" si="5"/>
        <v>48532586000</v>
      </c>
      <c r="O10" s="19">
        <f t="shared" si="5"/>
        <v>120774863</v>
      </c>
      <c r="P10" s="19">
        <f t="shared" si="5"/>
        <v>85985297117</v>
      </c>
      <c r="Q10" s="19">
        <f t="shared" si="5"/>
        <v>18395258473</v>
      </c>
      <c r="R10" s="19">
        <f t="shared" si="5"/>
        <v>15201484090</v>
      </c>
      <c r="S10" s="91">
        <f t="shared" ref="S10:S74" si="6">R10/P10*100</f>
        <v>17.679166787451319</v>
      </c>
      <c r="T10" s="92"/>
      <c r="U10" s="19">
        <f t="shared" ref="U10:U74" si="7">R10/Q10*100</f>
        <v>82.638056498701957</v>
      </c>
      <c r="V10" s="22"/>
    </row>
    <row r="11" spans="1:22" s="29" customFormat="1" ht="23.1" customHeight="1">
      <c r="A11" s="83" t="s">
        <v>15</v>
      </c>
      <c r="B11" s="84"/>
      <c r="C11" s="85"/>
      <c r="D11" s="18">
        <f>D12</f>
        <v>3</v>
      </c>
      <c r="E11" s="18">
        <f>E12</f>
        <v>2</v>
      </c>
      <c r="F11" s="18"/>
      <c r="G11" s="18">
        <f>G12</f>
        <v>5</v>
      </c>
      <c r="H11" s="23">
        <f>H12</f>
        <v>3</v>
      </c>
      <c r="I11" s="24"/>
      <c r="J11" s="86"/>
      <c r="K11" s="87"/>
      <c r="L11" s="25"/>
      <c r="M11" s="19">
        <f t="shared" ref="M11:R11" si="8">M12</f>
        <v>2716428</v>
      </c>
      <c r="N11" s="19">
        <f t="shared" si="8"/>
        <v>1855000</v>
      </c>
      <c r="O11" s="19">
        <f t="shared" si="8"/>
        <v>0</v>
      </c>
      <c r="P11" s="19">
        <f t="shared" si="8"/>
        <v>4571428</v>
      </c>
      <c r="Q11" s="26">
        <f t="shared" si="8"/>
        <v>2716428</v>
      </c>
      <c r="R11" s="27">
        <f t="shared" si="8"/>
        <v>0</v>
      </c>
      <c r="S11" s="91">
        <f t="shared" si="6"/>
        <v>0</v>
      </c>
      <c r="T11" s="92"/>
      <c r="U11" s="19">
        <f t="shared" si="7"/>
        <v>0</v>
      </c>
      <c r="V11" s="28"/>
    </row>
    <row r="12" spans="1:22" s="38" customFormat="1" ht="23.1" customHeight="1">
      <c r="A12" s="78" t="s">
        <v>16</v>
      </c>
      <c r="B12" s="79"/>
      <c r="C12" s="80"/>
      <c r="D12" s="30">
        <v>3</v>
      </c>
      <c r="E12" s="30">
        <v>2</v>
      </c>
      <c r="F12" s="30"/>
      <c r="G12" s="30">
        <f>D12+E12+F12</f>
        <v>5</v>
      </c>
      <c r="H12" s="31">
        <v>3</v>
      </c>
      <c r="I12" s="32"/>
      <c r="J12" s="81"/>
      <c r="K12" s="82"/>
      <c r="L12" s="33"/>
      <c r="M12" s="34">
        <v>2716428</v>
      </c>
      <c r="N12" s="34">
        <v>1855000</v>
      </c>
      <c r="O12" s="34">
        <v>0</v>
      </c>
      <c r="P12" s="34">
        <f>M12+N12+O12</f>
        <v>4571428</v>
      </c>
      <c r="Q12" s="35">
        <v>2716428</v>
      </c>
      <c r="R12" s="36"/>
      <c r="S12" s="91">
        <f t="shared" si="6"/>
        <v>0</v>
      </c>
      <c r="T12" s="92"/>
      <c r="U12" s="19">
        <f t="shared" si="7"/>
        <v>0</v>
      </c>
      <c r="V12" s="37"/>
    </row>
    <row r="13" spans="1:22" s="42" customFormat="1" ht="22.5" customHeight="1">
      <c r="A13" s="83" t="s">
        <v>17</v>
      </c>
      <c r="B13" s="84"/>
      <c r="C13" s="85"/>
      <c r="D13" s="18"/>
      <c r="E13" s="18">
        <f>E14</f>
        <v>1</v>
      </c>
      <c r="F13" s="39"/>
      <c r="G13" s="18">
        <f>G14</f>
        <v>1</v>
      </c>
      <c r="H13" s="23"/>
      <c r="I13" s="24">
        <f>I14</f>
        <v>0</v>
      </c>
      <c r="J13" s="86">
        <f>S13</f>
        <v>8.9790346907993968</v>
      </c>
      <c r="K13" s="87"/>
      <c r="L13" s="24" t="str">
        <f>U13</f>
        <v>--</v>
      </c>
      <c r="M13" s="19">
        <f t="shared" ref="M13:R13" si="9">M14</f>
        <v>0</v>
      </c>
      <c r="N13" s="19">
        <f t="shared" si="9"/>
        <v>663000</v>
      </c>
      <c r="O13" s="40">
        <f t="shared" si="9"/>
        <v>0</v>
      </c>
      <c r="P13" s="19">
        <f t="shared" si="9"/>
        <v>663000</v>
      </c>
      <c r="Q13" s="26">
        <f t="shared" si="9"/>
        <v>0</v>
      </c>
      <c r="R13" s="27">
        <f t="shared" si="9"/>
        <v>59531</v>
      </c>
      <c r="S13" s="91">
        <f>R13/P13*100</f>
        <v>8.9790346907993968</v>
      </c>
      <c r="T13" s="92"/>
      <c r="U13" s="41" t="s">
        <v>18</v>
      </c>
    </row>
    <row r="14" spans="1:22" s="38" customFormat="1" ht="23.25" customHeight="1">
      <c r="A14" s="78" t="s">
        <v>19</v>
      </c>
      <c r="B14" s="79"/>
      <c r="C14" s="80"/>
      <c r="D14" s="30"/>
      <c r="E14" s="30">
        <v>1</v>
      </c>
      <c r="F14" s="30"/>
      <c r="G14" s="30">
        <f>D14+E14+F14</f>
        <v>1</v>
      </c>
      <c r="H14" s="31"/>
      <c r="I14" s="32">
        <v>0</v>
      </c>
      <c r="J14" s="81">
        <f>S14</f>
        <v>8.9790346907993968</v>
      </c>
      <c r="K14" s="82"/>
      <c r="L14" s="32" t="str">
        <f>U14</f>
        <v>--</v>
      </c>
      <c r="M14" s="34">
        <v>0</v>
      </c>
      <c r="N14" s="34">
        <v>663000</v>
      </c>
      <c r="O14" s="34">
        <v>0</v>
      </c>
      <c r="P14" s="34">
        <f>M14+N14+O14</f>
        <v>663000</v>
      </c>
      <c r="Q14" s="35"/>
      <c r="R14" s="36">
        <v>59531</v>
      </c>
      <c r="S14" s="91">
        <f>R14/P14*100</f>
        <v>8.9790346907993968</v>
      </c>
      <c r="T14" s="92"/>
      <c r="U14" s="41" t="s">
        <v>18</v>
      </c>
      <c r="V14" s="37"/>
    </row>
    <row r="15" spans="1:22" s="43" customFormat="1" ht="23.1" customHeight="1">
      <c r="A15" s="83" t="s">
        <v>20</v>
      </c>
      <c r="B15" s="84"/>
      <c r="C15" s="85"/>
      <c r="D15" s="18">
        <f>SUM(D16:D17)</f>
        <v>97</v>
      </c>
      <c r="E15" s="18">
        <f>SUM(E16:E17)</f>
        <v>1294</v>
      </c>
      <c r="F15" s="18"/>
      <c r="G15" s="18">
        <f>SUM(G16:G17)</f>
        <v>1391</v>
      </c>
      <c r="H15" s="23">
        <f>SUM(H16:H17)</f>
        <v>45</v>
      </c>
      <c r="I15" s="23">
        <f>SUM(I16:I17)</f>
        <v>37</v>
      </c>
      <c r="J15" s="86">
        <f t="shared" si="3"/>
        <v>2.6749368872980543</v>
      </c>
      <c r="K15" s="87"/>
      <c r="L15" s="23">
        <f t="shared" si="4"/>
        <v>82.717423712597807</v>
      </c>
      <c r="M15" s="19">
        <f t="shared" ref="M15:R15" si="10">SUM(M16:M17)</f>
        <v>97151002</v>
      </c>
      <c r="N15" s="19">
        <f t="shared" si="10"/>
        <v>1294492000</v>
      </c>
      <c r="O15" s="19">
        <f t="shared" si="10"/>
        <v>0</v>
      </c>
      <c r="P15" s="19">
        <f t="shared" si="10"/>
        <v>1391643002</v>
      </c>
      <c r="Q15" s="26">
        <f t="shared" si="10"/>
        <v>45003302</v>
      </c>
      <c r="R15" s="26">
        <f t="shared" si="10"/>
        <v>37225572</v>
      </c>
      <c r="S15" s="91">
        <f t="shared" si="6"/>
        <v>2.6749368872980543</v>
      </c>
      <c r="T15" s="92"/>
      <c r="U15" s="19">
        <f t="shared" si="7"/>
        <v>82.717423712597807</v>
      </c>
      <c r="V15" s="42"/>
    </row>
    <row r="16" spans="1:22" s="38" customFormat="1" ht="23.1" customHeight="1">
      <c r="A16" s="78" t="s">
        <v>21</v>
      </c>
      <c r="B16" s="79"/>
      <c r="C16" s="80"/>
      <c r="D16" s="30">
        <v>97</v>
      </c>
      <c r="E16" s="30">
        <v>1294</v>
      </c>
      <c r="F16" s="30"/>
      <c r="G16" s="30">
        <f t="shared" ref="G16:G60" si="11">D16+E16+F16</f>
        <v>1391</v>
      </c>
      <c r="H16" s="31">
        <v>45</v>
      </c>
      <c r="I16" s="31">
        <v>37</v>
      </c>
      <c r="J16" s="81">
        <f t="shared" si="3"/>
        <v>2.6753213711588311</v>
      </c>
      <c r="K16" s="82"/>
      <c r="L16" s="31">
        <f t="shared" si="4"/>
        <v>82.717423712597807</v>
      </c>
      <c r="M16" s="34">
        <v>97151002</v>
      </c>
      <c r="N16" s="34">
        <v>1294292000</v>
      </c>
      <c r="O16" s="34">
        <v>0</v>
      </c>
      <c r="P16" s="34">
        <f>M16+N16+O16</f>
        <v>1391443002</v>
      </c>
      <c r="Q16" s="35">
        <v>45003302</v>
      </c>
      <c r="R16" s="35">
        <v>37225572</v>
      </c>
      <c r="S16" s="91">
        <f t="shared" si="6"/>
        <v>2.6753213711588311</v>
      </c>
      <c r="T16" s="92"/>
      <c r="U16" s="19">
        <f t="shared" si="7"/>
        <v>82.717423712597807</v>
      </c>
      <c r="V16" s="37"/>
    </row>
    <row r="17" spans="1:22" s="38" customFormat="1" ht="23.1" customHeight="1">
      <c r="A17" s="78" t="s">
        <v>22</v>
      </c>
      <c r="B17" s="79"/>
      <c r="C17" s="80"/>
      <c r="D17" s="30"/>
      <c r="E17" s="32">
        <v>0</v>
      </c>
      <c r="F17" s="44"/>
      <c r="G17" s="44">
        <f t="shared" si="11"/>
        <v>0</v>
      </c>
      <c r="H17" s="32"/>
      <c r="I17" s="32"/>
      <c r="J17" s="81"/>
      <c r="K17" s="82"/>
      <c r="L17" s="31"/>
      <c r="M17" s="34">
        <v>0</v>
      </c>
      <c r="N17" s="34">
        <v>200000</v>
      </c>
      <c r="O17" s="45">
        <v>0</v>
      </c>
      <c r="P17" s="34">
        <f>M17+N17+O17</f>
        <v>200000</v>
      </c>
      <c r="Q17" s="36">
        <v>0</v>
      </c>
      <c r="R17" s="36">
        <v>0</v>
      </c>
      <c r="S17" s="91">
        <f t="shared" si="6"/>
        <v>0</v>
      </c>
      <c r="T17" s="92"/>
      <c r="U17" s="19" t="e">
        <f t="shared" si="7"/>
        <v>#DIV/0!</v>
      </c>
      <c r="V17" s="37"/>
    </row>
    <row r="18" spans="1:22" s="42" customFormat="1" ht="23.1" customHeight="1">
      <c r="A18" s="83" t="s">
        <v>23</v>
      </c>
      <c r="B18" s="84"/>
      <c r="C18" s="85"/>
      <c r="D18" s="18"/>
      <c r="E18" s="18">
        <f>E19</f>
        <v>1</v>
      </c>
      <c r="F18" s="39"/>
      <c r="G18" s="18">
        <f>G19</f>
        <v>1</v>
      </c>
      <c r="H18" s="23"/>
      <c r="I18" s="24"/>
      <c r="J18" s="86"/>
      <c r="K18" s="87"/>
      <c r="L18" s="25"/>
      <c r="M18" s="19">
        <f t="shared" ref="M18:R18" si="12">M19</f>
        <v>0</v>
      </c>
      <c r="N18" s="19">
        <f t="shared" si="12"/>
        <v>790000</v>
      </c>
      <c r="O18" s="40">
        <f t="shared" si="12"/>
        <v>0</v>
      </c>
      <c r="P18" s="19">
        <f t="shared" si="12"/>
        <v>790000</v>
      </c>
      <c r="Q18" s="26">
        <f t="shared" si="12"/>
        <v>0</v>
      </c>
      <c r="R18" s="27">
        <f t="shared" si="12"/>
        <v>0</v>
      </c>
      <c r="S18" s="91">
        <f t="shared" si="6"/>
        <v>0</v>
      </c>
      <c r="T18" s="92"/>
      <c r="U18" s="19">
        <v>0</v>
      </c>
    </row>
    <row r="19" spans="1:22" s="38" customFormat="1" ht="23.1" customHeight="1">
      <c r="A19" s="78" t="s">
        <v>24</v>
      </c>
      <c r="B19" s="79"/>
      <c r="C19" s="80"/>
      <c r="D19" s="30"/>
      <c r="E19" s="30">
        <v>1</v>
      </c>
      <c r="F19" s="30"/>
      <c r="G19" s="30">
        <f t="shared" si="11"/>
        <v>1</v>
      </c>
      <c r="H19" s="31"/>
      <c r="I19" s="32"/>
      <c r="J19" s="81"/>
      <c r="K19" s="82"/>
      <c r="L19" s="33"/>
      <c r="M19" s="34"/>
      <c r="N19" s="34">
        <v>790000</v>
      </c>
      <c r="O19" s="34"/>
      <c r="P19" s="34">
        <f>M19+N19+O19</f>
        <v>790000</v>
      </c>
      <c r="Q19" s="35">
        <v>0</v>
      </c>
      <c r="R19" s="36"/>
      <c r="S19" s="91">
        <f t="shared" si="6"/>
        <v>0</v>
      </c>
      <c r="T19" s="92"/>
      <c r="U19" s="19">
        <v>0</v>
      </c>
      <c r="V19" s="37"/>
    </row>
    <row r="20" spans="1:22" s="43" customFormat="1" ht="23.1" customHeight="1">
      <c r="A20" s="83" t="s">
        <v>25</v>
      </c>
      <c r="B20" s="84"/>
      <c r="C20" s="85"/>
      <c r="D20" s="18">
        <f t="shared" ref="D20:I20" si="13">SUM(D21:D26)</f>
        <v>6898</v>
      </c>
      <c r="E20" s="18">
        <f t="shared" si="13"/>
        <v>18262</v>
      </c>
      <c r="F20" s="24">
        <f t="shared" si="13"/>
        <v>0</v>
      </c>
      <c r="G20" s="18">
        <f t="shared" si="13"/>
        <v>25160</v>
      </c>
      <c r="H20" s="23">
        <f t="shared" si="13"/>
        <v>3230</v>
      </c>
      <c r="I20" s="23">
        <f t="shared" si="13"/>
        <v>2049</v>
      </c>
      <c r="J20" s="86">
        <f t="shared" si="3"/>
        <v>8.1446125875302808</v>
      </c>
      <c r="K20" s="87"/>
      <c r="L20" s="23">
        <f t="shared" si="4"/>
        <v>63.439719661972191</v>
      </c>
      <c r="M20" s="19">
        <f t="shared" ref="M20:R20" si="14">SUM(M21:M26)</f>
        <v>6898716484</v>
      </c>
      <c r="N20" s="19">
        <f t="shared" si="14"/>
        <v>18262468000</v>
      </c>
      <c r="O20" s="19">
        <f t="shared" si="14"/>
        <v>337000</v>
      </c>
      <c r="P20" s="19">
        <f t="shared" si="14"/>
        <v>25161521484</v>
      </c>
      <c r="Q20" s="26">
        <f t="shared" si="14"/>
        <v>3230323931</v>
      </c>
      <c r="R20" s="26">
        <f t="shared" si="14"/>
        <v>2049308446</v>
      </c>
      <c r="S20" s="91">
        <f t="shared" si="6"/>
        <v>8.1446125875302808</v>
      </c>
      <c r="T20" s="92"/>
      <c r="U20" s="19">
        <f t="shared" si="7"/>
        <v>63.439719661972191</v>
      </c>
      <c r="V20" s="42"/>
    </row>
    <row r="21" spans="1:22" s="38" customFormat="1" ht="23.1" customHeight="1">
      <c r="A21" s="93" t="s">
        <v>26</v>
      </c>
      <c r="B21" s="79"/>
      <c r="C21" s="80"/>
      <c r="D21" s="46">
        <v>2960</v>
      </c>
      <c r="E21" s="46">
        <v>12584</v>
      </c>
      <c r="F21" s="32">
        <v>0</v>
      </c>
      <c r="G21" s="46">
        <f>D21+E21+F21</f>
        <v>15544</v>
      </c>
      <c r="H21" s="47">
        <v>2219</v>
      </c>
      <c r="I21" s="47">
        <v>1516</v>
      </c>
      <c r="J21" s="96">
        <f t="shared" si="3"/>
        <v>9.7519937063163731</v>
      </c>
      <c r="K21" s="97"/>
      <c r="L21" s="47">
        <f t="shared" si="4"/>
        <v>68.298658939061923</v>
      </c>
      <c r="M21" s="48">
        <v>2959716952</v>
      </c>
      <c r="N21" s="48">
        <v>12583769000</v>
      </c>
      <c r="O21" s="48">
        <v>337000</v>
      </c>
      <c r="P21" s="48">
        <f>M21+N21+O21</f>
        <v>15543822952</v>
      </c>
      <c r="Q21" s="49">
        <v>2219417862</v>
      </c>
      <c r="R21" s="49">
        <v>1515832636</v>
      </c>
      <c r="S21" s="91">
        <f t="shared" si="6"/>
        <v>9.7519937063163731</v>
      </c>
      <c r="T21" s="92"/>
      <c r="U21" s="19">
        <f t="shared" si="7"/>
        <v>68.298658939061923</v>
      </c>
      <c r="V21" s="37"/>
    </row>
    <row r="22" spans="1:22" s="38" customFormat="1" ht="23.1" customHeight="1">
      <c r="A22" s="78" t="s">
        <v>27</v>
      </c>
      <c r="B22" s="79"/>
      <c r="C22" s="80"/>
      <c r="D22" s="30">
        <v>2403</v>
      </c>
      <c r="E22" s="30">
        <v>1935</v>
      </c>
      <c r="F22" s="30"/>
      <c r="G22" s="30">
        <f>D22+E22+F22</f>
        <v>4338</v>
      </c>
      <c r="H22" s="31">
        <v>385</v>
      </c>
      <c r="I22" s="31">
        <v>207</v>
      </c>
      <c r="J22" s="81">
        <f t="shared" si="3"/>
        <v>4.785394213930914</v>
      </c>
      <c r="K22" s="82"/>
      <c r="L22" s="31">
        <f t="shared" si="4"/>
        <v>53.940519178854544</v>
      </c>
      <c r="M22" s="34">
        <v>2403036802</v>
      </c>
      <c r="N22" s="34">
        <v>1935261000</v>
      </c>
      <c r="O22" s="34">
        <v>0</v>
      </c>
      <c r="P22" s="34">
        <f>M22+N22+O22</f>
        <v>4338297802</v>
      </c>
      <c r="Q22" s="35">
        <v>384877000</v>
      </c>
      <c r="R22" s="35">
        <v>207604652</v>
      </c>
      <c r="S22" s="91">
        <f t="shared" si="6"/>
        <v>4.785394213930914</v>
      </c>
      <c r="T22" s="92"/>
      <c r="U22" s="19">
        <f t="shared" si="7"/>
        <v>53.940519178854544</v>
      </c>
      <c r="V22" s="37"/>
    </row>
    <row r="23" spans="1:22" s="38" customFormat="1" ht="23.1" customHeight="1">
      <c r="A23" s="78" t="s">
        <v>28</v>
      </c>
      <c r="B23" s="79"/>
      <c r="C23" s="80"/>
      <c r="D23" s="30">
        <v>218</v>
      </c>
      <c r="E23" s="30">
        <v>415</v>
      </c>
      <c r="F23" s="30"/>
      <c r="G23" s="30">
        <f t="shared" si="11"/>
        <v>633</v>
      </c>
      <c r="H23" s="31">
        <v>41</v>
      </c>
      <c r="I23" s="31">
        <v>36</v>
      </c>
      <c r="J23" s="81">
        <f t="shared" si="3"/>
        <v>5.6087046907601827</v>
      </c>
      <c r="K23" s="82"/>
      <c r="L23" s="31">
        <f t="shared" si="4"/>
        <v>86.231245599980582</v>
      </c>
      <c r="M23" s="34">
        <v>218412360</v>
      </c>
      <c r="N23" s="34">
        <v>414911000</v>
      </c>
      <c r="O23" s="34">
        <v>0</v>
      </c>
      <c r="P23" s="34">
        <f t="shared" ref="P23:P28" si="15">M23+N23+O23</f>
        <v>633323360</v>
      </c>
      <c r="Q23" s="35">
        <v>41193000</v>
      </c>
      <c r="R23" s="35">
        <v>35521237</v>
      </c>
      <c r="S23" s="91">
        <f t="shared" si="6"/>
        <v>5.6087046907601827</v>
      </c>
      <c r="T23" s="92"/>
      <c r="U23" s="19">
        <f t="shared" si="7"/>
        <v>86.231245599980582</v>
      </c>
      <c r="V23" s="37"/>
    </row>
    <row r="24" spans="1:22" s="38" customFormat="1" ht="23.1" customHeight="1">
      <c r="A24" s="78" t="s">
        <v>29</v>
      </c>
      <c r="B24" s="79"/>
      <c r="C24" s="80"/>
      <c r="D24" s="30">
        <v>387</v>
      </c>
      <c r="E24" s="30">
        <v>107</v>
      </c>
      <c r="F24" s="30"/>
      <c r="G24" s="30">
        <f t="shared" si="11"/>
        <v>494</v>
      </c>
      <c r="H24" s="31">
        <v>33</v>
      </c>
      <c r="I24" s="31">
        <v>38</v>
      </c>
      <c r="J24" s="81">
        <f t="shared" si="3"/>
        <v>7.7053401295312769</v>
      </c>
      <c r="K24" s="82"/>
      <c r="L24" s="31">
        <f t="shared" si="4"/>
        <v>116.71046629265152</v>
      </c>
      <c r="M24" s="34">
        <v>387234169</v>
      </c>
      <c r="N24" s="34">
        <v>106836000</v>
      </c>
      <c r="O24" s="34">
        <v>0</v>
      </c>
      <c r="P24" s="34">
        <f t="shared" si="15"/>
        <v>494070169</v>
      </c>
      <c r="Q24" s="35">
        <v>32619000</v>
      </c>
      <c r="R24" s="35">
        <v>38069787</v>
      </c>
      <c r="S24" s="91">
        <f t="shared" si="6"/>
        <v>7.7053401295312769</v>
      </c>
      <c r="T24" s="92"/>
      <c r="U24" s="19">
        <f t="shared" si="7"/>
        <v>116.71046629265152</v>
      </c>
      <c r="V24" s="37"/>
    </row>
    <row r="25" spans="1:22" s="38" customFormat="1" ht="23.1" customHeight="1">
      <c r="A25" s="78" t="s">
        <v>30</v>
      </c>
      <c r="B25" s="79"/>
      <c r="C25" s="80"/>
      <c r="D25" s="30">
        <v>111</v>
      </c>
      <c r="E25" s="30">
        <v>751</v>
      </c>
      <c r="F25" s="30"/>
      <c r="G25" s="30">
        <f t="shared" si="11"/>
        <v>862</v>
      </c>
      <c r="H25" s="31">
        <v>80</v>
      </c>
      <c r="I25" s="31">
        <v>32</v>
      </c>
      <c r="J25" s="81">
        <f t="shared" si="3"/>
        <v>3.7486813444338503</v>
      </c>
      <c r="K25" s="82"/>
      <c r="L25" s="31">
        <f t="shared" si="4"/>
        <v>40.438085649248315</v>
      </c>
      <c r="M25" s="45">
        <v>110993406</v>
      </c>
      <c r="N25" s="34">
        <v>751493000</v>
      </c>
      <c r="O25" s="34">
        <v>0</v>
      </c>
      <c r="P25" s="34">
        <f t="shared" si="15"/>
        <v>862486406</v>
      </c>
      <c r="Q25" s="35">
        <v>79954000</v>
      </c>
      <c r="R25" s="35">
        <v>32331867</v>
      </c>
      <c r="S25" s="91">
        <f t="shared" si="6"/>
        <v>3.7486813444338503</v>
      </c>
      <c r="T25" s="92"/>
      <c r="U25" s="19">
        <f t="shared" si="7"/>
        <v>40.438085649248315</v>
      </c>
      <c r="V25" s="37"/>
    </row>
    <row r="26" spans="1:22" s="38" customFormat="1" ht="23.1" customHeight="1">
      <c r="A26" s="78" t="s">
        <v>31</v>
      </c>
      <c r="B26" s="79"/>
      <c r="C26" s="80"/>
      <c r="D26" s="30">
        <v>819</v>
      </c>
      <c r="E26" s="30">
        <v>2470</v>
      </c>
      <c r="F26" s="30"/>
      <c r="G26" s="30">
        <f t="shared" si="11"/>
        <v>3289</v>
      </c>
      <c r="H26" s="31">
        <v>472</v>
      </c>
      <c r="I26" s="31">
        <v>220</v>
      </c>
      <c r="J26" s="81">
        <f t="shared" si="3"/>
        <v>6.686331557299062</v>
      </c>
      <c r="K26" s="82"/>
      <c r="L26" s="31">
        <f t="shared" si="4"/>
        <v>46.573251528164697</v>
      </c>
      <c r="M26" s="34">
        <v>819322795</v>
      </c>
      <c r="N26" s="34">
        <v>2470198000</v>
      </c>
      <c r="O26" s="34">
        <v>0</v>
      </c>
      <c r="P26" s="34">
        <f t="shared" si="15"/>
        <v>3289520795</v>
      </c>
      <c r="Q26" s="35">
        <v>472263069</v>
      </c>
      <c r="R26" s="35">
        <v>219948267</v>
      </c>
      <c r="S26" s="91">
        <f t="shared" si="6"/>
        <v>6.686331557299062</v>
      </c>
      <c r="T26" s="92"/>
      <c r="U26" s="19">
        <f t="shared" si="7"/>
        <v>46.573251528164697</v>
      </c>
      <c r="V26" s="37"/>
    </row>
    <row r="27" spans="1:22" s="43" customFormat="1" ht="23.1" customHeight="1">
      <c r="A27" s="83" t="s">
        <v>32</v>
      </c>
      <c r="B27" s="84"/>
      <c r="C27" s="85"/>
      <c r="D27" s="18"/>
      <c r="E27" s="18">
        <f>E28</f>
        <v>9</v>
      </c>
      <c r="F27" s="18"/>
      <c r="G27" s="18">
        <f t="shared" si="11"/>
        <v>9</v>
      </c>
      <c r="H27" s="23">
        <f>H28</f>
        <v>2</v>
      </c>
      <c r="I27" s="23">
        <f>I28</f>
        <v>1</v>
      </c>
      <c r="J27" s="86">
        <f t="shared" si="3"/>
        <v>6.7138213204797665</v>
      </c>
      <c r="K27" s="87"/>
      <c r="L27" s="23">
        <f t="shared" si="4"/>
        <v>35.886159376872378</v>
      </c>
      <c r="M27" s="19">
        <f>M28</f>
        <v>0</v>
      </c>
      <c r="N27" s="19">
        <f>N28</f>
        <v>8921000</v>
      </c>
      <c r="O27" s="19">
        <f>O28</f>
        <v>0</v>
      </c>
      <c r="P27" s="19">
        <f t="shared" si="15"/>
        <v>8921000</v>
      </c>
      <c r="Q27" s="26">
        <f>Q28</f>
        <v>1669000</v>
      </c>
      <c r="R27" s="26">
        <f>R28</f>
        <v>598940</v>
      </c>
      <c r="S27" s="91">
        <f t="shared" si="6"/>
        <v>6.7138213204797665</v>
      </c>
      <c r="T27" s="92"/>
      <c r="U27" s="19">
        <f t="shared" si="7"/>
        <v>35.886159376872378</v>
      </c>
      <c r="V27" s="42"/>
    </row>
    <row r="28" spans="1:22" s="38" customFormat="1" ht="23.1" customHeight="1">
      <c r="A28" s="78" t="s">
        <v>33</v>
      </c>
      <c r="B28" s="79"/>
      <c r="C28" s="80"/>
      <c r="D28" s="30"/>
      <c r="E28" s="30">
        <v>9</v>
      </c>
      <c r="F28" s="30"/>
      <c r="G28" s="30">
        <f t="shared" si="11"/>
        <v>9</v>
      </c>
      <c r="H28" s="31">
        <v>2</v>
      </c>
      <c r="I28" s="31">
        <v>1</v>
      </c>
      <c r="J28" s="81">
        <f t="shared" si="3"/>
        <v>6.7138213204797665</v>
      </c>
      <c r="K28" s="82"/>
      <c r="L28" s="31">
        <f t="shared" si="4"/>
        <v>35.886159376872378</v>
      </c>
      <c r="M28" s="34">
        <v>0</v>
      </c>
      <c r="N28" s="34">
        <v>8921000</v>
      </c>
      <c r="O28" s="34">
        <v>0</v>
      </c>
      <c r="P28" s="34">
        <f t="shared" si="15"/>
        <v>8921000</v>
      </c>
      <c r="Q28" s="35">
        <v>1669000</v>
      </c>
      <c r="R28" s="35">
        <v>598940</v>
      </c>
      <c r="S28" s="91">
        <f t="shared" si="6"/>
        <v>6.7138213204797665</v>
      </c>
      <c r="T28" s="92"/>
      <c r="U28" s="19">
        <f t="shared" si="7"/>
        <v>35.886159376872378</v>
      </c>
      <c r="V28" s="50"/>
    </row>
    <row r="29" spans="1:22" s="43" customFormat="1" ht="23.1" customHeight="1">
      <c r="A29" s="83" t="s">
        <v>34</v>
      </c>
      <c r="B29" s="84"/>
      <c r="C29" s="85"/>
      <c r="D29" s="18">
        <f>SUM(D30:D31)</f>
        <v>181</v>
      </c>
      <c r="E29" s="18">
        <f>SUM(E30:E31)</f>
        <v>3409</v>
      </c>
      <c r="F29" s="18"/>
      <c r="G29" s="18">
        <f>D29+E29+F29</f>
        <v>3590</v>
      </c>
      <c r="H29" s="23">
        <f>SUM(H30:H31)</f>
        <v>387</v>
      </c>
      <c r="I29" s="23">
        <f>SUM(I30:I31)</f>
        <v>374</v>
      </c>
      <c r="J29" s="86">
        <f t="shared" si="3"/>
        <v>10.42941130875966</v>
      </c>
      <c r="K29" s="87"/>
      <c r="L29" s="23">
        <f t="shared" si="4"/>
        <v>96.788882081824354</v>
      </c>
      <c r="M29" s="19">
        <f>SUM(M30:M31)</f>
        <v>181213175</v>
      </c>
      <c r="N29" s="19">
        <f>SUM(N30:N31)</f>
        <v>3408929000</v>
      </c>
      <c r="O29" s="19">
        <f>SUM(O30:O31)</f>
        <v>0</v>
      </c>
      <c r="P29" s="19">
        <f>M29+N29+O29</f>
        <v>3590142175</v>
      </c>
      <c r="Q29" s="26">
        <f>SUM(Q30:Q31)</f>
        <v>386853000</v>
      </c>
      <c r="R29" s="26">
        <f>SUM(R30:R31)</f>
        <v>374430694</v>
      </c>
      <c r="S29" s="91">
        <f t="shared" si="6"/>
        <v>10.42941130875966</v>
      </c>
      <c r="T29" s="92"/>
      <c r="U29" s="19">
        <f t="shared" si="7"/>
        <v>96.788882081824354</v>
      </c>
      <c r="V29" s="42"/>
    </row>
    <row r="30" spans="1:22" s="38" customFormat="1" ht="23.1" customHeight="1">
      <c r="A30" s="78" t="s">
        <v>35</v>
      </c>
      <c r="B30" s="79"/>
      <c r="C30" s="80"/>
      <c r="D30" s="30">
        <v>50</v>
      </c>
      <c r="E30" s="30">
        <v>498</v>
      </c>
      <c r="F30" s="30"/>
      <c r="G30" s="30">
        <f t="shared" si="11"/>
        <v>548</v>
      </c>
      <c r="H30" s="31">
        <v>3</v>
      </c>
      <c r="I30" s="31">
        <v>3</v>
      </c>
      <c r="J30" s="81">
        <f t="shared" si="3"/>
        <v>0.500029234170972</v>
      </c>
      <c r="K30" s="82"/>
      <c r="L30" s="31">
        <f t="shared" si="4"/>
        <v>106.73372228704785</v>
      </c>
      <c r="M30" s="34">
        <v>50483713</v>
      </c>
      <c r="N30" s="34">
        <v>498309000</v>
      </c>
      <c r="O30" s="34">
        <v>0</v>
      </c>
      <c r="P30" s="34">
        <f t="shared" ref="P30:P36" si="16">M30+N30+O30</f>
        <v>548792713</v>
      </c>
      <c r="Q30" s="35">
        <v>2571000</v>
      </c>
      <c r="R30" s="35">
        <v>2744124</v>
      </c>
      <c r="S30" s="91">
        <f t="shared" si="6"/>
        <v>0.500029234170972</v>
      </c>
      <c r="T30" s="92"/>
      <c r="U30" s="19">
        <f t="shared" si="7"/>
        <v>106.73372228704785</v>
      </c>
      <c r="V30" s="37"/>
    </row>
    <row r="31" spans="1:22" s="38" customFormat="1" ht="23.1" customHeight="1">
      <c r="A31" s="78" t="s">
        <v>36</v>
      </c>
      <c r="B31" s="79"/>
      <c r="C31" s="80"/>
      <c r="D31" s="30">
        <v>131</v>
      </c>
      <c r="E31" s="30">
        <v>2911</v>
      </c>
      <c r="F31" s="30"/>
      <c r="G31" s="30">
        <f t="shared" si="11"/>
        <v>3042</v>
      </c>
      <c r="H31" s="31">
        <v>384</v>
      </c>
      <c r="I31" s="31">
        <v>371</v>
      </c>
      <c r="J31" s="81">
        <f t="shared" si="3"/>
        <v>12.221106934405949</v>
      </c>
      <c r="K31" s="82"/>
      <c r="L31" s="31">
        <f t="shared" si="4"/>
        <v>96.722347130492707</v>
      </c>
      <c r="M31" s="34">
        <v>130729462</v>
      </c>
      <c r="N31" s="34">
        <v>2910620000</v>
      </c>
      <c r="O31" s="34">
        <v>0</v>
      </c>
      <c r="P31" s="34">
        <f t="shared" si="16"/>
        <v>3041349462</v>
      </c>
      <c r="Q31" s="35">
        <v>384282000</v>
      </c>
      <c r="R31" s="35">
        <v>371686570</v>
      </c>
      <c r="S31" s="91">
        <f t="shared" si="6"/>
        <v>12.221106934405949</v>
      </c>
      <c r="T31" s="92"/>
      <c r="U31" s="19">
        <f t="shared" si="7"/>
        <v>96.722347130492707</v>
      </c>
      <c r="V31" s="37"/>
    </row>
    <row r="32" spans="1:22" s="43" customFormat="1" ht="23.1" customHeight="1">
      <c r="A32" s="83" t="s">
        <v>37</v>
      </c>
      <c r="B32" s="84"/>
      <c r="C32" s="85"/>
      <c r="D32" s="18">
        <f>D33</f>
        <v>17107</v>
      </c>
      <c r="E32" s="18">
        <f>E33</f>
        <v>14020</v>
      </c>
      <c r="F32" s="18"/>
      <c r="G32" s="18">
        <f t="shared" si="11"/>
        <v>31127</v>
      </c>
      <c r="H32" s="23">
        <f>H33</f>
        <v>2536</v>
      </c>
      <c r="I32" s="23">
        <f>I33</f>
        <v>695</v>
      </c>
      <c r="J32" s="86">
        <f t="shared" si="3"/>
        <v>2.2312290533793</v>
      </c>
      <c r="K32" s="87"/>
      <c r="L32" s="23">
        <f t="shared" si="4"/>
        <v>27.390531519436855</v>
      </c>
      <c r="M32" s="19">
        <f>M33</f>
        <v>17107081922</v>
      </c>
      <c r="N32" s="19">
        <f>N33</f>
        <v>14020300000</v>
      </c>
      <c r="O32" s="19">
        <f>O33</f>
        <v>0</v>
      </c>
      <c r="P32" s="19">
        <f t="shared" si="16"/>
        <v>31127381922</v>
      </c>
      <c r="Q32" s="26">
        <f>Q33</f>
        <v>2535632390</v>
      </c>
      <c r="R32" s="26">
        <f>R33</f>
        <v>694523189</v>
      </c>
      <c r="S32" s="91">
        <f t="shared" si="6"/>
        <v>2.2312290533793</v>
      </c>
      <c r="T32" s="92"/>
      <c r="U32" s="19">
        <f t="shared" si="7"/>
        <v>27.390531519436855</v>
      </c>
      <c r="V32" s="42"/>
    </row>
    <row r="33" spans="1:22" s="38" customFormat="1" ht="23.1" customHeight="1">
      <c r="A33" s="78" t="s">
        <v>38</v>
      </c>
      <c r="B33" s="79"/>
      <c r="C33" s="80"/>
      <c r="D33" s="30">
        <v>17107</v>
      </c>
      <c r="E33" s="30">
        <v>14020</v>
      </c>
      <c r="F33" s="30"/>
      <c r="G33" s="30">
        <f t="shared" si="11"/>
        <v>31127</v>
      </c>
      <c r="H33" s="31">
        <v>2536</v>
      </c>
      <c r="I33" s="31">
        <v>695</v>
      </c>
      <c r="J33" s="81">
        <f t="shared" si="3"/>
        <v>2.2312290533793</v>
      </c>
      <c r="K33" s="82"/>
      <c r="L33" s="31">
        <f t="shared" si="4"/>
        <v>27.390531519436855</v>
      </c>
      <c r="M33" s="34">
        <v>17107081922</v>
      </c>
      <c r="N33" s="34">
        <v>14020300000</v>
      </c>
      <c r="O33" s="34">
        <v>0</v>
      </c>
      <c r="P33" s="34">
        <f t="shared" si="16"/>
        <v>31127381922</v>
      </c>
      <c r="Q33" s="35">
        <v>2535632390</v>
      </c>
      <c r="R33" s="35">
        <v>694523189</v>
      </c>
      <c r="S33" s="91">
        <f t="shared" si="6"/>
        <v>2.2312290533793</v>
      </c>
      <c r="T33" s="92"/>
      <c r="U33" s="19">
        <f t="shared" si="7"/>
        <v>27.390531519436855</v>
      </c>
      <c r="V33" s="37"/>
    </row>
    <row r="34" spans="1:22" s="43" customFormat="1" ht="23.1" customHeight="1">
      <c r="A34" s="83" t="s">
        <v>39</v>
      </c>
      <c r="B34" s="84"/>
      <c r="C34" s="85"/>
      <c r="D34" s="18">
        <f>SUM(D35:D36)</f>
        <v>11739</v>
      </c>
      <c r="E34" s="18">
        <f>SUM(E35:E36)</f>
        <v>5464</v>
      </c>
      <c r="F34" s="18"/>
      <c r="G34" s="18">
        <f t="shared" si="11"/>
        <v>17203</v>
      </c>
      <c r="H34" s="23">
        <f>SUM(H35:H36)</f>
        <v>11363</v>
      </c>
      <c r="I34" s="23">
        <f>SUM(I35:I36)</f>
        <v>11304</v>
      </c>
      <c r="J34" s="86">
        <f t="shared" si="3"/>
        <v>65.710342493492973</v>
      </c>
      <c r="K34" s="87"/>
      <c r="L34" s="23">
        <f t="shared" si="4"/>
        <v>99.476094943221767</v>
      </c>
      <c r="M34" s="19">
        <f>SUM(M35:M36)</f>
        <v>11738270157</v>
      </c>
      <c r="N34" s="19">
        <f>SUM(N35:N36)</f>
        <v>5463702000</v>
      </c>
      <c r="O34" s="19">
        <f>SUM(O35:O36)</f>
        <v>0</v>
      </c>
      <c r="P34" s="19">
        <f t="shared" si="16"/>
        <v>17201972157</v>
      </c>
      <c r="Q34" s="26">
        <f>SUM(Q35:Q36)</f>
        <v>11363006184</v>
      </c>
      <c r="R34" s="26">
        <f>SUM(R35:R36)</f>
        <v>11303474820</v>
      </c>
      <c r="S34" s="91">
        <f t="shared" si="6"/>
        <v>65.710342493492973</v>
      </c>
      <c r="T34" s="92"/>
      <c r="U34" s="19">
        <f t="shared" si="7"/>
        <v>99.476094943221767</v>
      </c>
      <c r="V34" s="42"/>
    </row>
    <row r="35" spans="1:22" s="38" customFormat="1" ht="23.1" customHeight="1">
      <c r="A35" s="78" t="s">
        <v>40</v>
      </c>
      <c r="B35" s="79"/>
      <c r="C35" s="80"/>
      <c r="D35" s="30">
        <v>11222</v>
      </c>
      <c r="E35" s="30">
        <v>143</v>
      </c>
      <c r="F35" s="30"/>
      <c r="G35" s="30">
        <f t="shared" si="11"/>
        <v>11365</v>
      </c>
      <c r="H35" s="31">
        <v>11165</v>
      </c>
      <c r="I35" s="31">
        <v>11167</v>
      </c>
      <c r="J35" s="81">
        <f t="shared" si="3"/>
        <v>98.261440775881141</v>
      </c>
      <c r="K35" s="82"/>
      <c r="L35" s="31">
        <f t="shared" si="4"/>
        <v>100.01632272059184</v>
      </c>
      <c r="M35" s="34">
        <v>11221580107</v>
      </c>
      <c r="N35" s="34">
        <v>142565000</v>
      </c>
      <c r="O35" s="34">
        <v>0</v>
      </c>
      <c r="P35" s="34">
        <f t="shared" si="16"/>
        <v>11364145107</v>
      </c>
      <c r="Q35" s="35">
        <v>11164750323</v>
      </c>
      <c r="R35" s="35">
        <v>11166572714</v>
      </c>
      <c r="S35" s="91">
        <f t="shared" si="6"/>
        <v>98.261440775881141</v>
      </c>
      <c r="T35" s="92"/>
      <c r="U35" s="19">
        <f t="shared" si="7"/>
        <v>100.01632272059184</v>
      </c>
      <c r="V35" s="37"/>
    </row>
    <row r="36" spans="1:22" s="38" customFormat="1" ht="23.1" customHeight="1">
      <c r="A36" s="78" t="s">
        <v>41</v>
      </c>
      <c r="B36" s="79"/>
      <c r="C36" s="80"/>
      <c r="D36" s="30">
        <v>517</v>
      </c>
      <c r="E36" s="30">
        <v>5321</v>
      </c>
      <c r="F36" s="30"/>
      <c r="G36" s="30">
        <f t="shared" si="11"/>
        <v>5838</v>
      </c>
      <c r="H36" s="31">
        <v>198</v>
      </c>
      <c r="I36" s="31">
        <v>137</v>
      </c>
      <c r="J36" s="81">
        <f t="shared" si="3"/>
        <v>2.345086704821103</v>
      </c>
      <c r="K36" s="82"/>
      <c r="L36" s="31">
        <f t="shared" si="4"/>
        <v>69.053245290942499</v>
      </c>
      <c r="M36" s="34">
        <v>516690050</v>
      </c>
      <c r="N36" s="34">
        <v>5321137000</v>
      </c>
      <c r="O36" s="34">
        <v>0</v>
      </c>
      <c r="P36" s="34">
        <f t="shared" si="16"/>
        <v>5837827050</v>
      </c>
      <c r="Q36" s="35">
        <v>198255861</v>
      </c>
      <c r="R36" s="35">
        <v>136902106</v>
      </c>
      <c r="S36" s="91">
        <f t="shared" si="6"/>
        <v>2.345086704821103</v>
      </c>
      <c r="T36" s="92"/>
      <c r="U36" s="19">
        <f t="shared" si="7"/>
        <v>69.053245290942499</v>
      </c>
      <c r="V36" s="37"/>
    </row>
    <row r="37" spans="1:22" s="43" customFormat="1" ht="23.1" customHeight="1">
      <c r="A37" s="83" t="s">
        <v>42</v>
      </c>
      <c r="B37" s="84"/>
      <c r="C37" s="85"/>
      <c r="D37" s="18">
        <f>D38</f>
        <v>296</v>
      </c>
      <c r="E37" s="18">
        <f>E38</f>
        <v>3052</v>
      </c>
      <c r="F37" s="18"/>
      <c r="G37" s="18">
        <f>D37+E37+F37</f>
        <v>3348</v>
      </c>
      <c r="H37" s="23">
        <f>H38</f>
        <v>299</v>
      </c>
      <c r="I37" s="23">
        <f>I38</f>
        <v>326</v>
      </c>
      <c r="J37" s="86">
        <f t="shared" si="3"/>
        <v>9.7415395654652617</v>
      </c>
      <c r="K37" s="87"/>
      <c r="L37" s="23">
        <f t="shared" si="4"/>
        <v>108.91604749294557</v>
      </c>
      <c r="M37" s="19">
        <f>M38</f>
        <v>296457061</v>
      </c>
      <c r="N37" s="19">
        <f>N38</f>
        <v>3052076000</v>
      </c>
      <c r="O37" s="19">
        <f>O38</f>
        <v>0</v>
      </c>
      <c r="P37" s="19">
        <f>M37+N37+O37</f>
        <v>3348533061</v>
      </c>
      <c r="Q37" s="26">
        <f>Q38</f>
        <v>299495511</v>
      </c>
      <c r="R37" s="26">
        <f>R38</f>
        <v>326198673</v>
      </c>
      <c r="S37" s="91">
        <f t="shared" si="6"/>
        <v>9.7415395654652617</v>
      </c>
      <c r="T37" s="92"/>
      <c r="U37" s="19">
        <f t="shared" si="7"/>
        <v>108.91604749294557</v>
      </c>
      <c r="V37" s="42"/>
    </row>
    <row r="38" spans="1:22" s="38" customFormat="1" ht="23.1" customHeight="1">
      <c r="A38" s="78" t="s">
        <v>43</v>
      </c>
      <c r="B38" s="79"/>
      <c r="C38" s="80"/>
      <c r="D38" s="30">
        <v>296</v>
      </c>
      <c r="E38" s="30">
        <v>3052</v>
      </c>
      <c r="F38" s="30"/>
      <c r="G38" s="30">
        <f t="shared" si="11"/>
        <v>3348</v>
      </c>
      <c r="H38" s="31">
        <v>299</v>
      </c>
      <c r="I38" s="31">
        <v>326</v>
      </c>
      <c r="J38" s="81">
        <f t="shared" si="3"/>
        <v>9.7415395654652617</v>
      </c>
      <c r="K38" s="82"/>
      <c r="L38" s="31">
        <f t="shared" si="4"/>
        <v>108.91604749294557</v>
      </c>
      <c r="M38" s="34">
        <v>296457061</v>
      </c>
      <c r="N38" s="34">
        <v>3052076000</v>
      </c>
      <c r="O38" s="34">
        <v>0</v>
      </c>
      <c r="P38" s="34">
        <f t="shared" ref="P38:P43" si="17">M38+N38+O38</f>
        <v>3348533061</v>
      </c>
      <c r="Q38" s="35">
        <v>299495511</v>
      </c>
      <c r="R38" s="35">
        <v>326198673</v>
      </c>
      <c r="S38" s="91">
        <f t="shared" si="6"/>
        <v>9.7415395654652617</v>
      </c>
      <c r="T38" s="92"/>
      <c r="U38" s="19">
        <f t="shared" si="7"/>
        <v>108.91604749294557</v>
      </c>
      <c r="V38" s="37"/>
    </row>
    <row r="39" spans="1:22" s="43" customFormat="1" ht="23.1" customHeight="1">
      <c r="A39" s="83" t="s">
        <v>44</v>
      </c>
      <c r="B39" s="84"/>
      <c r="C39" s="85"/>
      <c r="D39" s="18">
        <f>D40</f>
        <v>264</v>
      </c>
      <c r="E39" s="18">
        <f>E40</f>
        <v>301</v>
      </c>
      <c r="F39" s="18"/>
      <c r="G39" s="18">
        <f t="shared" si="11"/>
        <v>565</v>
      </c>
      <c r="H39" s="23">
        <f>H40</f>
        <v>81</v>
      </c>
      <c r="I39" s="23">
        <f>I40</f>
        <v>5</v>
      </c>
      <c r="J39" s="86">
        <f t="shared" si="3"/>
        <v>0.90490958189503623</v>
      </c>
      <c r="K39" s="87"/>
      <c r="L39" s="23">
        <f t="shared" si="4"/>
        <v>6.3226236447168089</v>
      </c>
      <c r="M39" s="19">
        <f>M40</f>
        <v>264167338</v>
      </c>
      <c r="N39" s="19">
        <f>N40</f>
        <v>301216000</v>
      </c>
      <c r="O39" s="19">
        <f>O40</f>
        <v>0</v>
      </c>
      <c r="P39" s="19">
        <f t="shared" si="17"/>
        <v>565383338</v>
      </c>
      <c r="Q39" s="26">
        <f>Q40</f>
        <v>80919066</v>
      </c>
      <c r="R39" s="26">
        <f>R40</f>
        <v>5116208</v>
      </c>
      <c r="S39" s="91">
        <f t="shared" si="6"/>
        <v>0.90490958189503623</v>
      </c>
      <c r="T39" s="92"/>
      <c r="U39" s="19">
        <f t="shared" si="7"/>
        <v>6.3226236447168089</v>
      </c>
      <c r="V39" s="42"/>
    </row>
    <row r="40" spans="1:22" s="38" customFormat="1" ht="23.1" customHeight="1">
      <c r="A40" s="78" t="s">
        <v>45</v>
      </c>
      <c r="B40" s="79"/>
      <c r="C40" s="80"/>
      <c r="D40" s="30">
        <v>264</v>
      </c>
      <c r="E40" s="30">
        <v>301</v>
      </c>
      <c r="F40" s="30"/>
      <c r="G40" s="30">
        <f t="shared" si="11"/>
        <v>565</v>
      </c>
      <c r="H40" s="31">
        <v>81</v>
      </c>
      <c r="I40" s="31">
        <v>5</v>
      </c>
      <c r="J40" s="81">
        <f t="shared" si="3"/>
        <v>0.90490958189503623</v>
      </c>
      <c r="K40" s="82"/>
      <c r="L40" s="31">
        <f t="shared" si="4"/>
        <v>6.3226236447168089</v>
      </c>
      <c r="M40" s="34">
        <v>264167338</v>
      </c>
      <c r="N40" s="34">
        <v>301216000</v>
      </c>
      <c r="O40" s="34">
        <v>0</v>
      </c>
      <c r="P40" s="34">
        <f t="shared" si="17"/>
        <v>565383338</v>
      </c>
      <c r="Q40" s="35">
        <v>80919066</v>
      </c>
      <c r="R40" s="35">
        <v>5116208</v>
      </c>
      <c r="S40" s="91">
        <f t="shared" si="6"/>
        <v>0.90490958189503623</v>
      </c>
      <c r="T40" s="92"/>
      <c r="U40" s="19">
        <f t="shared" si="7"/>
        <v>6.3226236447168089</v>
      </c>
      <c r="V40" s="37"/>
    </row>
    <row r="41" spans="1:22" s="43" customFormat="1" ht="23.1" customHeight="1">
      <c r="A41" s="83" t="s">
        <v>46</v>
      </c>
      <c r="B41" s="84"/>
      <c r="C41" s="85"/>
      <c r="D41" s="18">
        <f>SUM(D42:D45)</f>
        <v>551</v>
      </c>
      <c r="E41" s="18">
        <f>SUM(E42:E45)</f>
        <v>2007</v>
      </c>
      <c r="F41" s="18">
        <f>SUM(F42:F45)</f>
        <v>121</v>
      </c>
      <c r="G41" s="18">
        <f t="shared" si="11"/>
        <v>2679</v>
      </c>
      <c r="H41" s="23">
        <f>SUM(H42:H45)</f>
        <v>334</v>
      </c>
      <c r="I41" s="23">
        <f>SUM(I42:I45)</f>
        <v>270</v>
      </c>
      <c r="J41" s="86">
        <f t="shared" si="3"/>
        <v>10.117733184334105</v>
      </c>
      <c r="K41" s="87"/>
      <c r="L41" s="23">
        <f t="shared" si="4"/>
        <v>81.034868765330955</v>
      </c>
      <c r="M41" s="19">
        <f>SUM(M42:M45)</f>
        <v>550304152</v>
      </c>
      <c r="N41" s="19">
        <f>SUM(N42:N45)</f>
        <v>2006896000</v>
      </c>
      <c r="O41" s="19">
        <f>SUM(O42:O45)</f>
        <v>120437863</v>
      </c>
      <c r="P41" s="19">
        <f t="shared" si="17"/>
        <v>2677638015</v>
      </c>
      <c r="Q41" s="26">
        <f>SUM(Q42:Q45)</f>
        <v>334320613</v>
      </c>
      <c r="R41" s="26">
        <f>SUM(R42:R45)</f>
        <v>270916270</v>
      </c>
      <c r="S41" s="91">
        <f t="shared" si="6"/>
        <v>10.117733184334105</v>
      </c>
      <c r="T41" s="92"/>
      <c r="U41" s="19">
        <f t="shared" si="7"/>
        <v>81.034868765330955</v>
      </c>
      <c r="V41" s="42"/>
    </row>
    <row r="42" spans="1:22" s="38" customFormat="1" ht="23.1" customHeight="1">
      <c r="A42" s="78" t="s">
        <v>47</v>
      </c>
      <c r="B42" s="79"/>
      <c r="C42" s="80"/>
      <c r="D42" s="30">
        <v>284</v>
      </c>
      <c r="E42" s="30">
        <v>1561</v>
      </c>
      <c r="F42" s="30">
        <v>121</v>
      </c>
      <c r="G42" s="30">
        <f t="shared" si="11"/>
        <v>1966</v>
      </c>
      <c r="H42" s="31">
        <v>70</v>
      </c>
      <c r="I42" s="31">
        <v>124</v>
      </c>
      <c r="J42" s="81">
        <f t="shared" si="3"/>
        <v>6.335356196444736</v>
      </c>
      <c r="K42" s="82"/>
      <c r="L42" s="31">
        <f t="shared" si="4"/>
        <v>178.3867415552472</v>
      </c>
      <c r="M42" s="34">
        <v>283510901</v>
      </c>
      <c r="N42" s="34">
        <v>1560838000</v>
      </c>
      <c r="O42" s="34">
        <v>120437863</v>
      </c>
      <c r="P42" s="34">
        <f t="shared" si="17"/>
        <v>1964786764</v>
      </c>
      <c r="Q42" s="35">
        <v>69778863</v>
      </c>
      <c r="R42" s="35">
        <v>124476240</v>
      </c>
      <c r="S42" s="91">
        <f t="shared" si="6"/>
        <v>6.335356196444736</v>
      </c>
      <c r="T42" s="92"/>
      <c r="U42" s="19">
        <f t="shared" si="7"/>
        <v>178.3867415552472</v>
      </c>
      <c r="V42" s="37"/>
    </row>
    <row r="43" spans="1:22" s="38" customFormat="1" ht="23.1" customHeight="1">
      <c r="A43" s="78" t="s">
        <v>48</v>
      </c>
      <c r="B43" s="79"/>
      <c r="C43" s="80"/>
      <c r="D43" s="30">
        <v>244</v>
      </c>
      <c r="E43" s="30">
        <v>273</v>
      </c>
      <c r="F43" s="30"/>
      <c r="G43" s="30">
        <f t="shared" si="11"/>
        <v>517</v>
      </c>
      <c r="H43" s="31">
        <v>242</v>
      </c>
      <c r="I43" s="31">
        <v>124</v>
      </c>
      <c r="J43" s="81">
        <f t="shared" si="3"/>
        <v>23.96611617330305</v>
      </c>
      <c r="K43" s="82"/>
      <c r="L43" s="31">
        <f t="shared" si="4"/>
        <v>51.196224684185076</v>
      </c>
      <c r="M43" s="34">
        <v>244244501</v>
      </c>
      <c r="N43" s="34">
        <v>272699000</v>
      </c>
      <c r="O43" s="34">
        <v>0</v>
      </c>
      <c r="P43" s="34">
        <f t="shared" si="17"/>
        <v>516943501</v>
      </c>
      <c r="Q43" s="35">
        <v>241993000</v>
      </c>
      <c r="R43" s="35">
        <v>123891280</v>
      </c>
      <c r="S43" s="91">
        <f t="shared" si="6"/>
        <v>23.96611617330305</v>
      </c>
      <c r="T43" s="92"/>
      <c r="U43" s="19">
        <f t="shared" si="7"/>
        <v>51.196224684185076</v>
      </c>
      <c r="V43" s="37"/>
    </row>
    <row r="44" spans="1:22" s="38" customFormat="1" ht="23.1" customHeight="1">
      <c r="A44" s="78" t="s">
        <v>49</v>
      </c>
      <c r="B44" s="79"/>
      <c r="C44" s="80"/>
      <c r="D44" s="30">
        <v>23</v>
      </c>
      <c r="E44" s="30">
        <v>42</v>
      </c>
      <c r="F44" s="30"/>
      <c r="G44" s="30">
        <f>D44+E44+F44</f>
        <v>65</v>
      </c>
      <c r="H44" s="31">
        <v>22</v>
      </c>
      <c r="I44" s="31">
        <v>22</v>
      </c>
      <c r="J44" s="81">
        <f t="shared" si="3"/>
        <v>34.771294743537844</v>
      </c>
      <c r="K44" s="82"/>
      <c r="L44" s="31">
        <f t="shared" si="4"/>
        <v>100</v>
      </c>
      <c r="M44" s="34">
        <v>22548750</v>
      </c>
      <c r="N44" s="34">
        <v>42300000</v>
      </c>
      <c r="O44" s="34">
        <v>0</v>
      </c>
      <c r="P44" s="34">
        <f>M44+N44+O44</f>
        <v>64848750</v>
      </c>
      <c r="Q44" s="35">
        <v>22548750</v>
      </c>
      <c r="R44" s="35">
        <v>22548750</v>
      </c>
      <c r="S44" s="91">
        <f t="shared" si="6"/>
        <v>34.771294743537844</v>
      </c>
      <c r="T44" s="92"/>
      <c r="U44" s="19">
        <f t="shared" si="7"/>
        <v>100</v>
      </c>
      <c r="V44" s="37"/>
    </row>
    <row r="45" spans="1:22" s="38" customFormat="1" ht="23.1" customHeight="1">
      <c r="A45" s="78" t="s">
        <v>50</v>
      </c>
      <c r="B45" s="79"/>
      <c r="C45" s="80"/>
      <c r="D45" s="30"/>
      <c r="E45" s="30">
        <v>131</v>
      </c>
      <c r="F45" s="30"/>
      <c r="G45" s="30">
        <f t="shared" si="11"/>
        <v>131</v>
      </c>
      <c r="H45" s="31"/>
      <c r="I45" s="31"/>
      <c r="J45" s="81"/>
      <c r="K45" s="82"/>
      <c r="L45" s="31"/>
      <c r="M45" s="34">
        <v>0</v>
      </c>
      <c r="N45" s="34">
        <v>131059000</v>
      </c>
      <c r="O45" s="34">
        <v>0</v>
      </c>
      <c r="P45" s="34">
        <f t="shared" ref="P45:P51" si="18">M45+N45+O45</f>
        <v>131059000</v>
      </c>
      <c r="Q45" s="35">
        <v>0</v>
      </c>
      <c r="R45" s="35">
        <v>0</v>
      </c>
      <c r="S45" s="91">
        <f t="shared" si="6"/>
        <v>0</v>
      </c>
      <c r="T45" s="92"/>
      <c r="U45" s="19">
        <v>0</v>
      </c>
      <c r="V45" s="37"/>
    </row>
    <row r="46" spans="1:22" s="43" customFormat="1" ht="23.1" customHeight="1">
      <c r="A46" s="83" t="s">
        <v>51</v>
      </c>
      <c r="B46" s="84"/>
      <c r="C46" s="85"/>
      <c r="D46" s="18">
        <f>D47</f>
        <v>99</v>
      </c>
      <c r="E46" s="18">
        <f>E47</f>
        <v>594</v>
      </c>
      <c r="F46" s="18"/>
      <c r="G46" s="18">
        <f t="shared" si="11"/>
        <v>693</v>
      </c>
      <c r="H46" s="23">
        <f>H47</f>
        <v>12</v>
      </c>
      <c r="I46" s="23">
        <f>I47</f>
        <v>46</v>
      </c>
      <c r="J46" s="86">
        <f t="shared" si="3"/>
        <v>6.5784252828993388</v>
      </c>
      <c r="K46" s="87"/>
      <c r="L46" s="23">
        <f t="shared" si="4"/>
        <v>381.79257892163736</v>
      </c>
      <c r="M46" s="19">
        <f>M47</f>
        <v>98532085</v>
      </c>
      <c r="N46" s="19">
        <f>N47</f>
        <v>593795000</v>
      </c>
      <c r="O46" s="19">
        <f>O47</f>
        <v>0</v>
      </c>
      <c r="P46" s="19">
        <f t="shared" si="18"/>
        <v>692327085</v>
      </c>
      <c r="Q46" s="26">
        <f>Q47</f>
        <v>11929048</v>
      </c>
      <c r="R46" s="26">
        <f>R47</f>
        <v>45544220</v>
      </c>
      <c r="S46" s="91">
        <f t="shared" si="6"/>
        <v>6.5784252828993388</v>
      </c>
      <c r="T46" s="92"/>
      <c r="U46" s="19">
        <f t="shared" si="7"/>
        <v>381.79257892163736</v>
      </c>
      <c r="V46" s="42"/>
    </row>
    <row r="47" spans="1:22" s="52" customFormat="1" ht="23.1" customHeight="1">
      <c r="A47" s="78" t="s">
        <v>52</v>
      </c>
      <c r="B47" s="79"/>
      <c r="C47" s="80"/>
      <c r="D47" s="30">
        <v>99</v>
      </c>
      <c r="E47" s="30">
        <v>594</v>
      </c>
      <c r="F47" s="30"/>
      <c r="G47" s="30">
        <f t="shared" si="11"/>
        <v>693</v>
      </c>
      <c r="H47" s="31">
        <v>12</v>
      </c>
      <c r="I47" s="31">
        <v>46</v>
      </c>
      <c r="J47" s="81">
        <f t="shared" si="3"/>
        <v>6.5784252828993388</v>
      </c>
      <c r="K47" s="82"/>
      <c r="L47" s="31">
        <f t="shared" si="4"/>
        <v>381.79257892163736</v>
      </c>
      <c r="M47" s="34">
        <v>98532085</v>
      </c>
      <c r="N47" s="34">
        <v>593795000</v>
      </c>
      <c r="O47" s="34">
        <v>0</v>
      </c>
      <c r="P47" s="34">
        <f t="shared" si="18"/>
        <v>692327085</v>
      </c>
      <c r="Q47" s="35">
        <v>11929048</v>
      </c>
      <c r="R47" s="35">
        <v>45544220</v>
      </c>
      <c r="S47" s="91">
        <f t="shared" si="6"/>
        <v>6.5784252828993388</v>
      </c>
      <c r="T47" s="92"/>
      <c r="U47" s="19">
        <f t="shared" si="7"/>
        <v>381.79257892163736</v>
      </c>
      <c r="V47" s="51"/>
    </row>
    <row r="48" spans="1:22" s="43" customFormat="1" ht="23.1" customHeight="1">
      <c r="A48" s="83" t="s">
        <v>53</v>
      </c>
      <c r="B48" s="84"/>
      <c r="C48" s="85"/>
      <c r="D48" s="18">
        <f>D49</f>
        <v>97</v>
      </c>
      <c r="E48" s="18">
        <f>E49</f>
        <v>98</v>
      </c>
      <c r="F48" s="18"/>
      <c r="G48" s="18">
        <f t="shared" si="11"/>
        <v>195</v>
      </c>
      <c r="H48" s="23">
        <f>H49</f>
        <v>103</v>
      </c>
      <c r="I48" s="23">
        <f>I49</f>
        <v>94</v>
      </c>
      <c r="J48" s="86">
        <f t="shared" si="3"/>
        <v>48.098823458411893</v>
      </c>
      <c r="K48" s="87"/>
      <c r="L48" s="23">
        <f t="shared" si="4"/>
        <v>90.983420080103699</v>
      </c>
      <c r="M48" s="19">
        <f>M49</f>
        <v>97326450</v>
      </c>
      <c r="N48" s="19">
        <f>N49</f>
        <v>98200000</v>
      </c>
      <c r="O48" s="19">
        <f>O49</f>
        <v>0</v>
      </c>
      <c r="P48" s="19">
        <f t="shared" si="18"/>
        <v>195526450</v>
      </c>
      <c r="Q48" s="26">
        <f>Q49</f>
        <v>103366000</v>
      </c>
      <c r="R48" s="26">
        <f>R49</f>
        <v>94045922</v>
      </c>
      <c r="S48" s="91">
        <f t="shared" si="6"/>
        <v>48.098823458411893</v>
      </c>
      <c r="T48" s="92"/>
      <c r="U48" s="19">
        <f t="shared" si="7"/>
        <v>90.983420080103699</v>
      </c>
      <c r="V48" s="42"/>
    </row>
    <row r="49" spans="1:24" s="38" customFormat="1" ht="23.1" customHeight="1">
      <c r="A49" s="78" t="s">
        <v>54</v>
      </c>
      <c r="B49" s="79"/>
      <c r="C49" s="80"/>
      <c r="D49" s="30">
        <v>97</v>
      </c>
      <c r="E49" s="30">
        <v>98</v>
      </c>
      <c r="F49" s="30"/>
      <c r="G49" s="30">
        <f t="shared" si="11"/>
        <v>195</v>
      </c>
      <c r="H49" s="31">
        <v>103</v>
      </c>
      <c r="I49" s="31">
        <v>94</v>
      </c>
      <c r="J49" s="81">
        <f t="shared" si="3"/>
        <v>48.098823458411893</v>
      </c>
      <c r="K49" s="82"/>
      <c r="L49" s="31">
        <f t="shared" si="4"/>
        <v>90.983420080103699</v>
      </c>
      <c r="M49" s="34">
        <v>97326450</v>
      </c>
      <c r="N49" s="34">
        <v>98200000</v>
      </c>
      <c r="O49" s="34">
        <v>0</v>
      </c>
      <c r="P49" s="34">
        <f t="shared" si="18"/>
        <v>195526450</v>
      </c>
      <c r="Q49" s="35">
        <v>103366000</v>
      </c>
      <c r="R49" s="35">
        <v>94045922</v>
      </c>
      <c r="S49" s="91">
        <f t="shared" si="6"/>
        <v>48.098823458411893</v>
      </c>
      <c r="T49" s="92"/>
      <c r="U49" s="19">
        <f t="shared" si="7"/>
        <v>90.983420080103699</v>
      </c>
      <c r="V49" s="37"/>
    </row>
    <row r="50" spans="1:24" s="43" customFormat="1" ht="23.1" customHeight="1">
      <c r="A50" s="83" t="s">
        <v>55</v>
      </c>
      <c r="B50" s="84"/>
      <c r="C50" s="85"/>
      <c r="D50" s="18"/>
      <c r="E50" s="18">
        <f>E51</f>
        <v>18</v>
      </c>
      <c r="F50" s="18"/>
      <c r="G50" s="18">
        <f t="shared" si="11"/>
        <v>18</v>
      </c>
      <c r="H50" s="24">
        <f>H51</f>
        <v>0</v>
      </c>
      <c r="I50" s="24">
        <f>I51</f>
        <v>0</v>
      </c>
      <c r="J50" s="86">
        <f t="shared" si="3"/>
        <v>0.22756112235409942</v>
      </c>
      <c r="K50" s="87"/>
      <c r="L50" s="23">
        <f t="shared" si="4"/>
        <v>173.35416666666669</v>
      </c>
      <c r="M50" s="19">
        <f>M51</f>
        <v>0</v>
      </c>
      <c r="N50" s="19">
        <f>N51</f>
        <v>18283000</v>
      </c>
      <c r="O50" s="19">
        <f>O51</f>
        <v>0</v>
      </c>
      <c r="P50" s="19">
        <f t="shared" si="18"/>
        <v>18283000</v>
      </c>
      <c r="Q50" s="26">
        <f>Q51</f>
        <v>24000</v>
      </c>
      <c r="R50" s="26">
        <f>R51</f>
        <v>41605</v>
      </c>
      <c r="S50" s="91">
        <f t="shared" si="6"/>
        <v>0.22756112235409942</v>
      </c>
      <c r="T50" s="92"/>
      <c r="U50" s="19">
        <f t="shared" si="7"/>
        <v>173.35416666666669</v>
      </c>
      <c r="V50" s="42"/>
    </row>
    <row r="51" spans="1:24" s="38" customFormat="1" ht="23.1" customHeight="1">
      <c r="A51" s="78" t="s">
        <v>56</v>
      </c>
      <c r="B51" s="79"/>
      <c r="C51" s="80"/>
      <c r="D51" s="30"/>
      <c r="E51" s="30">
        <v>18</v>
      </c>
      <c r="F51" s="30"/>
      <c r="G51" s="30">
        <f t="shared" si="11"/>
        <v>18</v>
      </c>
      <c r="H51" s="32">
        <v>0</v>
      </c>
      <c r="I51" s="32">
        <v>0</v>
      </c>
      <c r="J51" s="81">
        <f t="shared" si="3"/>
        <v>0.22756112235409942</v>
      </c>
      <c r="K51" s="82"/>
      <c r="L51" s="31">
        <f t="shared" si="4"/>
        <v>173.35416666666669</v>
      </c>
      <c r="M51" s="34">
        <v>0</v>
      </c>
      <c r="N51" s="34">
        <v>18283000</v>
      </c>
      <c r="O51" s="34">
        <v>0</v>
      </c>
      <c r="P51" s="34">
        <f t="shared" si="18"/>
        <v>18283000</v>
      </c>
      <c r="Q51" s="35">
        <v>24000</v>
      </c>
      <c r="R51" s="35">
        <v>41605</v>
      </c>
      <c r="S51" s="91">
        <f t="shared" si="6"/>
        <v>0.22756112235409942</v>
      </c>
      <c r="T51" s="92"/>
      <c r="U51" s="19">
        <f t="shared" si="7"/>
        <v>173.35416666666669</v>
      </c>
      <c r="V51" s="37"/>
    </row>
    <row r="52" spans="1:24" s="43" customFormat="1" ht="23.1" customHeight="1">
      <c r="A52" s="83" t="s">
        <v>57</v>
      </c>
      <c r="B52" s="84"/>
      <c r="C52" s="85"/>
      <c r="D52" s="18">
        <f>D53+D55+D57+D59+D61+D64+D66+D68+D70+D72+D74+D76+D78</f>
        <v>10243</v>
      </c>
      <c r="E52" s="18">
        <f>E53+E55+E57+E59+E61+E64+E66+E68+E70+E72+E74+E76+E78</f>
        <v>12841</v>
      </c>
      <c r="F52" s="18"/>
      <c r="G52" s="18">
        <f>G53+G55+G57+G59+G61+G64+G66+G68+G70+G72+G74+G76+G78</f>
        <v>23084</v>
      </c>
      <c r="H52" s="18">
        <f>H53+H55+H57+H59+H61+H64+H66+H68+H70+H72+H74+H76+H78</f>
        <v>3905</v>
      </c>
      <c r="I52" s="18">
        <f>I53+I55+I57+I59+I61+I64+I66+I68+I70+I72+I74+I76</f>
        <v>1569</v>
      </c>
      <c r="J52" s="86">
        <f t="shared" si="3"/>
        <v>6.7951297239578476</v>
      </c>
      <c r="K52" s="87"/>
      <c r="L52" s="23">
        <f t="shared" si="4"/>
        <v>40.167894618251829</v>
      </c>
      <c r="M52" s="19">
        <f>M53+M55+M57+M59+M61+M64+M66+M68+M70+M72+M74+M76+M78</f>
        <v>10242718356</v>
      </c>
      <c r="N52" s="19">
        <f>N53+N55+N57+N59+N61+N64+N66+N68+N70+N72+N74+N76+N78</f>
        <v>12841460000</v>
      </c>
      <c r="O52" s="19">
        <f>O53+O55+O57+O59+O61+O64+O66+O68+O70+O72+O74+O76+O78</f>
        <v>0</v>
      </c>
      <c r="P52" s="19">
        <f>P53+P55+P57+P59+P61+P64+P66+P68+P70+P72+P74+P76+P78</f>
        <v>23084178356</v>
      </c>
      <c r="Q52" s="19">
        <f>Q53+Q55+Q57+Q59+Q61+Q64+Q66+Q68+Q70+Q72+Q74+Q76+Q78</f>
        <v>3905108495</v>
      </c>
      <c r="R52" s="19">
        <f>R53+R55+R57+R59+R61+R64+R66+R68+R70+R72+R74+R76</f>
        <v>1568599865</v>
      </c>
      <c r="S52" s="91">
        <f t="shared" si="6"/>
        <v>6.7951297239578476</v>
      </c>
      <c r="T52" s="92"/>
      <c r="U52" s="19">
        <f t="shared" si="7"/>
        <v>40.167894618251829</v>
      </c>
      <c r="V52" s="42"/>
      <c r="X52" s="53"/>
    </row>
    <row r="53" spans="1:24" s="43" customFormat="1" ht="23.1" customHeight="1">
      <c r="A53" s="83" t="s">
        <v>58</v>
      </c>
      <c r="B53" s="84"/>
      <c r="C53" s="85"/>
      <c r="D53" s="18">
        <f>D54</f>
        <v>6536</v>
      </c>
      <c r="E53" s="18">
        <f>E54</f>
        <v>1640</v>
      </c>
      <c r="F53" s="18"/>
      <c r="G53" s="18">
        <f>G54</f>
        <v>8176</v>
      </c>
      <c r="H53" s="23">
        <f>H54</f>
        <v>1430</v>
      </c>
      <c r="I53" s="23">
        <f>I54</f>
        <v>295</v>
      </c>
      <c r="J53" s="86">
        <f t="shared" si="3"/>
        <v>3.6040206746725403</v>
      </c>
      <c r="K53" s="87"/>
      <c r="L53" s="23">
        <f t="shared" si="4"/>
        <v>20.600665953328598</v>
      </c>
      <c r="M53" s="19">
        <f t="shared" ref="M53:R53" si="19">M54</f>
        <v>6536222350</v>
      </c>
      <c r="N53" s="19">
        <f t="shared" si="19"/>
        <v>1639704000</v>
      </c>
      <c r="O53" s="19">
        <f t="shared" si="19"/>
        <v>0</v>
      </c>
      <c r="P53" s="19">
        <f t="shared" si="19"/>
        <v>8175926350</v>
      </c>
      <c r="Q53" s="26">
        <f t="shared" si="19"/>
        <v>1430352187</v>
      </c>
      <c r="R53" s="26">
        <f t="shared" si="19"/>
        <v>294662076</v>
      </c>
      <c r="S53" s="91">
        <f t="shared" si="6"/>
        <v>3.6040206746725403</v>
      </c>
      <c r="T53" s="92"/>
      <c r="U53" s="19">
        <f t="shared" si="7"/>
        <v>20.600665953328598</v>
      </c>
      <c r="V53" s="42"/>
    </row>
    <row r="54" spans="1:24" s="38" customFormat="1" ht="23.1" customHeight="1">
      <c r="A54" s="78" t="s">
        <v>59</v>
      </c>
      <c r="B54" s="79"/>
      <c r="C54" s="80"/>
      <c r="D54" s="30">
        <v>6536</v>
      </c>
      <c r="E54" s="30">
        <v>1640</v>
      </c>
      <c r="F54" s="30"/>
      <c r="G54" s="30">
        <f t="shared" si="11"/>
        <v>8176</v>
      </c>
      <c r="H54" s="31">
        <v>1430</v>
      </c>
      <c r="I54" s="31">
        <v>295</v>
      </c>
      <c r="J54" s="81">
        <f t="shared" si="3"/>
        <v>3.6040206746725403</v>
      </c>
      <c r="K54" s="82"/>
      <c r="L54" s="31">
        <f t="shared" si="4"/>
        <v>20.600665953328598</v>
      </c>
      <c r="M54" s="34">
        <v>6536222350</v>
      </c>
      <c r="N54" s="34">
        <v>1639704000</v>
      </c>
      <c r="O54" s="34">
        <v>0</v>
      </c>
      <c r="P54" s="34">
        <f>M54+N54+O54</f>
        <v>8175926350</v>
      </c>
      <c r="Q54" s="35">
        <v>1430352187</v>
      </c>
      <c r="R54" s="35">
        <v>294662076</v>
      </c>
      <c r="S54" s="91">
        <f t="shared" si="6"/>
        <v>3.6040206746725403</v>
      </c>
      <c r="T54" s="92"/>
      <c r="U54" s="19">
        <f t="shared" si="7"/>
        <v>20.600665953328598</v>
      </c>
      <c r="V54" s="37"/>
    </row>
    <row r="55" spans="1:24" s="43" customFormat="1" ht="23.1" customHeight="1">
      <c r="A55" s="83" t="s">
        <v>60</v>
      </c>
      <c r="B55" s="84"/>
      <c r="C55" s="85"/>
      <c r="D55" s="18">
        <f>D56</f>
        <v>243</v>
      </c>
      <c r="E55" s="24">
        <f>E56</f>
        <v>497</v>
      </c>
      <c r="F55" s="18"/>
      <c r="G55" s="24">
        <f>G56</f>
        <v>740</v>
      </c>
      <c r="H55" s="24"/>
      <c r="I55" s="24"/>
      <c r="J55" s="86"/>
      <c r="K55" s="87"/>
      <c r="L55" s="24"/>
      <c r="M55" s="19">
        <f t="shared" ref="M55:R55" si="20">M56</f>
        <v>243041816</v>
      </c>
      <c r="N55" s="27">
        <f t="shared" si="20"/>
        <v>497000000</v>
      </c>
      <c r="O55" s="19">
        <f t="shared" si="20"/>
        <v>0</v>
      </c>
      <c r="P55" s="27">
        <f t="shared" si="20"/>
        <v>740041816</v>
      </c>
      <c r="Q55" s="27">
        <f t="shared" si="20"/>
        <v>0</v>
      </c>
      <c r="R55" s="27">
        <f t="shared" si="20"/>
        <v>0</v>
      </c>
      <c r="S55" s="91">
        <f t="shared" si="6"/>
        <v>0</v>
      </c>
      <c r="T55" s="92"/>
      <c r="U55" s="19" t="e">
        <f t="shared" si="7"/>
        <v>#DIV/0!</v>
      </c>
      <c r="V55" s="42"/>
    </row>
    <row r="56" spans="1:24" s="38" customFormat="1" ht="23.1" customHeight="1">
      <c r="A56" s="78" t="s">
        <v>61</v>
      </c>
      <c r="B56" s="79"/>
      <c r="C56" s="80"/>
      <c r="D56" s="30">
        <v>243</v>
      </c>
      <c r="E56" s="32">
        <v>497</v>
      </c>
      <c r="F56" s="30"/>
      <c r="G56" s="32">
        <f t="shared" si="11"/>
        <v>740</v>
      </c>
      <c r="H56" s="32"/>
      <c r="I56" s="32"/>
      <c r="J56" s="81"/>
      <c r="K56" s="82"/>
      <c r="L56" s="31"/>
      <c r="M56" s="34">
        <v>243041816</v>
      </c>
      <c r="N56" s="36">
        <v>497000000</v>
      </c>
      <c r="O56" s="34">
        <v>0</v>
      </c>
      <c r="P56" s="36">
        <f>M56+N56+O56</f>
        <v>740041816</v>
      </c>
      <c r="Q56" s="36">
        <v>0</v>
      </c>
      <c r="R56" s="36">
        <v>0</v>
      </c>
      <c r="S56" s="91">
        <f t="shared" si="6"/>
        <v>0</v>
      </c>
      <c r="T56" s="92"/>
      <c r="U56" s="19" t="e">
        <f t="shared" si="7"/>
        <v>#DIV/0!</v>
      </c>
      <c r="V56" s="37"/>
    </row>
    <row r="57" spans="1:24" s="43" customFormat="1" ht="23.1" customHeight="1">
      <c r="A57" s="83" t="s">
        <v>62</v>
      </c>
      <c r="B57" s="84"/>
      <c r="C57" s="85"/>
      <c r="D57" s="18"/>
      <c r="E57" s="24">
        <v>0</v>
      </c>
      <c r="F57" s="18"/>
      <c r="G57" s="24">
        <v>0</v>
      </c>
      <c r="H57" s="24"/>
      <c r="I57" s="24"/>
      <c r="J57" s="86"/>
      <c r="K57" s="87"/>
      <c r="L57" s="24"/>
      <c r="M57" s="27">
        <f t="shared" ref="M57:R57" si="21">M58</f>
        <v>0</v>
      </c>
      <c r="N57" s="27">
        <f t="shared" si="21"/>
        <v>345000</v>
      </c>
      <c r="O57" s="27">
        <f t="shared" si="21"/>
        <v>0</v>
      </c>
      <c r="P57" s="27">
        <f t="shared" si="21"/>
        <v>345000</v>
      </c>
      <c r="Q57" s="27">
        <f t="shared" si="21"/>
        <v>0</v>
      </c>
      <c r="R57" s="27">
        <f t="shared" si="21"/>
        <v>0</v>
      </c>
      <c r="S57" s="91">
        <f t="shared" si="6"/>
        <v>0</v>
      </c>
      <c r="T57" s="92"/>
      <c r="U57" s="19" t="e">
        <f t="shared" si="7"/>
        <v>#DIV/0!</v>
      </c>
      <c r="V57" s="42"/>
    </row>
    <row r="58" spans="1:24" s="38" customFormat="1" ht="23.1" customHeight="1">
      <c r="A58" s="78" t="s">
        <v>63</v>
      </c>
      <c r="B58" s="79"/>
      <c r="C58" s="80"/>
      <c r="D58" s="30"/>
      <c r="E58" s="32">
        <v>0</v>
      </c>
      <c r="F58" s="30"/>
      <c r="G58" s="32">
        <f t="shared" si="11"/>
        <v>0</v>
      </c>
      <c r="H58" s="32" t="str">
        <f>'[4]03非營業特種基金購建固定資產計畫'!E104</f>
        <v/>
      </c>
      <c r="I58" s="32"/>
      <c r="J58" s="81"/>
      <c r="K58" s="82"/>
      <c r="L58" s="31"/>
      <c r="M58" s="34"/>
      <c r="N58" s="36">
        <v>345000</v>
      </c>
      <c r="O58" s="34"/>
      <c r="P58" s="36">
        <f>M58+N58+O58</f>
        <v>345000</v>
      </c>
      <c r="Q58" s="36">
        <f>'[4]03非營業特種基金購建固定資產計畫'!N104</f>
        <v>0</v>
      </c>
      <c r="R58" s="36">
        <v>0</v>
      </c>
      <c r="S58" s="91">
        <f t="shared" si="6"/>
        <v>0</v>
      </c>
      <c r="T58" s="92"/>
      <c r="U58" s="19" t="e">
        <f t="shared" si="7"/>
        <v>#DIV/0!</v>
      </c>
      <c r="V58" s="37"/>
    </row>
    <row r="59" spans="1:24" s="43" customFormat="1" ht="23.1" customHeight="1">
      <c r="A59" s="83" t="s">
        <v>25</v>
      </c>
      <c r="B59" s="84"/>
      <c r="C59" s="85"/>
      <c r="D59" s="18"/>
      <c r="E59" s="24">
        <v>0</v>
      </c>
      <c r="F59" s="18"/>
      <c r="G59" s="24">
        <v>0</v>
      </c>
      <c r="H59" s="24"/>
      <c r="I59" s="24"/>
      <c r="J59" s="86"/>
      <c r="K59" s="87"/>
      <c r="L59" s="23"/>
      <c r="M59" s="19">
        <f t="shared" ref="M59:R59" si="22">M60</f>
        <v>0</v>
      </c>
      <c r="N59" s="27">
        <f t="shared" si="22"/>
        <v>60000</v>
      </c>
      <c r="O59" s="19">
        <f t="shared" si="22"/>
        <v>0</v>
      </c>
      <c r="P59" s="27">
        <f t="shared" si="22"/>
        <v>60000</v>
      </c>
      <c r="Q59" s="27">
        <f t="shared" si="22"/>
        <v>0</v>
      </c>
      <c r="R59" s="27">
        <f t="shared" si="22"/>
        <v>0</v>
      </c>
      <c r="S59" s="91">
        <f t="shared" si="6"/>
        <v>0</v>
      </c>
      <c r="T59" s="92"/>
      <c r="U59" s="19" t="e">
        <f t="shared" si="7"/>
        <v>#DIV/0!</v>
      </c>
      <c r="V59" s="42"/>
    </row>
    <row r="60" spans="1:24" s="38" customFormat="1" ht="23.1" customHeight="1">
      <c r="A60" s="78" t="s">
        <v>64</v>
      </c>
      <c r="B60" s="79"/>
      <c r="C60" s="80"/>
      <c r="D60" s="30"/>
      <c r="E60" s="32">
        <v>0</v>
      </c>
      <c r="F60" s="30"/>
      <c r="G60" s="32">
        <f t="shared" si="11"/>
        <v>0</v>
      </c>
      <c r="H60" s="32" t="str">
        <f>'[4]03非營業特種基金購建固定資產計畫'!E108</f>
        <v/>
      </c>
      <c r="I60" s="32"/>
      <c r="J60" s="81"/>
      <c r="K60" s="82"/>
      <c r="L60" s="31"/>
      <c r="M60" s="34"/>
      <c r="N60" s="36">
        <v>60000</v>
      </c>
      <c r="O60" s="34"/>
      <c r="P60" s="36">
        <f>M60+N60+O60</f>
        <v>60000</v>
      </c>
      <c r="Q60" s="36">
        <f>'[4]03非營業特種基金購建固定資產計畫'!N108</f>
        <v>0</v>
      </c>
      <c r="R60" s="36">
        <v>0</v>
      </c>
      <c r="S60" s="91">
        <f t="shared" si="6"/>
        <v>0</v>
      </c>
      <c r="T60" s="92"/>
      <c r="U60" s="19" t="e">
        <f t="shared" si="7"/>
        <v>#DIV/0!</v>
      </c>
      <c r="V60" s="37"/>
    </row>
    <row r="61" spans="1:24" s="43" customFormat="1" ht="23.1" customHeight="1">
      <c r="A61" s="83" t="s">
        <v>34</v>
      </c>
      <c r="B61" s="84"/>
      <c r="C61" s="85"/>
      <c r="D61" s="18">
        <f>SUM(D62:D63)</f>
        <v>298</v>
      </c>
      <c r="E61" s="18">
        <f>SUM(E62:E63)</f>
        <v>1173</v>
      </c>
      <c r="F61" s="18"/>
      <c r="G61" s="18">
        <f>SUM(G62:G63)</f>
        <v>1471</v>
      </c>
      <c r="H61" s="23">
        <f>SUM(H62:H63)</f>
        <v>153</v>
      </c>
      <c r="I61" s="23">
        <f>SUM(I62:I63)</f>
        <v>158</v>
      </c>
      <c r="J61" s="86">
        <f t="shared" si="3"/>
        <v>10.719839699398598</v>
      </c>
      <c r="K61" s="87"/>
      <c r="L61" s="23">
        <f t="shared" si="4"/>
        <v>102.85690260062081</v>
      </c>
      <c r="M61" s="19">
        <f t="shared" ref="M61:R61" si="23">SUM(M62:M63)</f>
        <v>298000642</v>
      </c>
      <c r="N61" s="19">
        <f t="shared" si="23"/>
        <v>1173374000</v>
      </c>
      <c r="O61" s="19">
        <f t="shared" si="23"/>
        <v>0</v>
      </c>
      <c r="P61" s="19">
        <f t="shared" si="23"/>
        <v>1471374642</v>
      </c>
      <c r="Q61" s="26">
        <f t="shared" si="23"/>
        <v>153348000</v>
      </c>
      <c r="R61" s="26">
        <f t="shared" si="23"/>
        <v>157729003</v>
      </c>
      <c r="S61" s="91">
        <f t="shared" si="6"/>
        <v>10.719839699398598</v>
      </c>
      <c r="T61" s="92"/>
      <c r="U61" s="19">
        <f t="shared" si="7"/>
        <v>102.85690260062081</v>
      </c>
      <c r="V61" s="42"/>
    </row>
    <row r="62" spans="1:24" s="38" customFormat="1" ht="23.1" customHeight="1">
      <c r="A62" s="78" t="s">
        <v>65</v>
      </c>
      <c r="B62" s="79"/>
      <c r="C62" s="80"/>
      <c r="D62" s="30">
        <v>298</v>
      </c>
      <c r="E62" s="30">
        <v>717</v>
      </c>
      <c r="F62" s="30"/>
      <c r="G62" s="30">
        <f t="shared" ref="G62:G77" si="24">D62+E62+F62</f>
        <v>1015</v>
      </c>
      <c r="H62" s="31">
        <v>146</v>
      </c>
      <c r="I62" s="31">
        <v>154</v>
      </c>
      <c r="J62" s="81">
        <f t="shared" si="3"/>
        <v>15.141841160270108</v>
      </c>
      <c r="K62" s="82"/>
      <c r="L62" s="31">
        <f t="shared" si="4"/>
        <v>105.38239331358675</v>
      </c>
      <c r="M62" s="34">
        <v>298000642</v>
      </c>
      <c r="N62" s="34">
        <v>717055000</v>
      </c>
      <c r="O62" s="34">
        <v>0</v>
      </c>
      <c r="P62" s="34">
        <f>M62+N62+O62</f>
        <v>1015055642</v>
      </c>
      <c r="Q62" s="35">
        <v>145848000</v>
      </c>
      <c r="R62" s="35">
        <v>153698113</v>
      </c>
      <c r="S62" s="91">
        <f t="shared" si="6"/>
        <v>15.141841160270108</v>
      </c>
      <c r="T62" s="92"/>
      <c r="U62" s="19">
        <f t="shared" si="7"/>
        <v>105.38239331358675</v>
      </c>
      <c r="V62" s="37"/>
    </row>
    <row r="63" spans="1:24" s="38" customFormat="1" ht="23.1" customHeight="1">
      <c r="A63" s="78" t="s">
        <v>66</v>
      </c>
      <c r="B63" s="79"/>
      <c r="C63" s="80"/>
      <c r="D63" s="30"/>
      <c r="E63" s="30">
        <v>456</v>
      </c>
      <c r="F63" s="30"/>
      <c r="G63" s="30">
        <f t="shared" si="24"/>
        <v>456</v>
      </c>
      <c r="H63" s="31">
        <v>7</v>
      </c>
      <c r="I63" s="31">
        <v>4</v>
      </c>
      <c r="J63" s="81">
        <f t="shared" si="3"/>
        <v>0.88334914829318967</v>
      </c>
      <c r="K63" s="82"/>
      <c r="L63" s="31">
        <f t="shared" si="4"/>
        <v>53.745200000000004</v>
      </c>
      <c r="M63" s="34">
        <v>0</v>
      </c>
      <c r="N63" s="34">
        <v>456319000</v>
      </c>
      <c r="O63" s="34">
        <v>0</v>
      </c>
      <c r="P63" s="34">
        <f>M63+N63+O63</f>
        <v>456319000</v>
      </c>
      <c r="Q63" s="35">
        <v>7500000</v>
      </c>
      <c r="R63" s="35">
        <v>4030890</v>
      </c>
      <c r="S63" s="91">
        <f t="shared" si="6"/>
        <v>0.88334914829318967</v>
      </c>
      <c r="T63" s="92"/>
      <c r="U63" s="19">
        <f t="shared" si="7"/>
        <v>53.745200000000004</v>
      </c>
      <c r="V63" s="37"/>
    </row>
    <row r="64" spans="1:24" s="43" customFormat="1" ht="23.1" customHeight="1">
      <c r="A64" s="83" t="s">
        <v>37</v>
      </c>
      <c r="B64" s="84"/>
      <c r="C64" s="85"/>
      <c r="D64" s="18">
        <f>D65</f>
        <v>1292</v>
      </c>
      <c r="E64" s="18">
        <f>E65</f>
        <v>7560</v>
      </c>
      <c r="F64" s="18"/>
      <c r="G64" s="18">
        <f>G65</f>
        <v>8852</v>
      </c>
      <c r="H64" s="23">
        <f>H65</f>
        <v>1529</v>
      </c>
      <c r="I64" s="23">
        <f>I65</f>
        <v>793</v>
      </c>
      <c r="J64" s="86">
        <f t="shared" si="3"/>
        <v>8.9550482911022691</v>
      </c>
      <c r="K64" s="87"/>
      <c r="L64" s="23">
        <f t="shared" si="4"/>
        <v>51.832548107648272</v>
      </c>
      <c r="M64" s="19">
        <f t="shared" ref="M64:R64" si="25">M65</f>
        <v>1291557305</v>
      </c>
      <c r="N64" s="19">
        <f t="shared" si="25"/>
        <v>7560254000</v>
      </c>
      <c r="O64" s="19">
        <f t="shared" si="25"/>
        <v>0</v>
      </c>
      <c r="P64" s="19">
        <f t="shared" si="25"/>
        <v>8851811305</v>
      </c>
      <c r="Q64" s="26">
        <f t="shared" si="25"/>
        <v>1529317014</v>
      </c>
      <c r="R64" s="26">
        <f t="shared" si="25"/>
        <v>792683977</v>
      </c>
      <c r="S64" s="91">
        <f t="shared" si="6"/>
        <v>8.9550482911022691</v>
      </c>
      <c r="T64" s="92"/>
      <c r="U64" s="19">
        <f t="shared" si="7"/>
        <v>51.832548107648272</v>
      </c>
      <c r="V64" s="42"/>
    </row>
    <row r="65" spans="1:22" s="38" customFormat="1" ht="23.1" customHeight="1">
      <c r="A65" s="78" t="s">
        <v>67</v>
      </c>
      <c r="B65" s="79"/>
      <c r="C65" s="80"/>
      <c r="D65" s="30">
        <v>1292</v>
      </c>
      <c r="E65" s="30">
        <v>7560</v>
      </c>
      <c r="F65" s="30"/>
      <c r="G65" s="30">
        <f t="shared" si="24"/>
        <v>8852</v>
      </c>
      <c r="H65" s="31">
        <v>1529</v>
      </c>
      <c r="I65" s="31">
        <v>793</v>
      </c>
      <c r="J65" s="81">
        <f t="shared" si="3"/>
        <v>8.9550482911022691</v>
      </c>
      <c r="K65" s="82"/>
      <c r="L65" s="31">
        <f t="shared" si="4"/>
        <v>51.832548107648272</v>
      </c>
      <c r="M65" s="34">
        <v>1291557305</v>
      </c>
      <c r="N65" s="34">
        <v>7560254000</v>
      </c>
      <c r="O65" s="34">
        <v>0</v>
      </c>
      <c r="P65" s="34">
        <f>M65+N65+O65</f>
        <v>8851811305</v>
      </c>
      <c r="Q65" s="35">
        <v>1529317014</v>
      </c>
      <c r="R65" s="35">
        <v>792683977</v>
      </c>
      <c r="S65" s="91">
        <f t="shared" si="6"/>
        <v>8.9550482911022691</v>
      </c>
      <c r="T65" s="92"/>
      <c r="U65" s="19">
        <f t="shared" si="7"/>
        <v>51.832548107648272</v>
      </c>
      <c r="V65" s="37"/>
    </row>
    <row r="66" spans="1:22" s="43" customFormat="1" ht="23.1" customHeight="1">
      <c r="A66" s="83" t="s">
        <v>68</v>
      </c>
      <c r="B66" s="84"/>
      <c r="C66" s="85"/>
      <c r="D66" s="18">
        <f>D67</f>
        <v>9</v>
      </c>
      <c r="E66" s="18">
        <f>E67</f>
        <v>25</v>
      </c>
      <c r="F66" s="18"/>
      <c r="G66" s="18">
        <f>G67</f>
        <v>34</v>
      </c>
      <c r="H66" s="24">
        <f>H67</f>
        <v>1</v>
      </c>
      <c r="I66" s="23">
        <f>I67</f>
        <v>1</v>
      </c>
      <c r="J66" s="86">
        <f t="shared" si="3"/>
        <v>2.0204853795627353</v>
      </c>
      <c r="K66" s="87"/>
      <c r="L66" s="23">
        <f t="shared" si="4"/>
        <v>120.34389926183241</v>
      </c>
      <c r="M66" s="19">
        <f t="shared" ref="M66:R66" si="26">M67</f>
        <v>8878750</v>
      </c>
      <c r="N66" s="19">
        <f t="shared" si="26"/>
        <v>25414000</v>
      </c>
      <c r="O66" s="19">
        <f t="shared" si="26"/>
        <v>0</v>
      </c>
      <c r="P66" s="19">
        <f t="shared" si="26"/>
        <v>34292750</v>
      </c>
      <c r="Q66" s="27">
        <f t="shared" si="26"/>
        <v>575750</v>
      </c>
      <c r="R66" s="26">
        <f t="shared" si="26"/>
        <v>692880</v>
      </c>
      <c r="S66" s="91">
        <f t="shared" si="6"/>
        <v>2.0204853795627353</v>
      </c>
      <c r="T66" s="92"/>
      <c r="U66" s="19">
        <f t="shared" si="7"/>
        <v>120.34389926183241</v>
      </c>
      <c r="V66" s="42"/>
    </row>
    <row r="67" spans="1:22" s="38" customFormat="1" ht="23.1" customHeight="1">
      <c r="A67" s="78" t="s">
        <v>69</v>
      </c>
      <c r="B67" s="79"/>
      <c r="C67" s="80"/>
      <c r="D67" s="30">
        <v>9</v>
      </c>
      <c r="E67" s="30">
        <v>25</v>
      </c>
      <c r="F67" s="30"/>
      <c r="G67" s="30">
        <f t="shared" si="24"/>
        <v>34</v>
      </c>
      <c r="H67" s="30">
        <v>1</v>
      </c>
      <c r="I67" s="31">
        <v>1</v>
      </c>
      <c r="J67" s="81">
        <f t="shared" si="3"/>
        <v>2.0204853795627353</v>
      </c>
      <c r="K67" s="82"/>
      <c r="L67" s="31">
        <f t="shared" si="4"/>
        <v>120.34389926183241</v>
      </c>
      <c r="M67" s="34">
        <v>8878750</v>
      </c>
      <c r="N67" s="34">
        <v>25414000</v>
      </c>
      <c r="O67" s="34">
        <v>0</v>
      </c>
      <c r="P67" s="34">
        <f>M67+N67+O67</f>
        <v>34292750</v>
      </c>
      <c r="Q67" s="35">
        <v>575750</v>
      </c>
      <c r="R67" s="35">
        <v>692880</v>
      </c>
      <c r="S67" s="91">
        <f t="shared" si="6"/>
        <v>2.0204853795627353</v>
      </c>
      <c r="T67" s="92"/>
      <c r="U67" s="19">
        <f t="shared" si="7"/>
        <v>120.34389926183241</v>
      </c>
      <c r="V67" s="37"/>
    </row>
    <row r="68" spans="1:22" s="43" customFormat="1" ht="23.1" customHeight="1">
      <c r="A68" s="83" t="s">
        <v>44</v>
      </c>
      <c r="B68" s="84"/>
      <c r="C68" s="85"/>
      <c r="D68" s="18">
        <f>D69</f>
        <v>1515</v>
      </c>
      <c r="E68" s="18">
        <f>E69</f>
        <v>1251</v>
      </c>
      <c r="F68" s="18"/>
      <c r="G68" s="18">
        <f>G69</f>
        <v>2766</v>
      </c>
      <c r="H68" s="23">
        <f>H69</f>
        <v>709</v>
      </c>
      <c r="I68" s="23">
        <f>I69</f>
        <v>276</v>
      </c>
      <c r="J68" s="86">
        <f t="shared" si="3"/>
        <v>9.9926205948653752</v>
      </c>
      <c r="K68" s="87"/>
      <c r="L68" s="23">
        <f t="shared" si="4"/>
        <v>38.998189515872959</v>
      </c>
      <c r="M68" s="19">
        <f t="shared" ref="M68:R68" si="27">M69</f>
        <v>1514999935</v>
      </c>
      <c r="N68" s="19">
        <f t="shared" si="27"/>
        <v>1250433000</v>
      </c>
      <c r="O68" s="19">
        <f t="shared" si="27"/>
        <v>0</v>
      </c>
      <c r="P68" s="19">
        <f t="shared" si="27"/>
        <v>2765432935</v>
      </c>
      <c r="Q68" s="26">
        <f t="shared" si="27"/>
        <v>708595000</v>
      </c>
      <c r="R68" s="26">
        <f t="shared" si="27"/>
        <v>276339221</v>
      </c>
      <c r="S68" s="91">
        <f t="shared" si="6"/>
        <v>9.9926205948653752</v>
      </c>
      <c r="T68" s="92"/>
      <c r="U68" s="19">
        <f t="shared" si="7"/>
        <v>38.998189515872959</v>
      </c>
      <c r="V68" s="42"/>
    </row>
    <row r="69" spans="1:22" s="38" customFormat="1" ht="23.1" customHeight="1">
      <c r="A69" s="78" t="s">
        <v>70</v>
      </c>
      <c r="B69" s="79"/>
      <c r="C69" s="80"/>
      <c r="D69" s="30">
        <v>1515</v>
      </c>
      <c r="E69" s="30">
        <v>1251</v>
      </c>
      <c r="F69" s="30"/>
      <c r="G69" s="30">
        <f t="shared" si="24"/>
        <v>2766</v>
      </c>
      <c r="H69" s="31">
        <v>709</v>
      </c>
      <c r="I69" s="31">
        <v>276</v>
      </c>
      <c r="J69" s="81">
        <f t="shared" si="3"/>
        <v>9.9926205948653752</v>
      </c>
      <c r="K69" s="82"/>
      <c r="L69" s="31">
        <f t="shared" si="4"/>
        <v>38.998189515872959</v>
      </c>
      <c r="M69" s="34">
        <v>1514999935</v>
      </c>
      <c r="N69" s="34">
        <v>1250433000</v>
      </c>
      <c r="O69" s="34">
        <v>0</v>
      </c>
      <c r="P69" s="34">
        <f>M69+N69+O69</f>
        <v>2765432935</v>
      </c>
      <c r="Q69" s="35">
        <v>708595000</v>
      </c>
      <c r="R69" s="35">
        <v>276339221</v>
      </c>
      <c r="S69" s="91">
        <f t="shared" si="6"/>
        <v>9.9926205948653752</v>
      </c>
      <c r="T69" s="92"/>
      <c r="U69" s="19">
        <f t="shared" si="7"/>
        <v>38.998189515872959</v>
      </c>
      <c r="V69" s="37"/>
    </row>
    <row r="70" spans="1:22" s="43" customFormat="1" ht="23.1" customHeight="1">
      <c r="A70" s="83" t="s">
        <v>71</v>
      </c>
      <c r="B70" s="84"/>
      <c r="C70" s="85"/>
      <c r="D70" s="18">
        <f>D71</f>
        <v>55</v>
      </c>
      <c r="E70" s="18">
        <f>E71</f>
        <v>497</v>
      </c>
      <c r="F70" s="18"/>
      <c r="G70" s="18">
        <f>G71</f>
        <v>552</v>
      </c>
      <c r="H70" s="23">
        <f>H71</f>
        <v>33</v>
      </c>
      <c r="I70" s="23">
        <f>I71</f>
        <v>36</v>
      </c>
      <c r="J70" s="86">
        <f t="shared" si="3"/>
        <v>6.5621116097920176</v>
      </c>
      <c r="K70" s="87"/>
      <c r="L70" s="23">
        <f t="shared" si="4"/>
        <v>110.51152126525569</v>
      </c>
      <c r="M70" s="19">
        <f t="shared" ref="M70:R70" si="28">M71</f>
        <v>55289947</v>
      </c>
      <c r="N70" s="19">
        <f t="shared" si="28"/>
        <v>496416000</v>
      </c>
      <c r="O70" s="19">
        <f t="shared" si="28"/>
        <v>0</v>
      </c>
      <c r="P70" s="19">
        <f t="shared" si="28"/>
        <v>551705947</v>
      </c>
      <c r="Q70" s="26">
        <f t="shared" si="28"/>
        <v>32759987</v>
      </c>
      <c r="R70" s="26">
        <f t="shared" si="28"/>
        <v>36203560</v>
      </c>
      <c r="S70" s="91">
        <f t="shared" si="6"/>
        <v>6.5621116097920176</v>
      </c>
      <c r="T70" s="92"/>
      <c r="U70" s="19">
        <f t="shared" si="7"/>
        <v>110.51152126525569</v>
      </c>
      <c r="V70" s="42"/>
    </row>
    <row r="71" spans="1:22" s="38" customFormat="1" ht="23.1" customHeight="1">
      <c r="A71" s="78" t="s">
        <v>72</v>
      </c>
      <c r="B71" s="79"/>
      <c r="C71" s="80"/>
      <c r="D71" s="30">
        <v>55</v>
      </c>
      <c r="E71" s="30">
        <v>497</v>
      </c>
      <c r="F71" s="30"/>
      <c r="G71" s="30">
        <f t="shared" si="24"/>
        <v>552</v>
      </c>
      <c r="H71" s="31">
        <v>33</v>
      </c>
      <c r="I71" s="31">
        <v>36</v>
      </c>
      <c r="J71" s="81">
        <f t="shared" si="3"/>
        <v>6.5621116097920176</v>
      </c>
      <c r="K71" s="82"/>
      <c r="L71" s="31">
        <f t="shared" si="4"/>
        <v>110.51152126525569</v>
      </c>
      <c r="M71" s="34">
        <v>55289947</v>
      </c>
      <c r="N71" s="34">
        <v>496416000</v>
      </c>
      <c r="O71" s="34">
        <v>0</v>
      </c>
      <c r="P71" s="34">
        <f>M71+N71+O71</f>
        <v>551705947</v>
      </c>
      <c r="Q71" s="35">
        <v>32759987</v>
      </c>
      <c r="R71" s="35">
        <v>36203560</v>
      </c>
      <c r="S71" s="91">
        <f t="shared" si="6"/>
        <v>6.5621116097920176</v>
      </c>
      <c r="T71" s="92"/>
      <c r="U71" s="19">
        <f t="shared" si="7"/>
        <v>110.51152126525569</v>
      </c>
      <c r="V71" s="37"/>
    </row>
    <row r="72" spans="1:22" s="43" customFormat="1" ht="23.1" customHeight="1">
      <c r="A72" s="83" t="s">
        <v>46</v>
      </c>
      <c r="B72" s="84"/>
      <c r="C72" s="85"/>
      <c r="D72" s="18">
        <f>SUM(D73:D73)</f>
        <v>250</v>
      </c>
      <c r="E72" s="18">
        <f>SUM(E73:E73)</f>
        <v>159</v>
      </c>
      <c r="F72" s="18"/>
      <c r="G72" s="18">
        <f>SUM(G73:G73)</f>
        <v>409</v>
      </c>
      <c r="H72" s="23">
        <f>SUM(H73:H73)</f>
        <v>16</v>
      </c>
      <c r="I72" s="23">
        <f>SUM(I73:I73)</f>
        <v>10</v>
      </c>
      <c r="J72" s="86">
        <f t="shared" si="3"/>
        <v>2.5175841572736304</v>
      </c>
      <c r="K72" s="87"/>
      <c r="L72" s="23">
        <f t="shared" si="4"/>
        <v>64.193756668296501</v>
      </c>
      <c r="M72" s="19">
        <f>SUM(M73:M73)</f>
        <v>249745323</v>
      </c>
      <c r="N72" s="19">
        <f>SUM(N73:N73)</f>
        <v>158946000</v>
      </c>
      <c r="O72" s="19">
        <f>O73</f>
        <v>0</v>
      </c>
      <c r="P72" s="19">
        <f>SUM(P73:P73)</f>
        <v>408691323</v>
      </c>
      <c r="Q72" s="26">
        <f>SUM(Q73:Q73)</f>
        <v>16028269</v>
      </c>
      <c r="R72" s="26">
        <f>SUM(R73:R73)</f>
        <v>10289148</v>
      </c>
      <c r="S72" s="91">
        <f t="shared" si="6"/>
        <v>2.5175841572736304</v>
      </c>
      <c r="T72" s="92"/>
      <c r="U72" s="19">
        <f t="shared" si="7"/>
        <v>64.193756668296501</v>
      </c>
      <c r="V72" s="42"/>
    </row>
    <row r="73" spans="1:22" s="38" customFormat="1" ht="23.1" customHeight="1">
      <c r="A73" s="78" t="s">
        <v>73</v>
      </c>
      <c r="B73" s="79"/>
      <c r="C73" s="80"/>
      <c r="D73" s="30">
        <v>250</v>
      </c>
      <c r="E73" s="30">
        <v>159</v>
      </c>
      <c r="F73" s="30"/>
      <c r="G73" s="30">
        <f t="shared" si="24"/>
        <v>409</v>
      </c>
      <c r="H73" s="31">
        <v>16</v>
      </c>
      <c r="I73" s="31">
        <v>10</v>
      </c>
      <c r="J73" s="81">
        <f t="shared" si="3"/>
        <v>2.5175841572736304</v>
      </c>
      <c r="K73" s="82"/>
      <c r="L73" s="31">
        <f t="shared" si="4"/>
        <v>64.193756668296501</v>
      </c>
      <c r="M73" s="34">
        <v>249745323</v>
      </c>
      <c r="N73" s="34">
        <v>158946000</v>
      </c>
      <c r="O73" s="34">
        <v>0</v>
      </c>
      <c r="P73" s="34">
        <f>M73+N73+O73</f>
        <v>408691323</v>
      </c>
      <c r="Q73" s="35">
        <v>16028269</v>
      </c>
      <c r="R73" s="35">
        <v>10289148</v>
      </c>
      <c r="S73" s="91">
        <f t="shared" si="6"/>
        <v>2.5175841572736304</v>
      </c>
      <c r="T73" s="92"/>
      <c r="U73" s="19">
        <f t="shared" si="7"/>
        <v>64.193756668296501</v>
      </c>
      <c r="V73" s="37"/>
    </row>
    <row r="74" spans="1:22" s="43" customFormat="1" ht="23.1" customHeight="1">
      <c r="A74" s="83" t="s">
        <v>74</v>
      </c>
      <c r="B74" s="84"/>
      <c r="C74" s="85"/>
      <c r="D74" s="18">
        <f>D75</f>
        <v>34</v>
      </c>
      <c r="E74" s="18">
        <f>E75</f>
        <v>25</v>
      </c>
      <c r="F74" s="18"/>
      <c r="G74" s="18">
        <f>G75</f>
        <v>59</v>
      </c>
      <c r="H74" s="23">
        <f>H75</f>
        <v>34</v>
      </c>
      <c r="I74" s="24"/>
      <c r="J74" s="86"/>
      <c r="K74" s="87"/>
      <c r="L74" s="24"/>
      <c r="M74" s="19">
        <f t="shared" ref="M74:R74" si="29">M75</f>
        <v>34072288</v>
      </c>
      <c r="N74" s="19">
        <f t="shared" si="29"/>
        <v>25166000</v>
      </c>
      <c r="O74" s="19">
        <f t="shared" si="29"/>
        <v>0</v>
      </c>
      <c r="P74" s="19">
        <f t="shared" si="29"/>
        <v>59238288</v>
      </c>
      <c r="Q74" s="26">
        <f t="shared" si="29"/>
        <v>34072288</v>
      </c>
      <c r="R74" s="27">
        <f t="shared" si="29"/>
        <v>0</v>
      </c>
      <c r="S74" s="91">
        <f t="shared" si="6"/>
        <v>0</v>
      </c>
      <c r="T74" s="92"/>
      <c r="U74" s="19">
        <f t="shared" si="7"/>
        <v>0</v>
      </c>
      <c r="V74" s="42"/>
    </row>
    <row r="75" spans="1:22" s="38" customFormat="1" ht="23.1" customHeight="1">
      <c r="A75" s="78" t="s">
        <v>75</v>
      </c>
      <c r="B75" s="79"/>
      <c r="C75" s="80"/>
      <c r="D75" s="30">
        <v>34</v>
      </c>
      <c r="E75" s="30">
        <v>25</v>
      </c>
      <c r="F75" s="30"/>
      <c r="G75" s="30">
        <f t="shared" si="24"/>
        <v>59</v>
      </c>
      <c r="H75" s="31">
        <v>34</v>
      </c>
      <c r="I75" s="32"/>
      <c r="J75" s="81"/>
      <c r="K75" s="82"/>
      <c r="L75" s="31"/>
      <c r="M75" s="34">
        <v>34072288</v>
      </c>
      <c r="N75" s="34">
        <v>25166000</v>
      </c>
      <c r="O75" s="34">
        <v>0</v>
      </c>
      <c r="P75" s="34">
        <f>M75+N75+O75</f>
        <v>59238288</v>
      </c>
      <c r="Q75" s="35">
        <v>34072288</v>
      </c>
      <c r="R75" s="36">
        <v>0</v>
      </c>
      <c r="S75" s="91">
        <f>R75/P75*100</f>
        <v>0</v>
      </c>
      <c r="T75" s="92"/>
      <c r="U75" s="19">
        <f>R75/Q75*100</f>
        <v>0</v>
      </c>
      <c r="V75" s="37"/>
    </row>
    <row r="76" spans="1:22" s="43" customFormat="1" ht="23.1" customHeight="1">
      <c r="A76" s="83" t="s">
        <v>76</v>
      </c>
      <c r="B76" s="84"/>
      <c r="C76" s="85"/>
      <c r="D76" s="18">
        <f>D77</f>
        <v>11</v>
      </c>
      <c r="E76" s="18">
        <f>E77</f>
        <v>14</v>
      </c>
      <c r="F76" s="18"/>
      <c r="G76" s="18">
        <f>G77</f>
        <v>25</v>
      </c>
      <c r="H76" s="24">
        <f>H77</f>
        <v>0</v>
      </c>
      <c r="I76" s="23"/>
      <c r="J76" s="86"/>
      <c r="K76" s="87"/>
      <c r="L76" s="23"/>
      <c r="M76" s="19">
        <f>M77</f>
        <v>10910000</v>
      </c>
      <c r="N76" s="19">
        <f>N77</f>
        <v>14148000</v>
      </c>
      <c r="O76" s="19"/>
      <c r="P76" s="19">
        <f>P77</f>
        <v>25058000</v>
      </c>
      <c r="Q76" s="26">
        <f>Q77</f>
        <v>60000</v>
      </c>
      <c r="R76" s="26">
        <f>R77</f>
        <v>0</v>
      </c>
      <c r="S76" s="91">
        <f>R76/P76*100</f>
        <v>0</v>
      </c>
      <c r="T76" s="92"/>
      <c r="U76" s="19">
        <f>R76/Q76*100</f>
        <v>0</v>
      </c>
      <c r="V76" s="42"/>
    </row>
    <row r="77" spans="1:22" s="38" customFormat="1" ht="23.1" customHeight="1">
      <c r="A77" s="78" t="s">
        <v>77</v>
      </c>
      <c r="B77" s="79"/>
      <c r="C77" s="80"/>
      <c r="D77" s="30">
        <v>11</v>
      </c>
      <c r="E77" s="30">
        <v>14</v>
      </c>
      <c r="F77" s="30"/>
      <c r="G77" s="30">
        <f t="shared" si="24"/>
        <v>25</v>
      </c>
      <c r="H77" s="32">
        <v>0</v>
      </c>
      <c r="I77" s="31"/>
      <c r="J77" s="81"/>
      <c r="K77" s="82"/>
      <c r="L77" s="31"/>
      <c r="M77" s="34">
        <v>10910000</v>
      </c>
      <c r="N77" s="34">
        <v>14148000</v>
      </c>
      <c r="O77" s="34">
        <v>0</v>
      </c>
      <c r="P77" s="34">
        <f>M77+N77+O77</f>
        <v>25058000</v>
      </c>
      <c r="Q77" s="35">
        <v>60000</v>
      </c>
      <c r="R77" s="35">
        <f>'[4]03非營業特種基金購建固定資產計畫'!O126</f>
        <v>0</v>
      </c>
      <c r="S77" s="91">
        <f>R77/P77*100</f>
        <v>0</v>
      </c>
      <c r="T77" s="92"/>
      <c r="U77" s="19">
        <f>R77/Q77*100</f>
        <v>0</v>
      </c>
      <c r="V77" s="37"/>
    </row>
    <row r="78" spans="1:22" s="43" customFormat="1" ht="23.1" customHeight="1">
      <c r="A78" s="88" t="s">
        <v>78</v>
      </c>
      <c r="B78" s="89"/>
      <c r="C78" s="90"/>
      <c r="D78" s="18"/>
      <c r="E78" s="24">
        <f>E79</f>
        <v>0</v>
      </c>
      <c r="F78" s="18"/>
      <c r="G78" s="24">
        <f>G79</f>
        <v>0</v>
      </c>
      <c r="H78" s="23"/>
      <c r="I78" s="23"/>
      <c r="J78" s="86"/>
      <c r="K78" s="87"/>
      <c r="L78" s="23"/>
      <c r="M78" s="19">
        <f t="shared" ref="M78:R78" si="30">M79</f>
        <v>0</v>
      </c>
      <c r="N78" s="19">
        <f t="shared" si="30"/>
        <v>200000</v>
      </c>
      <c r="O78" s="19">
        <f t="shared" si="30"/>
        <v>0</v>
      </c>
      <c r="P78" s="19">
        <f t="shared" si="30"/>
        <v>200000</v>
      </c>
      <c r="Q78" s="26">
        <f t="shared" si="30"/>
        <v>0</v>
      </c>
      <c r="R78" s="26">
        <f t="shared" si="30"/>
        <v>0</v>
      </c>
      <c r="S78" s="91">
        <f>R78/P78*100</f>
        <v>0</v>
      </c>
      <c r="T78" s="92"/>
      <c r="U78" s="19" t="e">
        <f>R78/Q78*100</f>
        <v>#DIV/0!</v>
      </c>
      <c r="V78" s="42"/>
    </row>
    <row r="79" spans="1:22" s="38" customFormat="1" ht="23.1" customHeight="1">
      <c r="A79" s="93" t="s">
        <v>79</v>
      </c>
      <c r="B79" s="94"/>
      <c r="C79" s="95"/>
      <c r="D79" s="30"/>
      <c r="E79" s="32">
        <v>0</v>
      </c>
      <c r="F79" s="30"/>
      <c r="G79" s="32">
        <f>D79+E79+F79</f>
        <v>0</v>
      </c>
      <c r="H79" s="31"/>
      <c r="I79" s="31"/>
      <c r="J79" s="81"/>
      <c r="K79" s="82"/>
      <c r="L79" s="31"/>
      <c r="M79" s="34">
        <v>0</v>
      </c>
      <c r="N79" s="34">
        <v>200000</v>
      </c>
      <c r="O79" s="34">
        <v>0</v>
      </c>
      <c r="P79" s="34">
        <f>M79+N79+O79</f>
        <v>200000</v>
      </c>
      <c r="Q79" s="35">
        <v>0</v>
      </c>
      <c r="R79" s="35">
        <v>0</v>
      </c>
      <c r="S79" s="91">
        <f>R79/P79*100</f>
        <v>0</v>
      </c>
      <c r="T79" s="92"/>
      <c r="U79" s="19" t="e">
        <f>R79/Q79*100</f>
        <v>#DIV/0!</v>
      </c>
      <c r="V79" s="37"/>
    </row>
    <row r="80" spans="1:22" s="43" customFormat="1" ht="23.1" hidden="1" customHeight="1">
      <c r="A80" s="83" t="s">
        <v>80</v>
      </c>
      <c r="B80" s="84"/>
      <c r="C80" s="85"/>
      <c r="D80" s="54"/>
      <c r="E80" s="24">
        <v>0</v>
      </c>
      <c r="F80" s="18"/>
      <c r="G80" s="24">
        <v>0</v>
      </c>
      <c r="H80" s="23"/>
      <c r="I80" s="23"/>
      <c r="J80" s="86" t="s">
        <v>81</v>
      </c>
      <c r="K80" s="87"/>
      <c r="L80" s="23" t="s">
        <v>81</v>
      </c>
      <c r="M80" s="54"/>
      <c r="N80" s="24">
        <v>0</v>
      </c>
      <c r="O80" s="18"/>
      <c r="P80" s="24">
        <v>0</v>
      </c>
      <c r="Q80" s="23"/>
      <c r="R80" s="23"/>
      <c r="S80" s="86" t="s">
        <v>81</v>
      </c>
      <c r="T80" s="87"/>
      <c r="U80" s="23" t="s">
        <v>81</v>
      </c>
      <c r="V80" s="42"/>
    </row>
    <row r="81" spans="1:22" s="43" customFormat="1" ht="23.1" hidden="1" customHeight="1">
      <c r="A81" s="83" t="s">
        <v>20</v>
      </c>
      <c r="B81" s="84"/>
      <c r="C81" s="85"/>
      <c r="D81" s="54"/>
      <c r="E81" s="24">
        <v>0</v>
      </c>
      <c r="F81" s="18"/>
      <c r="G81" s="24">
        <v>0</v>
      </c>
      <c r="H81" s="23"/>
      <c r="I81" s="23"/>
      <c r="J81" s="86" t="s">
        <v>81</v>
      </c>
      <c r="K81" s="87"/>
      <c r="L81" s="23" t="s">
        <v>81</v>
      </c>
      <c r="M81" s="54"/>
      <c r="N81" s="24">
        <v>0</v>
      </c>
      <c r="O81" s="18"/>
      <c r="P81" s="24">
        <v>0</v>
      </c>
      <c r="Q81" s="23"/>
      <c r="R81" s="23"/>
      <c r="S81" s="86" t="s">
        <v>81</v>
      </c>
      <c r="T81" s="87"/>
      <c r="U81" s="23" t="s">
        <v>81</v>
      </c>
      <c r="V81" s="42"/>
    </row>
    <row r="82" spans="1:22" s="38" customFormat="1" ht="23.1" hidden="1" customHeight="1">
      <c r="A82" s="78" t="s">
        <v>82</v>
      </c>
      <c r="B82" s="79"/>
      <c r="C82" s="80"/>
      <c r="D82" s="30"/>
      <c r="E82" s="32" t="s">
        <v>83</v>
      </c>
      <c r="F82" s="30"/>
      <c r="G82" s="32" t="s">
        <v>83</v>
      </c>
      <c r="H82" s="31"/>
      <c r="I82" s="31"/>
      <c r="J82" s="81" t="s">
        <v>81</v>
      </c>
      <c r="K82" s="82"/>
      <c r="L82" s="31" t="s">
        <v>81</v>
      </c>
      <c r="M82" s="30"/>
      <c r="N82" s="32" t="s">
        <v>83</v>
      </c>
      <c r="O82" s="30"/>
      <c r="P82" s="32" t="s">
        <v>83</v>
      </c>
      <c r="Q82" s="31"/>
      <c r="R82" s="31"/>
      <c r="S82" s="81" t="s">
        <v>81</v>
      </c>
      <c r="T82" s="82"/>
      <c r="U82" s="31" t="s">
        <v>81</v>
      </c>
      <c r="V82" s="37"/>
    </row>
    <row r="83" spans="1:22" s="60" customFormat="1" ht="19.5">
      <c r="A83" s="55" t="s">
        <v>84</v>
      </c>
      <c r="B83" s="56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9"/>
    </row>
    <row r="84" spans="1:22" s="60" customFormat="1" ht="19.5">
      <c r="A84" s="55" t="s">
        <v>85</v>
      </c>
      <c r="B84" s="56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9"/>
    </row>
    <row r="85" spans="1:22" s="60" customFormat="1" ht="23.1" customHeight="1">
      <c r="A85" s="56"/>
      <c r="B85" s="56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9"/>
    </row>
    <row r="86" spans="1:22" s="60" customFormat="1" ht="23.1" customHeight="1">
      <c r="A86" s="56"/>
      <c r="B86" s="56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9"/>
    </row>
    <row r="87" spans="1:22" s="60" customFormat="1" ht="23.1" customHeight="1">
      <c r="A87" s="56"/>
      <c r="B87" s="56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9"/>
    </row>
    <row r="88" spans="1:22" s="60" customFormat="1" ht="23.1" customHeight="1">
      <c r="A88" s="56"/>
      <c r="B88" s="56"/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9"/>
    </row>
    <row r="89" spans="1:22" s="60" customFormat="1" ht="23.1" customHeight="1">
      <c r="A89" s="56"/>
      <c r="B89" s="56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9"/>
    </row>
    <row r="90" spans="1:22" s="60" customFormat="1" ht="23.1" customHeight="1">
      <c r="A90" s="56"/>
      <c r="B90" s="56"/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</row>
    <row r="91" spans="1:22" s="60" customFormat="1" ht="23.1" customHeight="1">
      <c r="A91" s="56"/>
      <c r="B91" s="56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9"/>
    </row>
    <row r="92" spans="1:22" s="60" customFormat="1" ht="23.1" customHeight="1">
      <c r="A92" s="56"/>
      <c r="B92" s="56"/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9"/>
    </row>
    <row r="93" spans="1:22" s="60" customFormat="1" ht="23.1" customHeight="1">
      <c r="A93" s="56"/>
      <c r="B93" s="56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9"/>
    </row>
    <row r="94" spans="1:22" s="60" customFormat="1" ht="23.1" customHeight="1">
      <c r="A94" s="56"/>
      <c r="B94" s="56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9"/>
    </row>
    <row r="95" spans="1:22" s="60" customFormat="1" ht="23.1" customHeight="1">
      <c r="A95" s="56"/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9"/>
    </row>
    <row r="96" spans="1:22" s="60" customFormat="1" ht="23.1" customHeight="1">
      <c r="A96" s="56"/>
      <c r="B96" s="56"/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9"/>
    </row>
    <row r="97" spans="1:22" s="60" customFormat="1" ht="23.1" customHeight="1">
      <c r="A97" s="56"/>
      <c r="B97" s="56"/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9"/>
    </row>
    <row r="98" spans="1:22" s="60" customFormat="1" ht="23.1" customHeight="1">
      <c r="A98" s="56"/>
      <c r="B98" s="56"/>
      <c r="C98" s="57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9"/>
    </row>
    <row r="99" spans="1:22" s="60" customFormat="1" ht="23.1" customHeight="1">
      <c r="A99" s="56"/>
      <c r="B99" s="56"/>
      <c r="C99" s="57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9"/>
    </row>
    <row r="100" spans="1:22" s="60" customFormat="1" ht="23.1" customHeight="1">
      <c r="A100" s="56"/>
      <c r="B100" s="56"/>
      <c r="C100" s="57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9"/>
    </row>
    <row r="101" spans="1:22" s="60" customFormat="1" ht="23.1" customHeight="1">
      <c r="A101" s="56"/>
      <c r="B101" s="56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9"/>
    </row>
    <row r="102" spans="1:22" s="60" customFormat="1" ht="23.1" customHeight="1">
      <c r="A102" s="61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59"/>
    </row>
    <row r="103" spans="1:22" s="60" customFormat="1" ht="23.1" customHeight="1">
      <c r="A103" s="61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59"/>
    </row>
    <row r="104" spans="1:22" s="60" customFormat="1" ht="23.1" customHeight="1">
      <c r="A104" s="56"/>
      <c r="B104" s="56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9"/>
    </row>
    <row r="105" spans="1:22" s="60" customFormat="1" ht="23.1" customHeight="1">
      <c r="A105" s="56"/>
      <c r="B105" s="56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9"/>
    </row>
    <row r="106" spans="1:22" s="60" customFormat="1" ht="23.1" customHeight="1">
      <c r="A106" s="56"/>
      <c r="B106" s="56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9"/>
    </row>
    <row r="107" spans="1:22" s="60" customFormat="1" ht="23.1" customHeight="1">
      <c r="A107" s="56"/>
      <c r="B107" s="56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9"/>
    </row>
    <row r="108" spans="1:22" s="60" customFormat="1" ht="23.1" customHeight="1">
      <c r="A108" s="56"/>
      <c r="B108" s="56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9"/>
    </row>
    <row r="109" spans="1:22" s="60" customFormat="1" ht="23.1" customHeight="1">
      <c r="A109" s="56"/>
      <c r="B109" s="56"/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9"/>
    </row>
    <row r="110" spans="1:22" s="60" customFormat="1" ht="23.1" customHeight="1">
      <c r="A110" s="56"/>
      <c r="B110" s="56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9"/>
    </row>
    <row r="111" spans="1:22" s="60" customFormat="1" ht="23.1" customHeight="1">
      <c r="A111" s="56"/>
      <c r="B111" s="56"/>
      <c r="C111" s="57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9"/>
    </row>
    <row r="112" spans="1:22" s="60" customFormat="1" ht="23.1" customHeight="1">
      <c r="A112" s="56"/>
      <c r="B112" s="56"/>
      <c r="C112" s="57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9"/>
    </row>
    <row r="113" spans="1:22" s="60" customFormat="1" ht="23.1" customHeight="1">
      <c r="A113" s="56"/>
      <c r="B113" s="56"/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9"/>
    </row>
    <row r="114" spans="1:22" s="60" customFormat="1" ht="23.1" customHeight="1">
      <c r="A114" s="56"/>
      <c r="B114" s="56"/>
      <c r="C114" s="57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9"/>
    </row>
    <row r="115" spans="1:22" s="60" customFormat="1" ht="23.1" customHeight="1">
      <c r="A115" s="56"/>
      <c r="B115" s="56"/>
      <c r="C115" s="57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9"/>
    </row>
    <row r="116" spans="1:22" s="60" customFormat="1" ht="23.1" customHeight="1">
      <c r="A116" s="56"/>
      <c r="B116" s="56"/>
      <c r="C116" s="57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9"/>
    </row>
    <row r="117" spans="1:22" s="60" customFormat="1" ht="23.1" customHeight="1">
      <c r="A117" s="56"/>
      <c r="B117" s="56"/>
      <c r="C117" s="57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9"/>
    </row>
    <row r="118" spans="1:22" s="60" customFormat="1" ht="23.1" customHeight="1">
      <c r="A118" s="56"/>
      <c r="B118" s="56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9"/>
    </row>
    <row r="119" spans="1:22" s="60" customFormat="1" ht="23.1" customHeight="1">
      <c r="A119" s="56"/>
      <c r="B119" s="56"/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9"/>
    </row>
    <row r="120" spans="1:22" s="60" customFormat="1" ht="23.1" customHeight="1">
      <c r="A120" s="56"/>
      <c r="B120" s="56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9"/>
    </row>
    <row r="121" spans="1:22" s="60" customFormat="1" ht="23.1" customHeight="1">
      <c r="A121" s="56"/>
      <c r="B121" s="56"/>
      <c r="C121" s="57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</row>
    <row r="122" spans="1:22" s="60" customFormat="1" ht="23.1" customHeight="1">
      <c r="A122" s="56"/>
      <c r="B122" s="56"/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9"/>
    </row>
    <row r="123" spans="1:22" s="60" customFormat="1" ht="23.1" customHeight="1">
      <c r="A123" s="56"/>
      <c r="B123" s="56"/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9"/>
    </row>
    <row r="124" spans="1:22" s="60" customFormat="1" ht="23.1" customHeight="1">
      <c r="A124" s="56"/>
      <c r="B124" s="56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9"/>
    </row>
    <row r="125" spans="1:22" s="60" customFormat="1" ht="23.1" customHeight="1">
      <c r="A125" s="56"/>
      <c r="B125" s="56"/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9"/>
    </row>
    <row r="126" spans="1:22" s="60" customFormat="1" ht="23.1" customHeight="1">
      <c r="A126" s="56"/>
      <c r="B126" s="56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9"/>
    </row>
    <row r="127" spans="1:22" s="60" customFormat="1" ht="23.1" customHeight="1">
      <c r="A127" s="56"/>
      <c r="B127" s="56"/>
      <c r="C127" s="57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</row>
    <row r="128" spans="1:22" s="60" customFormat="1" ht="23.1" customHeight="1">
      <c r="A128" s="56"/>
      <c r="B128" s="56"/>
      <c r="C128" s="57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9"/>
    </row>
    <row r="129" spans="1:22" s="60" customFormat="1" ht="23.1" customHeight="1">
      <c r="A129" s="56"/>
      <c r="B129" s="56"/>
      <c r="C129" s="57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</row>
    <row r="130" spans="1:22" s="60" customFormat="1" ht="23.1" customHeight="1">
      <c r="A130" s="56"/>
      <c r="B130" s="56"/>
      <c r="C130" s="57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9"/>
    </row>
    <row r="131" spans="1:22" s="60" customFormat="1" ht="23.1" customHeight="1">
      <c r="A131" s="56"/>
      <c r="B131" s="56"/>
      <c r="C131" s="57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9"/>
    </row>
    <row r="132" spans="1:22" s="60" customFormat="1" ht="23.1" customHeight="1">
      <c r="A132" s="56"/>
      <c r="B132" s="56"/>
      <c r="C132" s="57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9"/>
    </row>
    <row r="133" spans="1:22" s="60" customFormat="1" ht="23.1" customHeight="1">
      <c r="A133" s="56"/>
      <c r="B133" s="56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9"/>
    </row>
    <row r="134" spans="1:22" s="60" customFormat="1" ht="23.1" customHeight="1">
      <c r="A134" s="56"/>
      <c r="B134" s="56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9"/>
    </row>
    <row r="135" spans="1:22" s="60" customFormat="1" ht="23.1" customHeight="1">
      <c r="A135" s="56"/>
      <c r="B135" s="56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</row>
    <row r="136" spans="1:22" s="60" customFormat="1" ht="23.1" customHeight="1">
      <c r="A136" s="56"/>
      <c r="B136" s="56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9"/>
    </row>
    <row r="137" spans="1:22" s="60" customFormat="1" ht="23.1" customHeight="1">
      <c r="A137" s="56"/>
      <c r="B137" s="56"/>
      <c r="C137" s="57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</row>
    <row r="138" spans="1:22" s="60" customFormat="1" ht="23.1" customHeight="1">
      <c r="A138" s="56"/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9"/>
    </row>
    <row r="139" spans="1:22" s="60" customFormat="1" ht="23.1" customHeight="1">
      <c r="A139" s="56"/>
      <c r="B139" s="56"/>
      <c r="C139" s="57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9"/>
    </row>
    <row r="140" spans="1:22" s="60" customFormat="1" ht="23.1" customHeight="1">
      <c r="A140" s="56"/>
      <c r="B140" s="56"/>
      <c r="C140" s="57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9"/>
    </row>
    <row r="141" spans="1:22" s="60" customFormat="1" ht="23.1" customHeight="1">
      <c r="A141" s="56"/>
      <c r="B141" s="56"/>
      <c r="C141" s="57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</row>
    <row r="142" spans="1:22" s="60" customFormat="1" ht="23.1" customHeight="1">
      <c r="A142" s="56"/>
      <c r="B142" s="56"/>
      <c r="C142" s="57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9"/>
    </row>
    <row r="143" spans="1:22" s="60" customFormat="1" ht="23.1" customHeight="1">
      <c r="A143" s="56"/>
      <c r="B143" s="56"/>
      <c r="C143" s="57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</row>
    <row r="144" spans="1:22" s="60" customFormat="1" ht="23.1" customHeight="1">
      <c r="A144" s="56"/>
      <c r="B144" s="56"/>
      <c r="C144" s="57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9"/>
    </row>
    <row r="145" spans="1:22" s="60" customFormat="1" ht="23.1" customHeight="1">
      <c r="A145" s="56"/>
      <c r="B145" s="56"/>
      <c r="C145" s="57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</row>
    <row r="146" spans="1:22" s="60" customFormat="1" ht="23.1" customHeight="1">
      <c r="A146" s="56"/>
      <c r="B146" s="56"/>
      <c r="C146" s="57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9"/>
    </row>
    <row r="147" spans="1:22" s="60" customFormat="1" ht="23.1" customHeight="1">
      <c r="A147" s="56"/>
      <c r="B147" s="56"/>
      <c r="C147" s="57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9"/>
    </row>
    <row r="148" spans="1:22" s="60" customFormat="1" ht="23.1" customHeight="1">
      <c r="A148" s="56"/>
      <c r="B148" s="56"/>
      <c r="C148" s="57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9"/>
    </row>
    <row r="149" spans="1:22" s="60" customFormat="1" ht="23.1" customHeight="1">
      <c r="A149" s="56"/>
      <c r="B149" s="56"/>
      <c r="C149" s="57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</row>
    <row r="150" spans="1:22" s="60" customFormat="1" ht="23.1" customHeight="1">
      <c r="A150" s="56"/>
      <c r="B150" s="56"/>
      <c r="C150" s="57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9"/>
    </row>
    <row r="151" spans="1:22" s="60" customFormat="1" ht="23.1" customHeight="1">
      <c r="A151" s="56"/>
      <c r="B151" s="56"/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9"/>
    </row>
    <row r="152" spans="1:22" s="60" customFormat="1" ht="23.1" customHeight="1">
      <c r="A152" s="56"/>
      <c r="B152" s="56"/>
      <c r="C152" s="57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9"/>
    </row>
    <row r="153" spans="1:22" s="60" customFormat="1" ht="23.1" customHeight="1">
      <c r="A153" s="56"/>
      <c r="B153" s="56"/>
      <c r="C153" s="57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</row>
    <row r="154" spans="1:22" s="60" customFormat="1" ht="23.1" customHeight="1">
      <c r="A154" s="56"/>
      <c r="B154" s="56"/>
      <c r="C154" s="57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9"/>
    </row>
    <row r="155" spans="1:22" s="60" customFormat="1" ht="23.1" customHeight="1">
      <c r="A155" s="56"/>
      <c r="B155" s="56"/>
      <c r="C155" s="57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</row>
    <row r="156" spans="1:22" s="60" customFormat="1" ht="23.1" customHeight="1">
      <c r="A156" s="56"/>
      <c r="B156" s="56"/>
      <c r="C156" s="57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9"/>
    </row>
    <row r="157" spans="1:22" s="60" customFormat="1" ht="23.1" customHeight="1">
      <c r="A157" s="56"/>
      <c r="B157" s="56"/>
      <c r="C157" s="57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</row>
    <row r="158" spans="1:22" ht="23.1" customHeight="1">
      <c r="A158" s="64"/>
      <c r="B158" s="64"/>
      <c r="C158" s="65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</row>
    <row r="159" spans="1:22" ht="23.1" customHeight="1">
      <c r="A159" s="67"/>
      <c r="B159" s="64"/>
      <c r="C159" s="68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</row>
    <row r="160" spans="1:22" ht="23.1" customHeight="1">
      <c r="A160" s="69"/>
      <c r="B160" s="64"/>
      <c r="C160" s="68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</row>
    <row r="161" spans="1:21" ht="23.1" customHeight="1">
      <c r="A161" s="67"/>
      <c r="B161" s="70"/>
      <c r="C161" s="71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</row>
    <row r="162" spans="1:21" ht="23.1" customHeight="1">
      <c r="A162" s="69"/>
      <c r="B162" s="72"/>
      <c r="C162" s="73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</row>
    <row r="163" spans="1:21" ht="23.1" customHeight="1">
      <c r="A163" s="67"/>
      <c r="B163" s="70"/>
      <c r="C163" s="71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</row>
    <row r="164" spans="1:21" ht="23.1" customHeight="1">
      <c r="A164" s="69"/>
      <c r="B164" s="72"/>
      <c r="C164" s="73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</row>
    <row r="165" spans="1:21" ht="23.1" customHeight="1">
      <c r="A165" s="67"/>
      <c r="B165" s="70"/>
      <c r="C165" s="71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</row>
    <row r="166" spans="1:21" ht="23.1" customHeight="1">
      <c r="A166" s="69"/>
      <c r="B166" s="72"/>
      <c r="C166" s="73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</row>
    <row r="167" spans="1:21" ht="23.1" customHeight="1">
      <c r="A167" s="67"/>
      <c r="B167" s="70"/>
      <c r="C167" s="71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</row>
    <row r="168" spans="1:21" ht="23.1" customHeight="1">
      <c r="A168" s="69"/>
      <c r="B168" s="72"/>
      <c r="C168" s="73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</row>
    <row r="169" spans="1:21" ht="23.1" customHeight="1">
      <c r="A169" s="67"/>
      <c r="B169" s="70"/>
      <c r="C169" s="71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</row>
    <row r="170" spans="1:21" ht="23.1" customHeight="1">
      <c r="A170" s="69"/>
      <c r="B170" s="72"/>
      <c r="C170" s="73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</row>
    <row r="171" spans="1:21" ht="23.1" customHeight="1">
      <c r="A171" s="67"/>
      <c r="B171" s="70"/>
      <c r="C171" s="71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</row>
    <row r="172" spans="1:21" ht="23.1" customHeight="1">
      <c r="A172" s="69"/>
      <c r="B172" s="72"/>
      <c r="C172" s="73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</row>
    <row r="173" spans="1:21" ht="23.1" customHeight="1">
      <c r="A173" s="67"/>
      <c r="B173" s="70"/>
      <c r="C173" s="71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</row>
    <row r="174" spans="1:21" ht="23.1" customHeight="1">
      <c r="A174" s="69"/>
      <c r="B174" s="72"/>
      <c r="C174" s="73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</row>
    <row r="175" spans="1:21" ht="23.1" customHeight="1">
      <c r="A175" s="67"/>
      <c r="B175" s="70"/>
      <c r="C175" s="71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</row>
    <row r="176" spans="1:21" ht="23.1" customHeight="1">
      <c r="A176" s="69"/>
      <c r="B176" s="72"/>
      <c r="C176" s="73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</row>
    <row r="177" spans="1:21" ht="23.1" customHeight="1">
      <c r="A177" s="67"/>
      <c r="B177" s="70"/>
      <c r="C177" s="71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</row>
    <row r="178" spans="1:21" ht="23.1" customHeight="1">
      <c r="A178" s="69"/>
      <c r="B178" s="72"/>
      <c r="C178" s="73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</row>
    <row r="179" spans="1:21" ht="23.1" customHeight="1">
      <c r="A179" s="67"/>
      <c r="B179" s="70"/>
      <c r="C179" s="71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</row>
    <row r="180" spans="1:21" ht="23.1" customHeight="1">
      <c r="A180" s="69"/>
      <c r="B180" s="72"/>
      <c r="C180" s="73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</row>
    <row r="181" spans="1:21" ht="23.1" customHeight="1">
      <c r="A181" s="67"/>
      <c r="B181" s="70"/>
      <c r="C181" s="71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</row>
    <row r="182" spans="1:21" ht="23.1" customHeight="1">
      <c r="A182" s="69"/>
      <c r="B182" s="72"/>
      <c r="C182" s="73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</row>
    <row r="183" spans="1:21" ht="23.1" customHeight="1">
      <c r="A183" s="67"/>
      <c r="B183" s="70"/>
      <c r="C183" s="71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</row>
    <row r="184" spans="1:21" ht="23.1" customHeight="1">
      <c r="A184" s="69"/>
      <c r="B184" s="72"/>
      <c r="C184" s="73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</row>
    <row r="185" spans="1:21" ht="19.5">
      <c r="A185" s="67"/>
      <c r="B185" s="70"/>
      <c r="C185" s="71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</row>
    <row r="186" spans="1:21" ht="19.5">
      <c r="A186" s="69"/>
      <c r="B186" s="72"/>
      <c r="C186" s="73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</row>
    <row r="187" spans="1:21" ht="19.5">
      <c r="A187" s="67"/>
      <c r="B187" s="70"/>
      <c r="C187" s="71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</row>
    <row r="188" spans="1:21" ht="19.5">
      <c r="A188" s="69"/>
      <c r="B188" s="72"/>
      <c r="C188" s="73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</row>
    <row r="189" spans="1:21" ht="19.5">
      <c r="A189" s="67"/>
      <c r="B189" s="70"/>
      <c r="C189" s="71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</row>
    <row r="190" spans="1:21" ht="19.5">
      <c r="A190" s="69"/>
      <c r="B190" s="72"/>
      <c r="C190" s="73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</row>
    <row r="191" spans="1:21" ht="19.5">
      <c r="A191" s="67"/>
      <c r="B191" s="70"/>
      <c r="C191" s="71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</row>
    <row r="192" spans="1:21" ht="19.5">
      <c r="A192" s="69"/>
      <c r="B192" s="72"/>
      <c r="C192" s="73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</row>
    <row r="193" spans="1:21" ht="19.5">
      <c r="A193" s="67"/>
      <c r="B193" s="70"/>
      <c r="C193" s="71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</row>
    <row r="194" spans="1:21" ht="19.5">
      <c r="A194" s="69"/>
      <c r="B194" s="72"/>
      <c r="C194" s="73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</row>
    <row r="195" spans="1:21" ht="19.5">
      <c r="A195" s="67"/>
      <c r="B195" s="70"/>
      <c r="C195" s="71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</row>
    <row r="196" spans="1:21" ht="19.5">
      <c r="A196" s="69"/>
      <c r="B196" s="72"/>
      <c r="C196" s="73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</row>
    <row r="197" spans="1:21" ht="19.5">
      <c r="A197" s="67"/>
      <c r="B197" s="70"/>
      <c r="C197" s="71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</row>
    <row r="198" spans="1:21" ht="19.5">
      <c r="A198" s="69"/>
      <c r="B198" s="72"/>
      <c r="C198" s="73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</row>
    <row r="199" spans="1:21" ht="19.5">
      <c r="A199" s="67"/>
      <c r="B199" s="70"/>
      <c r="C199" s="71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</row>
    <row r="200" spans="1:21" ht="19.5">
      <c r="A200" s="69"/>
      <c r="B200" s="72"/>
      <c r="C200" s="73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</row>
    <row r="201" spans="1:21" ht="19.5">
      <c r="A201" s="67"/>
      <c r="B201" s="70"/>
      <c r="C201" s="71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</row>
    <row r="202" spans="1:21" ht="19.5">
      <c r="A202" s="69"/>
      <c r="B202" s="72"/>
      <c r="C202" s="73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</row>
    <row r="203" spans="1:21" ht="19.5">
      <c r="A203" s="67"/>
      <c r="B203" s="70"/>
      <c r="C203" s="71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</row>
    <row r="204" spans="1:21" ht="19.5">
      <c r="A204" s="69"/>
      <c r="B204" s="72"/>
      <c r="C204" s="73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</row>
    <row r="205" spans="1:21" ht="19.5">
      <c r="A205" s="67"/>
      <c r="B205" s="70"/>
      <c r="C205" s="71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</row>
    <row r="206" spans="1:21" ht="19.5">
      <c r="A206" s="69"/>
      <c r="B206" s="72"/>
      <c r="C206" s="73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 ht="19.5">
      <c r="A207" s="67"/>
      <c r="B207" s="70"/>
      <c r="C207" s="71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</row>
    <row r="208" spans="1:21" ht="19.5">
      <c r="A208" s="69"/>
      <c r="B208" s="72"/>
      <c r="C208" s="73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</row>
    <row r="209" spans="1:21" ht="19.5">
      <c r="A209" s="67"/>
      <c r="B209" s="70"/>
      <c r="C209" s="71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</row>
    <row r="210" spans="1:21" ht="19.5">
      <c r="A210" s="69"/>
      <c r="B210" s="72"/>
      <c r="C210" s="73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</row>
    <row r="211" spans="1:21" ht="19.5">
      <c r="A211" s="67"/>
      <c r="B211" s="70"/>
      <c r="C211" s="71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</row>
    <row r="212" spans="1:21" ht="19.5">
      <c r="A212" s="69"/>
      <c r="B212" s="72"/>
      <c r="C212" s="73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</row>
    <row r="213" spans="1:21" ht="19.5">
      <c r="A213" s="67"/>
      <c r="B213" s="70"/>
      <c r="C213" s="71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</row>
    <row r="214" spans="1:21" ht="19.5">
      <c r="A214" s="69"/>
      <c r="B214" s="72"/>
      <c r="C214" s="73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</row>
    <row r="215" spans="1:21" ht="19.5">
      <c r="A215" s="67"/>
      <c r="B215" s="70"/>
      <c r="C215" s="71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</row>
    <row r="216" spans="1:21" ht="19.5">
      <c r="A216" s="69"/>
      <c r="B216" s="72"/>
      <c r="C216" s="73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</row>
    <row r="217" spans="1:21" ht="19.5">
      <c r="A217" s="67"/>
      <c r="B217" s="70"/>
      <c r="C217" s="71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</row>
    <row r="218" spans="1:21" ht="19.5">
      <c r="A218" s="69"/>
      <c r="B218" s="72"/>
      <c r="C218" s="73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</row>
    <row r="219" spans="1:21" ht="19.5">
      <c r="A219" s="67"/>
      <c r="B219" s="70"/>
      <c r="C219" s="71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</row>
    <row r="220" spans="1:21" ht="19.5">
      <c r="A220" s="69"/>
      <c r="B220" s="72"/>
      <c r="C220" s="73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</row>
    <row r="221" spans="1:21" ht="19.5">
      <c r="A221" s="67"/>
      <c r="B221" s="70"/>
      <c r="C221" s="71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</row>
    <row r="222" spans="1:21" ht="19.5">
      <c r="A222" s="69"/>
      <c r="B222" s="72"/>
      <c r="C222" s="73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</row>
    <row r="223" spans="1:21" ht="19.5">
      <c r="A223" s="67"/>
      <c r="B223" s="70"/>
      <c r="C223" s="71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</row>
    <row r="224" spans="1:21" ht="19.5">
      <c r="A224" s="69"/>
      <c r="B224" s="72"/>
      <c r="C224" s="73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</row>
    <row r="225" spans="1:21" ht="19.5">
      <c r="A225" s="67"/>
      <c r="B225" s="70"/>
      <c r="C225" s="71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</row>
    <row r="226" spans="1:21" ht="19.5">
      <c r="A226" s="69"/>
      <c r="B226" s="72"/>
      <c r="C226" s="73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</row>
    <row r="227" spans="1:21" ht="19.5">
      <c r="A227" s="67"/>
      <c r="B227" s="70"/>
      <c r="C227" s="71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</row>
    <row r="228" spans="1:21" ht="19.5">
      <c r="A228" s="69"/>
      <c r="B228" s="72"/>
      <c r="C228" s="73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</row>
    <row r="229" spans="1:21" ht="19.5">
      <c r="A229" s="67"/>
      <c r="B229" s="70"/>
      <c r="C229" s="71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</row>
    <row r="230" spans="1:21" ht="19.5">
      <c r="A230" s="69"/>
      <c r="B230" s="72"/>
      <c r="C230" s="73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</row>
    <row r="231" spans="1:21" ht="19.5">
      <c r="A231" s="67"/>
      <c r="B231" s="70"/>
      <c r="C231" s="71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</row>
    <row r="232" spans="1:21" ht="19.5">
      <c r="A232" s="69"/>
      <c r="B232" s="72"/>
      <c r="C232" s="73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</row>
    <row r="233" spans="1:21" ht="19.5">
      <c r="A233" s="67"/>
      <c r="B233" s="70"/>
      <c r="C233" s="71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</row>
    <row r="234" spans="1:21" ht="19.5">
      <c r="A234" s="69"/>
      <c r="B234" s="72"/>
      <c r="C234" s="73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</row>
    <row r="235" spans="1:21" ht="19.5">
      <c r="A235" s="67"/>
      <c r="B235" s="70"/>
      <c r="C235" s="71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</row>
    <row r="236" spans="1:21" ht="19.5">
      <c r="A236" s="69"/>
      <c r="B236" s="72"/>
      <c r="C236" s="73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</row>
    <row r="237" spans="1:21" ht="19.5">
      <c r="A237" s="67"/>
      <c r="B237" s="70"/>
      <c r="C237" s="71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</row>
    <row r="238" spans="1:21" ht="19.5">
      <c r="A238" s="69"/>
      <c r="B238" s="72"/>
      <c r="C238" s="73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</row>
    <row r="239" spans="1:21" ht="19.5">
      <c r="A239" s="67"/>
      <c r="B239" s="70"/>
      <c r="C239" s="71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</row>
    <row r="240" spans="1:21" ht="19.5">
      <c r="A240" s="69"/>
      <c r="B240" s="72"/>
      <c r="C240" s="73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</row>
    <row r="241" spans="1:21" ht="19.5">
      <c r="A241" s="67"/>
      <c r="B241" s="70"/>
      <c r="C241" s="71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</row>
    <row r="242" spans="1:21" ht="19.5">
      <c r="A242" s="69"/>
      <c r="B242" s="72"/>
      <c r="C242" s="73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</row>
    <row r="243" spans="1:21" ht="19.5">
      <c r="A243" s="67"/>
      <c r="B243" s="70"/>
      <c r="C243" s="71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</row>
    <row r="244" spans="1:21" ht="19.5">
      <c r="A244" s="69"/>
      <c r="B244" s="72"/>
      <c r="C244" s="73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</row>
    <row r="245" spans="1:21" ht="19.5">
      <c r="A245" s="67"/>
      <c r="B245" s="70"/>
      <c r="C245" s="71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</row>
    <row r="246" spans="1:21" ht="19.5">
      <c r="A246" s="69"/>
      <c r="B246" s="72"/>
      <c r="C246" s="73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</row>
    <row r="247" spans="1:21" ht="19.5">
      <c r="A247" s="67"/>
      <c r="B247" s="70"/>
      <c r="C247" s="71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</row>
    <row r="248" spans="1:21" ht="19.5">
      <c r="A248" s="69"/>
      <c r="B248" s="72"/>
      <c r="C248" s="73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</row>
    <row r="249" spans="1:21" ht="19.5">
      <c r="A249" s="67"/>
      <c r="B249" s="70"/>
      <c r="C249" s="7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</row>
    <row r="250" spans="1:21" ht="19.5">
      <c r="A250" s="69"/>
      <c r="B250" s="72"/>
      <c r="C250" s="73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</row>
    <row r="251" spans="1:21" ht="19.5">
      <c r="A251" s="67"/>
      <c r="B251" s="70"/>
      <c r="C251" s="71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</row>
    <row r="252" spans="1:21" ht="19.5">
      <c r="A252" s="69"/>
      <c r="B252" s="72"/>
      <c r="C252" s="73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</row>
    <row r="253" spans="1:21" ht="19.5">
      <c r="A253" s="67"/>
      <c r="B253" s="70"/>
      <c r="C253" s="71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</row>
    <row r="254" spans="1:21" ht="19.5">
      <c r="A254" s="69"/>
      <c r="B254" s="72"/>
      <c r="C254" s="73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</row>
    <row r="255" spans="1:21" ht="19.5">
      <c r="A255" s="67"/>
      <c r="B255" s="70"/>
      <c r="C255" s="71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</row>
    <row r="256" spans="1:21" ht="19.5">
      <c r="A256" s="69"/>
      <c r="B256" s="72"/>
      <c r="C256" s="73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</row>
    <row r="257" spans="1:21" ht="19.5">
      <c r="A257" s="67"/>
      <c r="B257" s="70"/>
      <c r="C257" s="71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</row>
    <row r="258" spans="1:21" ht="19.5">
      <c r="A258" s="69"/>
      <c r="B258" s="72"/>
      <c r="C258" s="73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</row>
    <row r="259" spans="1:21" ht="19.5">
      <c r="A259" s="67"/>
      <c r="B259" s="70"/>
      <c r="C259" s="71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</row>
    <row r="260" spans="1:21" ht="19.5">
      <c r="A260" s="69"/>
      <c r="B260" s="72"/>
      <c r="C260" s="73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</row>
    <row r="261" spans="1:21" ht="19.5">
      <c r="A261" s="67"/>
      <c r="B261" s="70"/>
      <c r="C261" s="71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</row>
    <row r="262" spans="1:21" ht="19.5">
      <c r="A262" s="69"/>
      <c r="B262" s="72"/>
      <c r="C262" s="73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</row>
    <row r="263" spans="1:21" ht="19.5">
      <c r="A263" s="67"/>
      <c r="B263" s="70"/>
      <c r="C263" s="71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</row>
    <row r="264" spans="1:21" ht="19.5">
      <c r="A264" s="69"/>
      <c r="B264" s="72"/>
      <c r="C264" s="73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</row>
    <row r="265" spans="1:21" ht="19.5">
      <c r="A265" s="67"/>
      <c r="B265" s="70"/>
      <c r="C265" s="71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</row>
    <row r="266" spans="1:21" ht="19.5">
      <c r="A266" s="69"/>
      <c r="B266" s="72"/>
      <c r="C266" s="73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</row>
    <row r="267" spans="1:21" ht="19.5">
      <c r="A267" s="67"/>
      <c r="B267" s="70"/>
      <c r="C267" s="71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</row>
    <row r="268" spans="1:21" ht="19.5">
      <c r="A268" s="69"/>
      <c r="B268" s="72"/>
      <c r="C268" s="73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</row>
    <row r="269" spans="1:21" ht="19.5">
      <c r="A269" s="67"/>
      <c r="B269" s="70"/>
      <c r="C269" s="71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</row>
    <row r="270" spans="1:21" ht="19.5">
      <c r="A270" s="69"/>
      <c r="B270" s="72"/>
      <c r="C270" s="73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</row>
    <row r="271" spans="1:21" ht="19.5">
      <c r="A271" s="67"/>
      <c r="B271" s="70"/>
      <c r="C271" s="71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</row>
    <row r="272" spans="1:21" ht="19.5">
      <c r="A272" s="69"/>
      <c r="B272" s="72"/>
      <c r="C272" s="73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</row>
    <row r="273" spans="1:21" ht="19.5">
      <c r="A273" s="67"/>
      <c r="B273" s="70"/>
      <c r="C273" s="71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</row>
    <row r="274" spans="1:21" ht="19.5">
      <c r="A274" s="69"/>
      <c r="B274" s="72"/>
      <c r="C274" s="73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</row>
    <row r="275" spans="1:21" ht="19.5">
      <c r="A275" s="67"/>
      <c r="B275" s="70"/>
      <c r="C275" s="71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</row>
    <row r="276" spans="1:21" ht="19.5">
      <c r="A276" s="69"/>
      <c r="B276" s="72"/>
      <c r="C276" s="73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</row>
    <row r="277" spans="1:21" ht="19.5">
      <c r="A277" s="67"/>
      <c r="B277" s="70"/>
      <c r="C277" s="71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</row>
    <row r="278" spans="1:21" ht="19.5">
      <c r="A278" s="69"/>
      <c r="B278" s="72"/>
      <c r="C278" s="73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</row>
    <row r="279" spans="1:21" ht="19.5">
      <c r="A279" s="67"/>
      <c r="B279" s="70"/>
      <c r="C279" s="71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</row>
    <row r="280" spans="1:21" ht="19.5">
      <c r="A280" s="69"/>
      <c r="B280" s="72"/>
      <c r="C280" s="73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</row>
    <row r="281" spans="1:21" ht="19.5">
      <c r="A281" s="67"/>
      <c r="B281" s="70"/>
      <c r="C281" s="71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</row>
    <row r="282" spans="1:21" ht="19.5">
      <c r="A282" s="69"/>
      <c r="B282" s="72"/>
      <c r="C282" s="73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</row>
    <row r="283" spans="1:21" ht="19.5">
      <c r="A283" s="67"/>
      <c r="B283" s="70"/>
      <c r="C283" s="71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</row>
    <row r="284" spans="1:21" ht="19.5">
      <c r="A284" s="69"/>
      <c r="B284" s="72"/>
      <c r="C284" s="73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</row>
    <row r="285" spans="1:21" ht="19.5">
      <c r="A285" s="67"/>
      <c r="B285" s="70"/>
      <c r="C285" s="71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</row>
    <row r="286" spans="1:21" ht="19.5">
      <c r="A286" s="69"/>
      <c r="B286" s="72"/>
      <c r="C286" s="73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</row>
    <row r="287" spans="1:21" ht="19.5">
      <c r="A287" s="67"/>
      <c r="B287" s="70"/>
      <c r="C287" s="71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</row>
    <row r="288" spans="1:21" ht="19.5">
      <c r="A288" s="69"/>
      <c r="B288" s="72"/>
      <c r="C288" s="73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</row>
    <row r="289" spans="1:21" ht="19.5">
      <c r="A289" s="67"/>
      <c r="B289" s="70"/>
      <c r="C289" s="7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</row>
    <row r="290" spans="1:21" ht="19.5">
      <c r="A290" s="69"/>
      <c r="B290" s="72"/>
      <c r="C290" s="73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</row>
    <row r="291" spans="1:21" ht="19.5">
      <c r="A291" s="67"/>
      <c r="B291" s="70"/>
      <c r="C291" s="71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</row>
    <row r="292" spans="1:21" ht="19.5">
      <c r="A292" s="69"/>
      <c r="B292" s="72"/>
      <c r="C292" s="73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</row>
    <row r="293" spans="1:21" ht="19.5">
      <c r="A293" s="67"/>
      <c r="B293" s="70"/>
      <c r="C293" s="71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</row>
    <row r="294" spans="1:21" ht="19.5">
      <c r="A294" s="69"/>
      <c r="B294" s="72"/>
      <c r="C294" s="73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</row>
    <row r="295" spans="1:21" ht="19.5">
      <c r="A295" s="67"/>
      <c r="B295" s="70"/>
      <c r="C295" s="71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</row>
    <row r="296" spans="1:21" ht="19.5">
      <c r="A296" s="69"/>
      <c r="B296" s="72"/>
      <c r="C296" s="73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</row>
    <row r="297" spans="1:21" ht="19.5">
      <c r="A297" s="67"/>
      <c r="B297" s="70"/>
      <c r="C297" s="71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</row>
    <row r="298" spans="1:21" ht="19.5">
      <c r="A298" s="69"/>
      <c r="B298" s="72"/>
      <c r="C298" s="73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</row>
    <row r="299" spans="1:21" ht="19.5">
      <c r="A299" s="67"/>
      <c r="B299" s="70"/>
      <c r="C299" s="71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</row>
    <row r="300" spans="1:21" ht="19.5">
      <c r="A300" s="69"/>
      <c r="B300" s="72"/>
      <c r="C300" s="73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</row>
    <row r="301" spans="1:21" ht="19.5">
      <c r="A301" s="67"/>
      <c r="B301" s="70"/>
      <c r="C301" s="71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</row>
    <row r="302" spans="1:21" ht="19.5">
      <c r="A302" s="69"/>
      <c r="B302" s="72"/>
      <c r="C302" s="73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</row>
    <row r="303" spans="1:21" ht="19.5">
      <c r="A303" s="67"/>
      <c r="B303" s="70"/>
      <c r="C303" s="71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</row>
    <row r="304" spans="1:21" ht="19.5">
      <c r="A304" s="69"/>
      <c r="B304" s="72"/>
      <c r="C304" s="73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</row>
    <row r="305" spans="1:21" ht="19.5">
      <c r="A305" s="67"/>
      <c r="B305" s="70"/>
      <c r="C305" s="71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</row>
    <row r="306" spans="1:21" ht="19.5">
      <c r="A306" s="69"/>
      <c r="B306" s="72"/>
      <c r="C306" s="73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</row>
    <row r="307" spans="1:21" ht="19.5">
      <c r="A307" s="67"/>
      <c r="B307" s="70"/>
      <c r="C307" s="71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</row>
    <row r="308" spans="1:21" ht="19.5">
      <c r="A308" s="69"/>
      <c r="B308" s="72"/>
      <c r="C308" s="73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</row>
    <row r="309" spans="1:21" ht="19.5">
      <c r="A309" s="67"/>
      <c r="B309" s="70"/>
      <c r="C309" s="71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</row>
    <row r="310" spans="1:21" ht="19.5">
      <c r="A310" s="69"/>
      <c r="B310" s="72"/>
      <c r="C310" s="73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</row>
    <row r="311" spans="1:21" ht="19.5">
      <c r="A311" s="67"/>
      <c r="B311" s="70"/>
      <c r="C311" s="71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</row>
    <row r="312" spans="1:21" ht="19.5">
      <c r="A312" s="69"/>
      <c r="B312" s="72"/>
      <c r="C312" s="73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</row>
    <row r="313" spans="1:21" ht="19.5">
      <c r="A313" s="67"/>
      <c r="B313" s="70"/>
      <c r="C313" s="71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</row>
    <row r="314" spans="1:21" ht="19.5">
      <c r="A314" s="69"/>
      <c r="B314" s="72"/>
      <c r="C314" s="73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</row>
    <row r="315" spans="1:21" ht="19.5">
      <c r="A315" s="67"/>
      <c r="B315" s="70"/>
      <c r="C315" s="71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</row>
    <row r="316" spans="1:21" ht="19.5">
      <c r="A316" s="69"/>
      <c r="B316" s="72"/>
      <c r="C316" s="73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</row>
    <row r="317" spans="1:21" ht="19.5">
      <c r="A317" s="67"/>
      <c r="B317" s="70"/>
      <c r="C317" s="71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</row>
    <row r="318" spans="1:21" ht="19.5">
      <c r="A318" s="69"/>
      <c r="B318" s="72"/>
      <c r="C318" s="73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</row>
    <row r="319" spans="1:21" ht="19.5">
      <c r="A319" s="67"/>
      <c r="B319" s="70"/>
      <c r="C319" s="71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</row>
    <row r="320" spans="1:21" ht="19.5">
      <c r="A320" s="69"/>
      <c r="B320" s="72"/>
      <c r="C320" s="73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</row>
    <row r="321" spans="1:21" ht="19.5">
      <c r="A321" s="67"/>
      <c r="B321" s="70"/>
      <c r="C321" s="71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</row>
    <row r="322" spans="1:21" ht="19.5">
      <c r="A322" s="69"/>
      <c r="B322" s="72"/>
      <c r="C322" s="73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</row>
    <row r="323" spans="1:21" ht="19.5">
      <c r="A323" s="67"/>
      <c r="B323" s="70"/>
      <c r="C323" s="71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</row>
    <row r="324" spans="1:21" ht="19.5">
      <c r="A324" s="69"/>
      <c r="B324" s="72"/>
      <c r="C324" s="73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</row>
    <row r="325" spans="1:21" ht="19.5">
      <c r="A325" s="67"/>
      <c r="B325" s="70"/>
      <c r="C325" s="71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</row>
    <row r="326" spans="1:21" ht="19.5">
      <c r="A326" s="69"/>
      <c r="B326" s="72"/>
      <c r="C326" s="73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</row>
    <row r="327" spans="1:21" ht="19.5">
      <c r="A327" s="67"/>
      <c r="B327" s="70"/>
      <c r="C327" s="71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</row>
    <row r="328" spans="1:21" ht="19.5">
      <c r="A328" s="69"/>
      <c r="B328" s="72"/>
      <c r="C328" s="73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</row>
    <row r="329" spans="1:21" ht="19.5">
      <c r="A329" s="67"/>
      <c r="B329" s="70"/>
      <c r="C329" s="71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</row>
    <row r="330" spans="1:21" ht="19.5">
      <c r="A330" s="69"/>
      <c r="B330" s="72"/>
      <c r="C330" s="73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</row>
    <row r="331" spans="1:21" ht="19.5">
      <c r="A331" s="67"/>
      <c r="B331" s="70"/>
      <c r="C331" s="71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</row>
    <row r="332" spans="1:21" ht="19.5">
      <c r="A332" s="69"/>
      <c r="B332" s="72"/>
      <c r="C332" s="73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</row>
    <row r="333" spans="1:21" ht="19.5">
      <c r="A333" s="67"/>
      <c r="B333" s="70"/>
      <c r="C333" s="71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</row>
    <row r="334" spans="1:21" ht="19.5">
      <c r="A334" s="69"/>
      <c r="B334" s="72"/>
      <c r="C334" s="73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</row>
    <row r="335" spans="1:21" ht="19.5">
      <c r="A335" s="67"/>
      <c r="B335" s="70"/>
      <c r="C335" s="71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</row>
    <row r="336" spans="1:21" ht="19.5">
      <c r="A336" s="69"/>
      <c r="B336" s="72"/>
      <c r="C336" s="73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</row>
    <row r="337" spans="1:21" ht="19.5">
      <c r="A337" s="67"/>
      <c r="B337" s="70"/>
      <c r="C337" s="71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</row>
    <row r="338" spans="1:21" ht="19.5">
      <c r="A338" s="69"/>
      <c r="B338" s="72"/>
      <c r="C338" s="73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</row>
    <row r="339" spans="1:21" ht="19.5">
      <c r="A339" s="67"/>
      <c r="B339" s="70"/>
      <c r="C339" s="71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</row>
    <row r="340" spans="1:21" ht="19.5">
      <c r="A340" s="69"/>
      <c r="B340" s="72"/>
      <c r="C340" s="73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</row>
    <row r="341" spans="1:21" ht="19.5">
      <c r="A341" s="67"/>
      <c r="B341" s="70"/>
      <c r="C341" s="71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</row>
    <row r="342" spans="1:21" ht="19.5">
      <c r="A342" s="69"/>
      <c r="B342" s="72"/>
      <c r="C342" s="73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</row>
    <row r="343" spans="1:21" ht="19.5">
      <c r="A343" s="67"/>
      <c r="B343" s="70"/>
      <c r="C343" s="71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</row>
    <row r="344" spans="1:21" ht="19.5">
      <c r="A344" s="69"/>
      <c r="B344" s="72"/>
      <c r="C344" s="73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</row>
    <row r="345" spans="1:21" ht="19.5">
      <c r="A345" s="67"/>
      <c r="B345" s="70"/>
      <c r="C345" s="71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</row>
    <row r="346" spans="1:21" ht="19.5">
      <c r="A346" s="69"/>
      <c r="B346" s="72"/>
      <c r="C346" s="73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</row>
    <row r="347" spans="1:21" ht="19.5">
      <c r="A347" s="67"/>
      <c r="B347" s="70"/>
      <c r="C347" s="71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</row>
    <row r="348" spans="1:21" ht="19.5">
      <c r="A348" s="69"/>
      <c r="B348" s="72"/>
      <c r="C348" s="73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</row>
    <row r="349" spans="1:21" ht="19.5">
      <c r="A349" s="67"/>
      <c r="B349" s="70"/>
      <c r="C349" s="71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</row>
    <row r="350" spans="1:21" ht="19.5">
      <c r="A350" s="69"/>
      <c r="B350" s="72"/>
      <c r="C350" s="73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</row>
    <row r="351" spans="1:21" ht="19.5">
      <c r="A351" s="67"/>
      <c r="B351" s="70"/>
      <c r="C351" s="71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</row>
    <row r="352" spans="1:21" ht="19.5">
      <c r="A352" s="69"/>
      <c r="B352" s="72"/>
      <c r="C352" s="73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</row>
    <row r="353" spans="1:21" ht="19.5">
      <c r="A353" s="67"/>
      <c r="B353" s="70"/>
      <c r="C353" s="71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</row>
    <row r="354" spans="1:21" ht="19.5">
      <c r="A354" s="69"/>
      <c r="B354" s="72"/>
      <c r="C354" s="73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</row>
    <row r="355" spans="1:21" ht="19.5">
      <c r="A355" s="67"/>
      <c r="B355" s="70"/>
      <c r="C355" s="71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</row>
    <row r="356" spans="1:21" ht="19.5">
      <c r="A356" s="69"/>
      <c r="B356" s="72"/>
      <c r="C356" s="73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</row>
    <row r="357" spans="1:21" ht="19.5">
      <c r="A357" s="67"/>
      <c r="B357" s="70"/>
      <c r="C357" s="71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</row>
    <row r="358" spans="1:21" ht="19.5">
      <c r="A358" s="69"/>
      <c r="B358" s="72"/>
      <c r="C358" s="73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</row>
    <row r="359" spans="1:21" ht="19.5">
      <c r="A359" s="67"/>
      <c r="B359" s="70"/>
      <c r="C359" s="71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</row>
    <row r="360" spans="1:21" ht="19.5">
      <c r="A360" s="69"/>
      <c r="B360" s="72"/>
      <c r="C360" s="73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</row>
    <row r="361" spans="1:21" ht="19.5">
      <c r="A361" s="67"/>
      <c r="B361" s="70"/>
      <c r="C361" s="71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</row>
    <row r="362" spans="1:21" ht="19.5">
      <c r="A362" s="69"/>
      <c r="B362" s="72"/>
      <c r="C362" s="73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</row>
    <row r="363" spans="1:21" ht="19.5">
      <c r="A363" s="67"/>
      <c r="B363" s="70"/>
      <c r="C363" s="71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</row>
    <row r="364" spans="1:21" ht="19.5">
      <c r="A364" s="69"/>
      <c r="B364" s="72"/>
      <c r="C364" s="73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</row>
    <row r="365" spans="1:21" ht="19.5">
      <c r="A365" s="67"/>
      <c r="B365" s="70"/>
      <c r="C365" s="71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</row>
    <row r="366" spans="1:21" ht="19.5">
      <c r="A366" s="69"/>
      <c r="B366" s="72"/>
      <c r="C366" s="73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</row>
    <row r="367" spans="1:21" ht="19.5">
      <c r="A367" s="67"/>
      <c r="B367" s="70"/>
      <c r="C367" s="71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</row>
    <row r="368" spans="1:21" ht="19.5">
      <c r="A368" s="69"/>
      <c r="B368" s="72"/>
      <c r="C368" s="73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</row>
    <row r="369" spans="1:21" ht="19.5">
      <c r="A369" s="67"/>
      <c r="B369" s="70"/>
      <c r="C369" s="71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</row>
    <row r="370" spans="1:21" ht="19.5">
      <c r="A370" s="69"/>
      <c r="B370" s="72"/>
      <c r="C370" s="73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</row>
    <row r="371" spans="1:21" ht="19.5">
      <c r="A371" s="67"/>
      <c r="B371" s="70"/>
      <c r="C371" s="71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</row>
    <row r="372" spans="1:21" ht="19.5">
      <c r="A372" s="69"/>
      <c r="B372" s="72"/>
      <c r="C372" s="73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</row>
    <row r="373" spans="1:21" ht="19.5">
      <c r="A373" s="67"/>
      <c r="B373" s="70"/>
      <c r="C373" s="71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</row>
    <row r="374" spans="1:21" ht="19.5">
      <c r="A374" s="69"/>
      <c r="B374" s="72"/>
      <c r="C374" s="73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</row>
    <row r="375" spans="1:21" ht="19.5">
      <c r="A375" s="67"/>
      <c r="B375" s="70"/>
      <c r="C375" s="71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</row>
    <row r="376" spans="1:21" ht="19.5">
      <c r="A376" s="69"/>
      <c r="B376" s="72"/>
      <c r="C376" s="73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</row>
    <row r="377" spans="1:21" ht="19.5">
      <c r="A377" s="67"/>
      <c r="B377" s="70"/>
      <c r="C377" s="71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</row>
    <row r="378" spans="1:21" ht="19.5">
      <c r="A378" s="69"/>
      <c r="B378" s="72"/>
      <c r="C378" s="73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</row>
    <row r="379" spans="1:21" ht="19.5">
      <c r="A379" s="67"/>
      <c r="B379" s="70"/>
      <c r="C379" s="71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</row>
    <row r="380" spans="1:21" ht="19.5">
      <c r="A380" s="69"/>
      <c r="B380" s="72"/>
      <c r="C380" s="73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</row>
    <row r="381" spans="1:21" ht="19.5">
      <c r="A381" s="67"/>
      <c r="B381" s="70"/>
      <c r="C381" s="71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</row>
    <row r="382" spans="1:21" ht="19.5">
      <c r="A382" s="69"/>
      <c r="B382" s="72"/>
      <c r="C382" s="73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</row>
    <row r="383" spans="1:21" ht="19.5">
      <c r="A383" s="67"/>
      <c r="B383" s="70"/>
      <c r="C383" s="71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</row>
    <row r="384" spans="1:21" ht="19.5">
      <c r="A384" s="69"/>
      <c r="B384" s="72"/>
      <c r="C384" s="73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</row>
    <row r="385" spans="1:21" ht="19.5">
      <c r="A385" s="67"/>
      <c r="B385" s="70"/>
      <c r="C385" s="71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</row>
    <row r="386" spans="1:21" ht="19.5">
      <c r="A386" s="69"/>
      <c r="B386" s="72"/>
      <c r="C386" s="73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</row>
    <row r="387" spans="1:21" ht="19.5">
      <c r="A387" s="67"/>
      <c r="B387" s="70"/>
      <c r="C387" s="71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</row>
    <row r="388" spans="1:21" ht="19.5">
      <c r="A388" s="69"/>
      <c r="B388" s="72"/>
      <c r="C388" s="73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</row>
    <row r="389" spans="1:21" ht="19.5">
      <c r="A389" s="67"/>
      <c r="B389" s="70"/>
      <c r="C389" s="71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</row>
    <row r="390" spans="1:21" ht="19.5">
      <c r="A390" s="69"/>
      <c r="B390" s="72"/>
      <c r="C390" s="73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</row>
    <row r="391" spans="1:21" ht="19.5">
      <c r="A391" s="67"/>
      <c r="B391" s="70"/>
      <c r="C391" s="71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</row>
    <row r="392" spans="1:21" ht="19.5">
      <c r="A392" s="69"/>
      <c r="B392" s="72"/>
      <c r="C392" s="73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</row>
    <row r="393" spans="1:21" ht="19.5">
      <c r="A393" s="67"/>
      <c r="B393" s="70"/>
      <c r="C393" s="71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</row>
    <row r="394" spans="1:21" ht="19.5">
      <c r="A394" s="69"/>
      <c r="B394" s="72"/>
      <c r="C394" s="73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</row>
    <row r="395" spans="1:21" ht="19.5">
      <c r="A395" s="67"/>
      <c r="B395" s="70"/>
      <c r="C395" s="71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</row>
    <row r="396" spans="1:21" ht="19.5">
      <c r="A396" s="69"/>
      <c r="B396" s="72"/>
      <c r="C396" s="73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</row>
    <row r="397" spans="1:21" ht="19.5">
      <c r="A397" s="67"/>
      <c r="B397" s="70"/>
      <c r="C397" s="71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</row>
    <row r="398" spans="1:21" ht="19.5">
      <c r="A398" s="69"/>
      <c r="B398" s="72"/>
      <c r="C398" s="73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</row>
    <row r="399" spans="1:21" ht="19.5">
      <c r="A399" s="67"/>
      <c r="B399" s="70"/>
      <c r="C399" s="71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</row>
    <row r="400" spans="1:21" ht="19.5">
      <c r="A400" s="69"/>
      <c r="B400" s="72"/>
      <c r="C400" s="73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</row>
    <row r="401" spans="1:21" ht="19.5">
      <c r="A401" s="67"/>
      <c r="B401" s="70"/>
      <c r="C401" s="71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</row>
    <row r="402" spans="1:21" ht="19.5">
      <c r="A402" s="69"/>
      <c r="B402" s="72"/>
      <c r="C402" s="73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</row>
    <row r="403" spans="1:21" ht="19.5">
      <c r="A403" s="67"/>
      <c r="B403" s="70"/>
      <c r="C403" s="71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</row>
    <row r="404" spans="1:21" ht="19.5">
      <c r="A404" s="69"/>
      <c r="B404" s="72"/>
      <c r="C404" s="73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</row>
    <row r="405" spans="1:21" ht="19.5">
      <c r="A405" s="67"/>
      <c r="B405" s="70"/>
      <c r="C405" s="71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</row>
    <row r="406" spans="1:21" ht="19.5">
      <c r="A406" s="69"/>
      <c r="B406" s="72"/>
      <c r="C406" s="73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</row>
    <row r="407" spans="1:21" ht="19.5">
      <c r="A407" s="67"/>
      <c r="B407" s="70"/>
      <c r="C407" s="71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</row>
    <row r="408" spans="1:21" ht="19.5">
      <c r="A408" s="69"/>
      <c r="B408" s="72"/>
      <c r="C408" s="73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</row>
    <row r="409" spans="1:21" ht="19.5">
      <c r="A409" s="67"/>
      <c r="B409" s="70"/>
      <c r="C409" s="71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</row>
    <row r="410" spans="1:21" ht="19.5">
      <c r="A410" s="69"/>
      <c r="B410" s="72"/>
      <c r="C410" s="73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</row>
    <row r="411" spans="1:21" ht="19.5">
      <c r="A411" s="67"/>
      <c r="B411" s="70"/>
      <c r="C411" s="71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</row>
    <row r="412" spans="1:21" ht="19.5">
      <c r="A412" s="69"/>
      <c r="B412" s="72"/>
      <c r="C412" s="73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</row>
    <row r="413" spans="1:21" ht="19.5">
      <c r="A413" s="67"/>
      <c r="B413" s="70"/>
      <c r="C413" s="71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</row>
    <row r="414" spans="1:21" ht="19.5">
      <c r="A414" s="69"/>
      <c r="B414" s="72"/>
      <c r="C414" s="73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</row>
    <row r="415" spans="1:21" ht="19.5">
      <c r="A415" s="67"/>
      <c r="B415" s="70"/>
      <c r="C415" s="71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</row>
    <row r="416" spans="1:21" ht="19.5">
      <c r="A416" s="69"/>
      <c r="B416" s="72"/>
      <c r="C416" s="73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</row>
    <row r="417" spans="1:21" ht="19.5">
      <c r="A417" s="67"/>
      <c r="B417" s="70"/>
      <c r="C417" s="71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</row>
    <row r="418" spans="1:21" ht="19.5">
      <c r="A418" s="69"/>
      <c r="B418" s="72"/>
      <c r="C418" s="73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</row>
    <row r="419" spans="1:21" ht="19.5">
      <c r="A419" s="67"/>
      <c r="B419" s="70"/>
      <c r="C419" s="71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</row>
    <row r="420" spans="1:21" ht="19.5">
      <c r="A420" s="69"/>
      <c r="B420" s="72"/>
      <c r="C420" s="73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</row>
    <row r="421" spans="1:21" ht="19.5">
      <c r="A421" s="67"/>
      <c r="B421" s="70"/>
      <c r="C421" s="71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</row>
    <row r="422" spans="1:21" ht="19.5">
      <c r="A422" s="69"/>
      <c r="B422" s="72"/>
      <c r="C422" s="73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</row>
    <row r="423" spans="1:21" ht="19.5">
      <c r="A423" s="67"/>
      <c r="B423" s="70"/>
      <c r="C423" s="71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</row>
    <row r="424" spans="1:21" ht="19.5">
      <c r="A424" s="69"/>
      <c r="B424" s="72"/>
      <c r="C424" s="73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</row>
    <row r="425" spans="1:21" ht="19.5">
      <c r="A425" s="67"/>
      <c r="B425" s="70"/>
      <c r="C425" s="71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</row>
    <row r="426" spans="1:21" ht="19.5">
      <c r="A426" s="69"/>
      <c r="B426" s="72"/>
      <c r="C426" s="73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</row>
    <row r="427" spans="1:21" ht="19.5">
      <c r="A427" s="67"/>
      <c r="B427" s="70"/>
      <c r="C427" s="71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</row>
    <row r="428" spans="1:21" ht="19.5">
      <c r="A428" s="69"/>
      <c r="B428" s="72"/>
      <c r="C428" s="73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</row>
    <row r="429" spans="1:21" ht="19.5">
      <c r="A429" s="67"/>
      <c r="B429" s="70"/>
      <c r="C429" s="71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</row>
    <row r="430" spans="1:21" ht="19.5">
      <c r="A430" s="69"/>
      <c r="B430" s="72"/>
      <c r="C430" s="73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</row>
    <row r="431" spans="1:21" ht="19.5">
      <c r="A431" s="67"/>
      <c r="B431" s="70"/>
      <c r="C431" s="71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</row>
    <row r="432" spans="1:21" ht="19.5">
      <c r="A432" s="69"/>
      <c r="B432" s="72"/>
      <c r="C432" s="73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</row>
    <row r="433" spans="1:21" ht="19.5">
      <c r="A433" s="67"/>
      <c r="B433" s="70"/>
      <c r="C433" s="71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</row>
    <row r="434" spans="1:21" ht="19.5">
      <c r="A434" s="69"/>
      <c r="B434" s="72"/>
      <c r="C434" s="73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</row>
    <row r="435" spans="1:21" ht="19.5">
      <c r="A435" s="67"/>
      <c r="B435" s="70"/>
      <c r="C435" s="71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</row>
    <row r="436" spans="1:21" ht="19.5">
      <c r="A436" s="69"/>
      <c r="B436" s="72"/>
      <c r="C436" s="73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</row>
    <row r="437" spans="1:21" ht="19.5">
      <c r="A437" s="67"/>
      <c r="B437" s="70"/>
      <c r="C437" s="71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</row>
    <row r="438" spans="1:21" ht="19.5">
      <c r="A438" s="69"/>
      <c r="B438" s="72"/>
      <c r="C438" s="73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</row>
    <row r="439" spans="1:21" ht="19.5">
      <c r="A439" s="67"/>
      <c r="B439" s="70"/>
      <c r="C439" s="71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</row>
    <row r="440" spans="1:21" ht="19.5">
      <c r="A440" s="69"/>
      <c r="B440" s="72"/>
      <c r="C440" s="73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</row>
    <row r="441" spans="1:21" ht="19.5">
      <c r="A441" s="67"/>
      <c r="B441" s="70"/>
      <c r="C441" s="71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</row>
    <row r="442" spans="1:21" ht="19.5">
      <c r="A442" s="69"/>
      <c r="B442" s="72"/>
      <c r="C442" s="73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</row>
    <row r="443" spans="1:21" ht="19.5">
      <c r="A443" s="67"/>
      <c r="B443" s="70"/>
      <c r="C443" s="71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</row>
    <row r="444" spans="1:21" ht="19.5">
      <c r="A444" s="69"/>
      <c r="B444" s="72"/>
      <c r="C444" s="73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</row>
    <row r="445" spans="1:21" ht="19.5">
      <c r="A445" s="67"/>
      <c r="B445" s="70"/>
      <c r="C445" s="71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</row>
    <row r="446" spans="1:21" ht="19.5">
      <c r="A446" s="69"/>
      <c r="B446" s="72"/>
      <c r="C446" s="73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</row>
    <row r="447" spans="1:21" ht="19.5">
      <c r="A447" s="67"/>
      <c r="B447" s="70"/>
      <c r="C447" s="71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</row>
    <row r="448" spans="1:21" ht="19.5">
      <c r="A448" s="69"/>
      <c r="B448" s="72"/>
      <c r="C448" s="73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</row>
    <row r="449" spans="1:21" ht="19.5">
      <c r="A449" s="67"/>
      <c r="B449" s="70"/>
      <c r="C449" s="71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</row>
    <row r="450" spans="1:21" ht="19.5">
      <c r="A450" s="69"/>
      <c r="B450" s="72"/>
      <c r="C450" s="73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</row>
    <row r="451" spans="1:21" ht="19.5">
      <c r="A451" s="67"/>
      <c r="B451" s="70"/>
      <c r="C451" s="71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</row>
    <row r="452" spans="1:21" ht="19.5">
      <c r="A452" s="69"/>
      <c r="B452" s="72"/>
      <c r="C452" s="73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</row>
    <row r="453" spans="1:21" ht="19.5">
      <c r="A453" s="67"/>
      <c r="B453" s="70"/>
      <c r="C453" s="71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</row>
    <row r="454" spans="1:21" ht="19.5">
      <c r="A454" s="69"/>
      <c r="B454" s="72"/>
      <c r="C454" s="73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</row>
    <row r="455" spans="1:21" ht="19.5">
      <c r="A455" s="67"/>
      <c r="B455" s="70"/>
      <c r="C455" s="71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</row>
    <row r="456" spans="1:21" ht="19.5">
      <c r="A456" s="69"/>
      <c r="B456" s="72"/>
      <c r="C456" s="73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</row>
    <row r="457" spans="1:21" ht="19.5">
      <c r="A457" s="67"/>
      <c r="B457" s="70"/>
      <c r="C457" s="71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</row>
    <row r="458" spans="1:21" ht="19.5">
      <c r="A458" s="69"/>
      <c r="B458" s="72"/>
      <c r="C458" s="73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</row>
    <row r="459" spans="1:21" ht="19.5">
      <c r="A459" s="67"/>
      <c r="B459" s="70"/>
      <c r="C459" s="71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</row>
    <row r="460" spans="1:21" ht="19.5">
      <c r="A460" s="69"/>
      <c r="B460" s="72"/>
      <c r="C460" s="73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</row>
    <row r="461" spans="1:21" ht="19.5">
      <c r="A461" s="67"/>
      <c r="B461" s="70"/>
      <c r="C461" s="71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</row>
    <row r="462" spans="1:21" ht="19.5">
      <c r="A462" s="69"/>
      <c r="B462" s="72"/>
      <c r="C462" s="73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</row>
    <row r="463" spans="1:21" ht="19.5">
      <c r="A463" s="67"/>
      <c r="B463" s="70"/>
      <c r="C463" s="71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</row>
    <row r="464" spans="1:21" ht="19.5">
      <c r="A464" s="69"/>
      <c r="B464" s="72"/>
      <c r="C464" s="73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</row>
    <row r="465" spans="1:21" ht="19.5">
      <c r="A465" s="67"/>
      <c r="B465" s="70"/>
      <c r="C465" s="71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</row>
    <row r="466" spans="1:21" ht="19.5">
      <c r="A466" s="69"/>
      <c r="B466" s="72"/>
      <c r="C466" s="73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</row>
    <row r="467" spans="1:21" ht="19.5">
      <c r="A467" s="67"/>
      <c r="B467" s="70"/>
      <c r="C467" s="71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</row>
    <row r="468" spans="1:21" ht="19.5">
      <c r="A468" s="69"/>
      <c r="B468" s="72"/>
      <c r="C468" s="73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</row>
    <row r="469" spans="1:21" ht="19.5">
      <c r="A469" s="67"/>
      <c r="B469" s="70"/>
      <c r="C469" s="71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</row>
    <row r="470" spans="1:21" ht="19.5">
      <c r="A470" s="69"/>
      <c r="B470" s="72"/>
      <c r="C470" s="73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</row>
    <row r="471" spans="1:21" ht="19.5">
      <c r="A471" s="67"/>
      <c r="B471" s="70"/>
      <c r="C471" s="71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</row>
  </sheetData>
  <mergeCells count="235">
    <mergeCell ref="U6:U7"/>
    <mergeCell ref="A9:C9"/>
    <mergeCell ref="J9:K9"/>
    <mergeCell ref="S9:T9"/>
    <mergeCell ref="A1:L3"/>
    <mergeCell ref="A4:L4"/>
    <mergeCell ref="A6:C7"/>
    <mergeCell ref="D6:G6"/>
    <mergeCell ref="H6:H7"/>
    <mergeCell ref="I6:I7"/>
    <mergeCell ref="J6:K7"/>
    <mergeCell ref="L6:L7"/>
    <mergeCell ref="A10:C10"/>
    <mergeCell ref="J10:K10"/>
    <mergeCell ref="S10:T10"/>
    <mergeCell ref="A11:C11"/>
    <mergeCell ref="J11:K11"/>
    <mergeCell ref="S11:T11"/>
    <mergeCell ref="M6:P6"/>
    <mergeCell ref="Q6:Q7"/>
    <mergeCell ref="R6:R7"/>
    <mergeCell ref="S6:T7"/>
    <mergeCell ref="A14:C14"/>
    <mergeCell ref="J14:K14"/>
    <mergeCell ref="S14:T14"/>
    <mergeCell ref="A15:C15"/>
    <mergeCell ref="J15:K15"/>
    <mergeCell ref="S15:T15"/>
    <mergeCell ref="A12:C12"/>
    <mergeCell ref="J12:K12"/>
    <mergeCell ref="S12:T12"/>
    <mergeCell ref="A13:C13"/>
    <mergeCell ref="J13:K13"/>
    <mergeCell ref="S13:T13"/>
    <mergeCell ref="A18:C18"/>
    <mergeCell ref="J18:K18"/>
    <mergeCell ref="S18:T18"/>
    <mergeCell ref="A19:C19"/>
    <mergeCell ref="J19:K19"/>
    <mergeCell ref="S19:T19"/>
    <mergeCell ref="A16:C16"/>
    <mergeCell ref="J16:K16"/>
    <mergeCell ref="S16:T16"/>
    <mergeCell ref="A17:C17"/>
    <mergeCell ref="J17:K17"/>
    <mergeCell ref="S17:T17"/>
    <mergeCell ref="A22:C22"/>
    <mergeCell ref="J22:K22"/>
    <mergeCell ref="S22:T22"/>
    <mergeCell ref="A23:C23"/>
    <mergeCell ref="J23:K23"/>
    <mergeCell ref="S23:T23"/>
    <mergeCell ref="A20:C20"/>
    <mergeCell ref="J20:K20"/>
    <mergeCell ref="S20:T20"/>
    <mergeCell ref="A21:C21"/>
    <mergeCell ref="J21:K21"/>
    <mergeCell ref="S21:T21"/>
    <mergeCell ref="A26:C26"/>
    <mergeCell ref="J26:K26"/>
    <mergeCell ref="S26:T26"/>
    <mergeCell ref="A27:C27"/>
    <mergeCell ref="J27:K27"/>
    <mergeCell ref="S27:T27"/>
    <mergeCell ref="A24:C24"/>
    <mergeCell ref="J24:K24"/>
    <mergeCell ref="S24:T24"/>
    <mergeCell ref="A25:C25"/>
    <mergeCell ref="J25:K25"/>
    <mergeCell ref="S25:T25"/>
    <mergeCell ref="A30:C30"/>
    <mergeCell ref="J30:K30"/>
    <mergeCell ref="S30:T30"/>
    <mergeCell ref="A31:C31"/>
    <mergeCell ref="J31:K31"/>
    <mergeCell ref="S31:T31"/>
    <mergeCell ref="A28:C28"/>
    <mergeCell ref="J28:K28"/>
    <mergeCell ref="S28:T28"/>
    <mergeCell ref="A29:C29"/>
    <mergeCell ref="J29:K29"/>
    <mergeCell ref="S29:T29"/>
    <mergeCell ref="A34:C34"/>
    <mergeCell ref="J34:K34"/>
    <mergeCell ref="S34:T34"/>
    <mergeCell ref="A35:C35"/>
    <mergeCell ref="J35:K35"/>
    <mergeCell ref="S35:T35"/>
    <mergeCell ref="A32:C32"/>
    <mergeCell ref="J32:K32"/>
    <mergeCell ref="S32:T32"/>
    <mergeCell ref="A33:C33"/>
    <mergeCell ref="J33:K33"/>
    <mergeCell ref="S33:T33"/>
    <mergeCell ref="A38:C38"/>
    <mergeCell ref="J38:K38"/>
    <mergeCell ref="S38:T38"/>
    <mergeCell ref="A39:C39"/>
    <mergeCell ref="J39:K39"/>
    <mergeCell ref="S39:T39"/>
    <mergeCell ref="A36:C36"/>
    <mergeCell ref="J36:K36"/>
    <mergeCell ref="S36:T36"/>
    <mergeCell ref="A37:C37"/>
    <mergeCell ref="J37:K37"/>
    <mergeCell ref="S37:T37"/>
    <mergeCell ref="A42:C42"/>
    <mergeCell ref="J42:K42"/>
    <mergeCell ref="S42:T42"/>
    <mergeCell ref="A43:C43"/>
    <mergeCell ref="J43:K43"/>
    <mergeCell ref="S43:T43"/>
    <mergeCell ref="A40:C40"/>
    <mergeCell ref="J40:K40"/>
    <mergeCell ref="S40:T40"/>
    <mergeCell ref="A41:C41"/>
    <mergeCell ref="J41:K41"/>
    <mergeCell ref="S41:T41"/>
    <mergeCell ref="A46:C46"/>
    <mergeCell ref="J46:K46"/>
    <mergeCell ref="S46:T46"/>
    <mergeCell ref="A47:C47"/>
    <mergeCell ref="J47:K47"/>
    <mergeCell ref="S47:T47"/>
    <mergeCell ref="A44:C44"/>
    <mergeCell ref="J44:K44"/>
    <mergeCell ref="S44:T44"/>
    <mergeCell ref="A45:C45"/>
    <mergeCell ref="J45:K45"/>
    <mergeCell ref="S45:T45"/>
    <mergeCell ref="A50:C50"/>
    <mergeCell ref="J50:K50"/>
    <mergeCell ref="S50:T50"/>
    <mergeCell ref="A51:C51"/>
    <mergeCell ref="J51:K51"/>
    <mergeCell ref="S51:T51"/>
    <mergeCell ref="A48:C48"/>
    <mergeCell ref="J48:K48"/>
    <mergeCell ref="S48:T48"/>
    <mergeCell ref="A49:C49"/>
    <mergeCell ref="J49:K49"/>
    <mergeCell ref="S49:T49"/>
    <mergeCell ref="A54:C54"/>
    <mergeCell ref="J54:K54"/>
    <mergeCell ref="S54:T54"/>
    <mergeCell ref="A55:C55"/>
    <mergeCell ref="J55:K55"/>
    <mergeCell ref="S55:T55"/>
    <mergeCell ref="A52:C52"/>
    <mergeCell ref="J52:K52"/>
    <mergeCell ref="S52:T52"/>
    <mergeCell ref="A53:C53"/>
    <mergeCell ref="J53:K53"/>
    <mergeCell ref="S53:T53"/>
    <mergeCell ref="A58:C58"/>
    <mergeCell ref="J58:K58"/>
    <mergeCell ref="S58:T58"/>
    <mergeCell ref="A59:C59"/>
    <mergeCell ref="J59:K59"/>
    <mergeCell ref="S59:T59"/>
    <mergeCell ref="A56:C56"/>
    <mergeCell ref="J56:K56"/>
    <mergeCell ref="S56:T56"/>
    <mergeCell ref="A57:C57"/>
    <mergeCell ref="J57:K57"/>
    <mergeCell ref="S57:T57"/>
    <mergeCell ref="A62:C62"/>
    <mergeCell ref="J62:K62"/>
    <mergeCell ref="S62:T62"/>
    <mergeCell ref="A63:C63"/>
    <mergeCell ref="J63:K63"/>
    <mergeCell ref="S63:T63"/>
    <mergeCell ref="A60:C60"/>
    <mergeCell ref="J60:K60"/>
    <mergeCell ref="S60:T60"/>
    <mergeCell ref="A61:C61"/>
    <mergeCell ref="J61:K61"/>
    <mergeCell ref="S61:T61"/>
    <mergeCell ref="A66:C66"/>
    <mergeCell ref="J66:K66"/>
    <mergeCell ref="S66:T66"/>
    <mergeCell ref="A67:C67"/>
    <mergeCell ref="J67:K67"/>
    <mergeCell ref="S67:T67"/>
    <mergeCell ref="A64:C64"/>
    <mergeCell ref="J64:K64"/>
    <mergeCell ref="S64:T64"/>
    <mergeCell ref="A65:C65"/>
    <mergeCell ref="J65:K65"/>
    <mergeCell ref="S65:T65"/>
    <mergeCell ref="A70:C70"/>
    <mergeCell ref="J70:K70"/>
    <mergeCell ref="S70:T70"/>
    <mergeCell ref="A71:C71"/>
    <mergeCell ref="J71:K71"/>
    <mergeCell ref="S71:T71"/>
    <mergeCell ref="A68:C68"/>
    <mergeCell ref="J68:K68"/>
    <mergeCell ref="S68:T68"/>
    <mergeCell ref="A69:C69"/>
    <mergeCell ref="J69:K69"/>
    <mergeCell ref="S69:T69"/>
    <mergeCell ref="A74:C74"/>
    <mergeCell ref="J74:K74"/>
    <mergeCell ref="S74:T74"/>
    <mergeCell ref="A75:C75"/>
    <mergeCell ref="J75:K75"/>
    <mergeCell ref="S75:T75"/>
    <mergeCell ref="A72:C72"/>
    <mergeCell ref="J72:K72"/>
    <mergeCell ref="S72:T72"/>
    <mergeCell ref="A73:C73"/>
    <mergeCell ref="J73:K73"/>
    <mergeCell ref="S73:T73"/>
    <mergeCell ref="A78:C78"/>
    <mergeCell ref="J78:K78"/>
    <mergeCell ref="S78:T78"/>
    <mergeCell ref="A79:C79"/>
    <mergeCell ref="J79:K79"/>
    <mergeCell ref="S79:T79"/>
    <mergeCell ref="A76:C76"/>
    <mergeCell ref="J76:K76"/>
    <mergeCell ref="S76:T76"/>
    <mergeCell ref="A77:C77"/>
    <mergeCell ref="J77:K77"/>
    <mergeCell ref="S77:T77"/>
    <mergeCell ref="A82:C82"/>
    <mergeCell ref="J82:K82"/>
    <mergeCell ref="S82:T82"/>
    <mergeCell ref="A80:C80"/>
    <mergeCell ref="J80:K80"/>
    <mergeCell ref="S80:T80"/>
    <mergeCell ref="A81:C81"/>
    <mergeCell ref="J81:K81"/>
    <mergeCell ref="S81:T81"/>
  </mergeCells>
  <phoneticPr fontId="3" type="noConversion"/>
  <printOptions horizontalCentered="1"/>
  <pageMargins left="0.70866141732283472" right="0.70866141732283472" top="0.78740157480314965" bottom="0.6692913385826772" header="0.51181102362204722" footer="0.51181102362204722"/>
  <pageSetup paperSize="9" scale="72" firstPageNumber="18" orientation="landscape" useFirstPageNumber="1" r:id="rId1"/>
  <headerFooter alignWithMargins="0">
    <oddHeader>&amp;L&amp;"標楷體,標準"&amp;20附表&amp;"Times New Roman,標準" 7</oddHeader>
    <oddFooter>&amp;C&amp;P&amp;10&amp;"Times New Roman"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表7非營業資</vt:lpstr>
      <vt:lpstr>表7非營業資!Print_Area</vt:lpstr>
      <vt:lpstr>表7非營業資!Print_Titles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2017-05-10T01:19:47Z</dcterms:created>
  <dcterms:modified xsi:type="dcterms:W3CDTF">2017-05-10T01:21:16Z</dcterms:modified>
</cp:coreProperties>
</file>