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51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<sst xmlns="http://schemas.openxmlformats.org/spreadsheetml/2006/main" count="55" uniqueCount="55">
  <si>
    <r>
      <t xml:space="preserve">        </t>
    </r>
    <r>
      <rPr>
        <b/>
        <sz val="22"/>
        <rFont val="華康粗明體"/>
        <family val="3"/>
      </rP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損益結算表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</si>
  <si>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</si>
  <si>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</si>
  <si>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</si>
  <si>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</si>
  <si>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</si>
  <si>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>金     額</t>
  </si>
  <si>
    <t>％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</si>
  <si>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</si>
  <si>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</si>
  <si>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</si>
  <si>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</si>
  <si>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</si>
  <si>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</si>
  <si>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</si>
  <si>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</si>
  <si>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</si>
  <si>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</si>
  <si>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</si>
  <si>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</si>
  <si>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</si>
  <si>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</si>
  <si>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</si>
  <si>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</si>
  <si>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</si>
  <si>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</si>
  <si>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</si>
  <si>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</si>
  <si>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</si>
  <si>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</si>
  <si>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</si>
  <si>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</si>
  <si>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</si>
  <si>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</si>
  <si>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</si>
  <si>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</si>
  <si>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</si>
  <si>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</si>
  <si>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</si>
  <si>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</si>
  <si>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</si>
  <si>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</si>
  <si>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</si>
  <si>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</si>
  <si>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</si>
  <si>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</si>
  <si>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</si>
  <si>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</si>
  <si>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</si>
  <si>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</si>
  <si>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</si>
  <si>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</si>
  <si>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 xml:space="preserve">    動支之數額；實際數係各基金依預算法第54條規定覈實動支之數額。</t>
  </si>
  <si>
    <t>註：由於99年度中央政府總預算附屬單位預算尚未完成法定程序，故本表及其他各表所列分配預算數係各基金預估上半年度擬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</si>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</sst>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* #,##0.00_);_(* &quot;&quot;_);_(@_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0_);_(* \(#,##0.00\);_(* &quot;…&quot;??_);_(@_)"/>
    <numFmt numFmtId="188" formatCode="_(* #,##0.00_);_(\-* #,##0.00_);_(* &quot;…&quot;_);_(@_)"/>
    <numFmt numFmtId="189" formatCode="_(\+* #,##0.00_);_(\-* #,##0.00_);_(* &quot;…&quot;_);_(@_)"/>
    <numFmt numFmtId="190" formatCode="General_)"/>
    <numFmt numFmtId="191" formatCode="_(* #,##0.00_);_(* #,##0.00_);_(* &quot;…&quot;_);_(@_)"/>
    <numFmt numFmtId="192" formatCode="m&quot;月&quot;d&quot;日&quot;"/>
    <numFmt numFmtId="193" formatCode="_(* #,##0.00_);_(&quot;–&quot;* #,##0.00_);_(* &quot;…&quot;_);_(@_)"/>
    <numFmt numFmtId="194" formatCode="_(&quot; +&quot;* #,##0.00_);_(&quot;–&quot;* #,##0.00_);_(* &quot;…&quot;_);_(@_)"/>
    <numFmt numFmtId="195" formatCode="0."/>
    <numFmt numFmtId="196" formatCode="_(* #,##0.0_);_(* \(#,##0.0\);_(* &quot;-&quot;??_);_(@_)"/>
    <numFmt numFmtId="197" formatCode="_(* #,##0_);_(* \(#,##0\);_(* &quot;-&quot;??_);_(@_)"/>
    <numFmt numFmtId="198" formatCode="0_ ;[Red]\-0\ "/>
    <numFmt numFmtId="199" formatCode="#,##0_ ;[Red]\-#,##0\ "/>
    <numFmt numFmtId="200" formatCode="_(&quot; +&quot;* #,##0.00_);_(&quot; –&quot;* #,##0.00_);_(* &quot;…&quot;_);_(@_)"/>
    <numFmt numFmtId="201" formatCode="_(* #,##0.00_);_(&quot;－&quot;* #,##0.00_);_(* &quot;…&quot;_);_(@_)"/>
    <numFmt numFmtId="202" formatCode="_(&quot; +&quot;* #,##0.00_);_(&quot;－&quot;* #,##0.00_);_(* &quot;…&quot;_);_(@_)"/>
    <numFmt numFmtId="203" formatCode="_(&quot; +&quot;* #,##0.00_);_(&quot;－&quot;* #,##0.00_);_(* &quot;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b/>
      <sz val="11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Border="0" applyAlignment="0">
      <protection/>
    </xf>
    <xf numFmtId="190" fontId="22" fillId="2" borderId="1" applyNumberFormat="0" applyFont="0" applyFill="0" applyBorder="0">
      <alignment horizontal="center" vertical="center"/>
      <protection/>
    </xf>
    <xf numFmtId="214" fontId="2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left"/>
    </xf>
    <xf numFmtId="0" fontId="12" fillId="0" borderId="0" xfId="0" applyFont="1" applyAlignment="1">
      <alignment vertical="center"/>
    </xf>
    <xf numFmtId="49" fontId="6" fillId="0" borderId="0" xfId="0" applyNumberFormat="1" applyFont="1" applyBorder="1" applyAlignment="1" quotePrefix="1">
      <alignment horizontal="distributed"/>
    </xf>
    <xf numFmtId="49" fontId="8" fillId="0" borderId="3" xfId="0" applyNumberFormat="1" applyFont="1" applyBorder="1" applyAlignment="1" quotePrefix="1">
      <alignment horizontal="distributed"/>
    </xf>
    <xf numFmtId="176" fontId="13" fillId="0" borderId="3" xfId="0" applyNumberFormat="1" applyFont="1" applyBorder="1" applyAlignment="1" applyProtection="1">
      <alignment vertical="center"/>
      <protection/>
    </xf>
    <xf numFmtId="177" fontId="13" fillId="0" borderId="3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49" fontId="14" fillId="0" borderId="0" xfId="0" applyNumberFormat="1" applyFont="1" applyBorder="1" applyAlignment="1" quotePrefix="1">
      <alignment horizontal="distributed"/>
    </xf>
    <xf numFmtId="0" fontId="2" fillId="0" borderId="0" xfId="0" applyFont="1" applyAlignment="1">
      <alignment/>
    </xf>
    <xf numFmtId="49" fontId="15" fillId="0" borderId="3" xfId="0" applyNumberFormat="1" applyFont="1" applyBorder="1" applyAlignment="1" quotePrefix="1">
      <alignment horizontal="distributed"/>
    </xf>
    <xf numFmtId="176" fontId="3" fillId="0" borderId="3" xfId="0" applyNumberFormat="1" applyFont="1" applyBorder="1" applyAlignment="1" applyProtection="1">
      <alignment vertical="center"/>
      <protection locked="0"/>
    </xf>
    <xf numFmtId="177" fontId="3" fillId="0" borderId="3" xfId="0" applyNumberFormat="1" applyFont="1" applyBorder="1" applyAlignment="1" applyProtection="1">
      <alignment vertical="center"/>
      <protection/>
    </xf>
    <xf numFmtId="178" fontId="3" fillId="0" borderId="0" xfId="0" applyNumberFormat="1" applyFont="1" applyBorder="1" applyAlignment="1">
      <alignment vertical="center"/>
    </xf>
    <xf numFmtId="178" fontId="13" fillId="0" borderId="4" xfId="0" applyNumberFormat="1" applyFont="1" applyBorder="1" applyAlignment="1" applyProtection="1">
      <alignment vertical="center"/>
      <protection/>
    </xf>
    <xf numFmtId="176" fontId="3" fillId="0" borderId="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49" fontId="6" fillId="0" borderId="3" xfId="0" applyNumberFormat="1" applyFont="1" applyBorder="1" applyAlignment="1" quotePrefix="1">
      <alignment horizontal="distributed"/>
    </xf>
    <xf numFmtId="178" fontId="3" fillId="0" borderId="4" xfId="0" applyNumberFormat="1" applyFont="1" applyBorder="1" applyAlignment="1">
      <alignment vertical="center"/>
    </xf>
    <xf numFmtId="49" fontId="17" fillId="0" borderId="0" xfId="0" applyNumberFormat="1" applyFont="1" applyBorder="1" applyAlignment="1" quotePrefix="1">
      <alignment horizontal="left"/>
    </xf>
    <xf numFmtId="178" fontId="13" fillId="0" borderId="0" xfId="0" applyNumberFormat="1" applyFont="1" applyBorder="1" applyAlignment="1">
      <alignment vertical="center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6" fillId="0" borderId="6" xfId="0" applyNumberFormat="1" applyFont="1" applyBorder="1" applyAlignment="1" quotePrefix="1">
      <alignment horizontal="left" vertical="center"/>
    </xf>
    <xf numFmtId="0" fontId="12" fillId="0" borderId="6" xfId="0" applyFont="1" applyBorder="1" applyAlignment="1">
      <alignment vertical="center"/>
    </xf>
    <xf numFmtId="49" fontId="7" fillId="0" borderId="6" xfId="0" applyNumberFormat="1" applyFont="1" applyBorder="1" applyAlignment="1" quotePrefix="1">
      <alignment horizontal="distributed" vertical="center"/>
    </xf>
    <xf numFmtId="49" fontId="8" fillId="0" borderId="7" xfId="0" applyNumberFormat="1" applyFont="1" applyBorder="1" applyAlignment="1" quotePrefix="1">
      <alignment horizontal="distributed" vertical="center"/>
    </xf>
    <xf numFmtId="176" fontId="13" fillId="0" borderId="7" xfId="0" applyNumberFormat="1" applyFont="1" applyBorder="1" applyAlignment="1" applyProtection="1">
      <alignment vertical="center"/>
      <protection/>
    </xf>
    <xf numFmtId="177" fontId="13" fillId="0" borderId="7" xfId="0" applyNumberFormat="1" applyFont="1" applyBorder="1" applyAlignment="1" applyProtection="1">
      <alignment vertical="center"/>
      <protection/>
    </xf>
    <xf numFmtId="178" fontId="13" fillId="0" borderId="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14" fillId="0" borderId="0" xfId="0" applyNumberFormat="1" applyFont="1" applyBorder="1" applyAlignment="1" quotePrefix="1">
      <alignment horizontal="distributed"/>
    </xf>
    <xf numFmtId="0" fontId="2" fillId="0" borderId="0" xfId="0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distributed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8" xfId="0" applyFont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9&#29151;&#26989;&#21322;&#24180;&#22577;--&#25613;&#30410;&#34920;(&#27054;&#24037;&#32156;&#3533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TOTAL_NEW"/>
      <sheetName val="執行"/>
      <sheetName val="TOTAL_96NEW"/>
      <sheetName val="TOTAL_97NEW"/>
      <sheetName val="TOTAL_98NEW"/>
      <sheetName val="TOTAL_99NEW"/>
      <sheetName val="央行"/>
      <sheetName val="台糖"/>
      <sheetName val="台灣中油"/>
      <sheetName val="台電"/>
      <sheetName val="漢翔"/>
      <sheetName val="自水"/>
      <sheetName val="輸銀"/>
      <sheetName val="存保"/>
      <sheetName val="臺灣金控"/>
      <sheetName val="土銀"/>
      <sheetName val="印刷"/>
      <sheetName val="菸酒"/>
      <sheetName val="郵政"/>
      <sheetName val="臺鐵"/>
      <sheetName val="基港"/>
      <sheetName val="中港"/>
      <sheetName val="高港"/>
      <sheetName val="花港"/>
      <sheetName val="榮工"/>
      <sheetName val="勞保"/>
      <sheetName val="臺機"/>
      <sheetName val="中興"/>
      <sheetName val="經濟部二辦"/>
      <sheetName val="高硫"/>
      <sheetName val="農工"/>
      <sheetName val="臺汽"/>
      <sheetName val="貨搬"/>
      <sheetName val="新生報"/>
      <sheetName val="臺影"/>
      <sheetName val="各家損益(稅後)"/>
      <sheetName val="各家損益(明細)"/>
      <sheetName val="各家損益(稅前)"/>
      <sheetName val="匯入"/>
      <sheetName val="彙總"/>
      <sheetName val="匯入清理收支表"/>
      <sheetName val="Copy範本到各機關檔"/>
      <sheetName val="設定"/>
      <sheetName val="NAME"/>
      <sheetName val="機關代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tabSelected="1" view="pageBreakPreview" zoomScaleSheetLayoutView="100" workbookViewId="0" topLeftCell="A1">
      <selection activeCell="E4" sqref="E4:E5"/>
    </sheetView>
  </sheetViews>
  <sheetFormatPr defaultColWidth="9.00390625" defaultRowHeight="13.5" customHeight="1"/>
  <cols>
    <col min="1" max="1" width="4.125" style="49" customWidth="1"/>
    <col min="2" max="2" width="2.625" style="47" customWidth="1"/>
    <col min="3" max="3" width="24.25390625" style="48" customWidth="1"/>
    <col min="4" max="4" width="2.00390625" style="46" customWidth="1"/>
    <col min="5" max="5" width="18.875" style="1" customWidth="1"/>
    <col min="6" max="6" width="19.625" style="1" customWidth="1"/>
    <col min="7" max="7" width="19.375" style="1" customWidth="1"/>
    <col min="8" max="8" width="9.75390625" style="2" customWidth="1"/>
    <col min="9" max="16384" width="9.00390625" style="1" customWidth="1"/>
  </cols>
  <sheetData>
    <row r="1" ht="4.5" customHeight="1"/>
    <row r="2" spans="1:8" s="3" customFormat="1" ht="43.5" customHeight="1">
      <c r="A2" s="54" t="s">
        <v>0</v>
      </c>
      <c r="B2" s="55"/>
      <c r="C2" s="55"/>
      <c r="D2" s="55"/>
      <c r="E2" s="55"/>
      <c r="F2" s="55"/>
      <c r="G2" s="55"/>
      <c r="H2" s="55"/>
    </row>
    <row r="3" spans="1:8" s="11" customFormat="1" ht="24.75" customHeight="1">
      <c r="A3" s="4"/>
      <c r="B3" s="4"/>
      <c r="C3" s="5"/>
      <c r="D3" s="6"/>
      <c r="E3" s="7" t="s">
        <v>54</v>
      </c>
      <c r="F3" s="8"/>
      <c r="G3" s="9"/>
      <c r="H3" s="10" t="s">
        <v>1</v>
      </c>
    </row>
    <row r="4" spans="1:8" s="11" customFormat="1" ht="21" customHeight="1">
      <c r="A4" s="56" t="s">
        <v>2</v>
      </c>
      <c r="B4" s="56"/>
      <c r="C4" s="56"/>
      <c r="D4" s="57"/>
      <c r="E4" s="60" t="s">
        <v>3</v>
      </c>
      <c r="F4" s="62" t="s">
        <v>4</v>
      </c>
      <c r="G4" s="31" t="s">
        <v>5</v>
      </c>
      <c r="H4" s="63"/>
    </row>
    <row r="5" spans="1:8" s="11" customFormat="1" ht="20.25" customHeight="1">
      <c r="A5" s="58"/>
      <c r="B5" s="58"/>
      <c r="C5" s="58"/>
      <c r="D5" s="59"/>
      <c r="E5" s="61"/>
      <c r="F5" s="61"/>
      <c r="G5" s="12" t="s">
        <v>6</v>
      </c>
      <c r="H5" s="12" t="s">
        <v>7</v>
      </c>
    </row>
    <row r="6" spans="1:8" s="14" customFormat="1" ht="19.5" customHeight="1">
      <c r="A6" s="13" t="s">
        <v>8</v>
      </c>
      <c r="C6" s="15"/>
      <c r="D6" s="16"/>
      <c r="E6" s="17">
        <f>SUM(E7:E17)</f>
        <v>1468256381418.85</v>
      </c>
      <c r="F6" s="17">
        <f>SUM(F7:F17)</f>
        <v>1366766354611</v>
      </c>
      <c r="G6" s="18">
        <f>SUM(G7:G17)</f>
        <v>101490026807.85004</v>
      </c>
      <c r="H6" s="19">
        <f aca="true" t="shared" si="0" ref="H6:H29">IF(F6=0,0,(G6/F6)*100)</f>
        <v>7.425557884524854</v>
      </c>
    </row>
    <row r="7" spans="1:8" ht="15" customHeight="1">
      <c r="A7" s="20"/>
      <c r="B7" s="50" t="s">
        <v>9</v>
      </c>
      <c r="C7" s="51"/>
      <c r="D7" s="23"/>
      <c r="E7" s="24">
        <v>494710994783.08</v>
      </c>
      <c r="F7" s="24">
        <v>485308785000</v>
      </c>
      <c r="G7" s="25">
        <f aca="true" t="shared" si="1" ref="G7:G17">E7-F7</f>
        <v>9402209783.080017</v>
      </c>
      <c r="H7" s="26">
        <f t="shared" si="0"/>
        <v>1.9373664919500722</v>
      </c>
    </row>
    <row r="8" spans="1:8" ht="15" customHeight="1">
      <c r="A8" s="20"/>
      <c r="B8" s="50" t="s">
        <v>10</v>
      </c>
      <c r="C8" s="51"/>
      <c r="D8" s="23"/>
      <c r="E8" s="24">
        <v>5837151738</v>
      </c>
      <c r="F8" s="24">
        <v>6163621000</v>
      </c>
      <c r="G8" s="25">
        <f t="shared" si="1"/>
        <v>-326469262</v>
      </c>
      <c r="H8" s="26">
        <f t="shared" si="0"/>
        <v>-5.29671214372201</v>
      </c>
    </row>
    <row r="9" spans="1:8" ht="15" customHeight="1">
      <c r="A9" s="20"/>
      <c r="B9" s="50" t="s">
        <v>11</v>
      </c>
      <c r="C9" s="51"/>
      <c r="D9" s="23"/>
      <c r="E9" s="24">
        <v>220318819209</v>
      </c>
      <c r="F9" s="24">
        <v>227438589000</v>
      </c>
      <c r="G9" s="25">
        <f t="shared" si="1"/>
        <v>-7119769791</v>
      </c>
      <c r="H9" s="26">
        <f t="shared" si="0"/>
        <v>-3.13041415808291</v>
      </c>
    </row>
    <row r="10" spans="1:8" ht="15" customHeight="1">
      <c r="A10" s="20"/>
      <c r="B10" s="50" t="s">
        <v>12</v>
      </c>
      <c r="C10" s="51"/>
      <c r="D10" s="23"/>
      <c r="E10" s="24">
        <v>11525045244</v>
      </c>
      <c r="F10" s="24">
        <v>11646485320</v>
      </c>
      <c r="G10" s="25">
        <f t="shared" si="1"/>
        <v>-121440076</v>
      </c>
      <c r="H10" s="26">
        <f t="shared" si="0"/>
        <v>-1.042718662869529</v>
      </c>
    </row>
    <row r="11" spans="1:8" ht="15" customHeight="1">
      <c r="A11" s="20"/>
      <c r="B11" s="50" t="s">
        <v>13</v>
      </c>
      <c r="C11" s="51"/>
      <c r="D11" s="23"/>
      <c r="E11" s="24">
        <v>7569583203</v>
      </c>
      <c r="F11" s="24">
        <v>8003862000</v>
      </c>
      <c r="G11" s="25">
        <f t="shared" si="1"/>
        <v>-434278797</v>
      </c>
      <c r="H11" s="26">
        <f t="shared" si="0"/>
        <v>-5.425865625869112</v>
      </c>
    </row>
    <row r="12" spans="1:8" ht="15" customHeight="1">
      <c r="A12" s="20"/>
      <c r="B12" s="50" t="s">
        <v>14</v>
      </c>
      <c r="C12" s="51"/>
      <c r="D12" s="23"/>
      <c r="E12" s="24">
        <v>5429930012</v>
      </c>
      <c r="F12" s="24">
        <v>6013608300</v>
      </c>
      <c r="G12" s="25">
        <f t="shared" si="1"/>
        <v>-583678288</v>
      </c>
      <c r="H12" s="26">
        <f t="shared" si="0"/>
        <v>-9.705957868922058</v>
      </c>
    </row>
    <row r="13" spans="1:8" ht="15" customHeight="1">
      <c r="A13" s="20"/>
      <c r="B13" s="50" t="s">
        <v>15</v>
      </c>
      <c r="C13" s="51"/>
      <c r="D13" s="23"/>
      <c r="E13" s="24">
        <v>327413871</v>
      </c>
      <c r="F13" s="24">
        <v>328266000</v>
      </c>
      <c r="G13" s="25">
        <f t="shared" si="1"/>
        <v>-852129</v>
      </c>
      <c r="H13" s="26">
        <f t="shared" si="0"/>
        <v>-0.25958490979876075</v>
      </c>
    </row>
    <row r="14" spans="1:8" ht="15" customHeight="1">
      <c r="A14" s="20"/>
      <c r="B14" s="50" t="s">
        <v>16</v>
      </c>
      <c r="C14" s="51"/>
      <c r="D14" s="23"/>
      <c r="E14" s="24">
        <v>11922232873.6</v>
      </c>
      <c r="F14" s="24">
        <v>13144419000</v>
      </c>
      <c r="G14" s="25">
        <f t="shared" si="1"/>
        <v>-1222186126.3999996</v>
      </c>
      <c r="H14" s="26">
        <f t="shared" si="0"/>
        <v>-9.298137303748454</v>
      </c>
    </row>
    <row r="15" spans="1:8" ht="15" customHeight="1">
      <c r="A15" s="20"/>
      <c r="B15" s="50" t="s">
        <v>17</v>
      </c>
      <c r="C15" s="51"/>
      <c r="D15" s="23"/>
      <c r="E15" s="24">
        <v>0</v>
      </c>
      <c r="F15" s="24">
        <v>0</v>
      </c>
      <c r="G15" s="25">
        <f t="shared" si="1"/>
        <v>0</v>
      </c>
      <c r="H15" s="26">
        <f t="shared" si="0"/>
        <v>0</v>
      </c>
    </row>
    <row r="16" spans="1:8" ht="15" customHeight="1">
      <c r="A16" s="20"/>
      <c r="B16" s="50" t="s">
        <v>18</v>
      </c>
      <c r="C16" s="51"/>
      <c r="D16" s="23"/>
      <c r="E16" s="24">
        <v>677250790678.52</v>
      </c>
      <c r="F16" s="24">
        <v>582239921775</v>
      </c>
      <c r="G16" s="25">
        <f t="shared" si="1"/>
        <v>95010868903.52002</v>
      </c>
      <c r="H16" s="26">
        <f t="shared" si="0"/>
        <v>16.318164617409366</v>
      </c>
    </row>
    <row r="17" spans="1:8" ht="15" customHeight="1">
      <c r="A17" s="20"/>
      <c r="B17" s="50" t="s">
        <v>19</v>
      </c>
      <c r="C17" s="51"/>
      <c r="D17" s="23"/>
      <c r="E17" s="24">
        <v>33364419806.649998</v>
      </c>
      <c r="F17" s="24">
        <v>26478797216</v>
      </c>
      <c r="G17" s="25">
        <f t="shared" si="1"/>
        <v>6885622590.649998</v>
      </c>
      <c r="H17" s="26">
        <f t="shared" si="0"/>
        <v>26.00428763618202</v>
      </c>
    </row>
    <row r="18" spans="1:8" s="14" customFormat="1" ht="19.5" customHeight="1">
      <c r="A18" s="13" t="s">
        <v>20</v>
      </c>
      <c r="C18" s="15"/>
      <c r="D18" s="16"/>
      <c r="E18" s="17">
        <f>SUM(E19:E29)</f>
        <v>1279920158813.0298</v>
      </c>
      <c r="F18" s="17">
        <f>SUM(F19:F29)</f>
        <v>1225649034540</v>
      </c>
      <c r="G18" s="18">
        <f>SUM(G19:G29)</f>
        <v>54271124273.03007</v>
      </c>
      <c r="H18" s="27">
        <f t="shared" si="0"/>
        <v>4.427949824429033</v>
      </c>
    </row>
    <row r="19" spans="1:8" ht="15" customHeight="1">
      <c r="A19" s="20"/>
      <c r="B19" s="50" t="s">
        <v>21</v>
      </c>
      <c r="C19" s="51"/>
      <c r="D19" s="23"/>
      <c r="E19" s="24">
        <v>461579760986.49005</v>
      </c>
      <c r="F19" s="24">
        <v>449789420000</v>
      </c>
      <c r="G19" s="25">
        <f aca="true" t="shared" si="2" ref="G19:G29">E19-F19</f>
        <v>11790340986.490051</v>
      </c>
      <c r="H19" s="26">
        <f t="shared" si="0"/>
        <v>2.621302427809452</v>
      </c>
    </row>
    <row r="20" spans="1:8" ht="15" customHeight="1">
      <c r="A20" s="20"/>
      <c r="B20" s="50" t="s">
        <v>22</v>
      </c>
      <c r="C20" s="51"/>
      <c r="D20" s="23"/>
      <c r="E20" s="24">
        <v>5646603010</v>
      </c>
      <c r="F20" s="24">
        <v>5900462000</v>
      </c>
      <c r="G20" s="25">
        <f t="shared" si="2"/>
        <v>-253858990</v>
      </c>
      <c r="H20" s="26">
        <f t="shared" si="0"/>
        <v>-4.302357849266718</v>
      </c>
    </row>
    <row r="21" spans="1:8" ht="15" customHeight="1">
      <c r="A21" s="20"/>
      <c r="B21" s="50" t="s">
        <v>23</v>
      </c>
      <c r="C21" s="51"/>
      <c r="D21" s="23"/>
      <c r="E21" s="24">
        <v>236297898387</v>
      </c>
      <c r="F21" s="24">
        <v>233755190000</v>
      </c>
      <c r="G21" s="25">
        <f t="shared" si="2"/>
        <v>2542708387</v>
      </c>
      <c r="H21" s="26">
        <f t="shared" si="0"/>
        <v>1.087765532393099</v>
      </c>
    </row>
    <row r="22" spans="1:8" ht="15" customHeight="1">
      <c r="A22" s="20"/>
      <c r="B22" s="50" t="s">
        <v>24</v>
      </c>
      <c r="C22" s="51"/>
      <c r="D22" s="23"/>
      <c r="E22" s="24">
        <v>10159383792.55</v>
      </c>
      <c r="F22" s="24">
        <v>9901729433</v>
      </c>
      <c r="G22" s="25">
        <f t="shared" si="2"/>
        <v>257654359.54999924</v>
      </c>
      <c r="H22" s="26">
        <f t="shared" si="0"/>
        <v>2.602114724436939</v>
      </c>
    </row>
    <row r="23" spans="1:8" ht="15" customHeight="1">
      <c r="A23" s="20"/>
      <c r="B23" s="50" t="s">
        <v>25</v>
      </c>
      <c r="C23" s="51"/>
      <c r="D23" s="23"/>
      <c r="E23" s="24">
        <v>17617028376.47</v>
      </c>
      <c r="F23" s="24">
        <v>19291333000</v>
      </c>
      <c r="G23" s="25">
        <f t="shared" si="2"/>
        <v>-1674304623.5299988</v>
      </c>
      <c r="H23" s="26">
        <f t="shared" si="0"/>
        <v>-8.679050968276785</v>
      </c>
    </row>
    <row r="24" spans="1:8" ht="15" customHeight="1">
      <c r="A24" s="20"/>
      <c r="B24" s="50" t="s">
        <v>26</v>
      </c>
      <c r="C24" s="51"/>
      <c r="D24" s="23"/>
      <c r="E24" s="24">
        <v>4162114046.2</v>
      </c>
      <c r="F24" s="24">
        <v>4959267000</v>
      </c>
      <c r="G24" s="25">
        <f t="shared" si="2"/>
        <v>-797152953.8000002</v>
      </c>
      <c r="H24" s="26">
        <f t="shared" si="0"/>
        <v>-16.074007586201756</v>
      </c>
    </row>
    <row r="25" spans="1:8" ht="15" customHeight="1">
      <c r="A25" s="20"/>
      <c r="B25" s="50" t="s">
        <v>27</v>
      </c>
      <c r="C25" s="51"/>
      <c r="D25" s="23"/>
      <c r="E25" s="24">
        <v>241573311</v>
      </c>
      <c r="F25" s="24">
        <v>252672000</v>
      </c>
      <c r="G25" s="25">
        <f t="shared" si="2"/>
        <v>-11098689</v>
      </c>
      <c r="H25" s="26">
        <f t="shared" si="0"/>
        <v>-4.392528257978723</v>
      </c>
    </row>
    <row r="26" spans="1:8" ht="15" customHeight="1">
      <c r="A26" s="20"/>
      <c r="B26" s="50" t="s">
        <v>28</v>
      </c>
      <c r="C26" s="51"/>
      <c r="D26" s="23"/>
      <c r="E26" s="24">
        <v>10076138297.99</v>
      </c>
      <c r="F26" s="24">
        <v>10083997000</v>
      </c>
      <c r="G26" s="25">
        <f t="shared" si="2"/>
        <v>-7858702.010000229</v>
      </c>
      <c r="H26" s="26">
        <f t="shared" si="0"/>
        <v>-0.07793241122543203</v>
      </c>
    </row>
    <row r="27" spans="1:8" ht="15" customHeight="1">
      <c r="A27" s="20"/>
      <c r="B27" s="53" t="s">
        <v>29</v>
      </c>
      <c r="C27" s="51"/>
      <c r="D27" s="23"/>
      <c r="E27" s="24">
        <v>0</v>
      </c>
      <c r="F27" s="24">
        <v>0</v>
      </c>
      <c r="G27" s="25">
        <f t="shared" si="2"/>
        <v>0</v>
      </c>
      <c r="H27" s="26">
        <f t="shared" si="0"/>
        <v>0</v>
      </c>
    </row>
    <row r="28" spans="1:8" ht="15" customHeight="1">
      <c r="A28" s="20"/>
      <c r="B28" s="53" t="s">
        <v>30</v>
      </c>
      <c r="C28" s="51"/>
      <c r="D28" s="23"/>
      <c r="E28" s="24">
        <v>528932052979.89</v>
      </c>
      <c r="F28" s="24">
        <v>483727320895</v>
      </c>
      <c r="G28" s="25">
        <f t="shared" si="2"/>
        <v>45204732084.890015</v>
      </c>
      <c r="H28" s="26">
        <f t="shared" si="0"/>
        <v>9.345085574503317</v>
      </c>
    </row>
    <row r="29" spans="1:8" ht="15" customHeight="1">
      <c r="A29" s="20"/>
      <c r="B29" s="50" t="s">
        <v>31</v>
      </c>
      <c r="C29" s="51"/>
      <c r="D29" s="23"/>
      <c r="E29" s="24">
        <v>5207605625.44</v>
      </c>
      <c r="F29" s="24">
        <v>7987643212</v>
      </c>
      <c r="G29" s="25">
        <f t="shared" si="2"/>
        <v>-2780037586.5600004</v>
      </c>
      <c r="H29" s="26">
        <f t="shared" si="0"/>
        <v>-34.80422839096635</v>
      </c>
    </row>
    <row r="30" spans="1:8" ht="2.25" customHeight="1">
      <c r="A30" s="20"/>
      <c r="B30" s="21"/>
      <c r="C30" s="22"/>
      <c r="D30" s="23"/>
      <c r="E30" s="28"/>
      <c r="F30" s="28"/>
      <c r="G30" s="25"/>
      <c r="H30" s="26"/>
    </row>
    <row r="31" spans="1:8" s="14" customFormat="1" ht="19.5" customHeight="1">
      <c r="A31" s="13" t="s">
        <v>32</v>
      </c>
      <c r="B31" s="29"/>
      <c r="C31" s="15"/>
      <c r="D31" s="16"/>
      <c r="E31" s="17">
        <f>E6-E18</f>
        <v>188336222605.8203</v>
      </c>
      <c r="F31" s="17">
        <f>F6-F18</f>
        <v>141117320071</v>
      </c>
      <c r="G31" s="18">
        <f>G6-G18</f>
        <v>47218902534.81997</v>
      </c>
      <c r="H31" s="27">
        <f aca="true" t="shared" si="3" ref="H31:H36">IF(F31=0,0,(G31/F31)*100)</f>
        <v>33.460742105265915</v>
      </c>
    </row>
    <row r="32" spans="1:8" s="14" customFormat="1" ht="19.5" customHeight="1">
      <c r="A32" s="13" t="s">
        <v>33</v>
      </c>
      <c r="B32" s="30"/>
      <c r="C32" s="15"/>
      <c r="D32" s="16"/>
      <c r="E32" s="17">
        <f>SUM(E33:E36)</f>
        <v>54954899409.689995</v>
      </c>
      <c r="F32" s="17">
        <f>SUM(F33:F36)</f>
        <v>60062574718</v>
      </c>
      <c r="G32" s="18">
        <f>SUM(G33:G36)</f>
        <v>-5107675308.310003</v>
      </c>
      <c r="H32" s="27">
        <f t="shared" si="3"/>
        <v>-8.503923337104789</v>
      </c>
    </row>
    <row r="33" spans="1:8" ht="15" customHeight="1">
      <c r="A33" s="20"/>
      <c r="B33" s="50" t="s">
        <v>34</v>
      </c>
      <c r="C33" s="51"/>
      <c r="D33" s="23"/>
      <c r="E33" s="24">
        <v>14438199861.75</v>
      </c>
      <c r="F33" s="24">
        <v>16291959000</v>
      </c>
      <c r="G33" s="25">
        <f>E33-F33</f>
        <v>-1853759138.25</v>
      </c>
      <c r="H33" s="26">
        <f t="shared" si="3"/>
        <v>-11.37836854518232</v>
      </c>
    </row>
    <row r="34" spans="1:8" ht="15" customHeight="1">
      <c r="A34" s="20"/>
      <c r="B34" s="50" t="s">
        <v>35</v>
      </c>
      <c r="C34" s="51"/>
      <c r="D34" s="23"/>
      <c r="E34" s="24">
        <v>30244402373.839996</v>
      </c>
      <c r="F34" s="24">
        <v>32733837017</v>
      </c>
      <c r="G34" s="25">
        <f>E34-F34</f>
        <v>-2489434643.1600037</v>
      </c>
      <c r="H34" s="26">
        <f t="shared" si="3"/>
        <v>-7.605080461136102</v>
      </c>
    </row>
    <row r="35" spans="1:8" ht="15" customHeight="1">
      <c r="A35" s="20"/>
      <c r="B35" s="50" t="s">
        <v>36</v>
      </c>
      <c r="C35" s="51"/>
      <c r="D35" s="23"/>
      <c r="E35" s="24">
        <v>7954706293.47</v>
      </c>
      <c r="F35" s="24">
        <v>8154000021</v>
      </c>
      <c r="G35" s="25">
        <f>E35-F35</f>
        <v>-199293727.52999973</v>
      </c>
      <c r="H35" s="26">
        <f t="shared" si="3"/>
        <v>-2.444122234691367</v>
      </c>
    </row>
    <row r="36" spans="1:8" ht="15" customHeight="1">
      <c r="A36" s="20"/>
      <c r="B36" s="50" t="s">
        <v>37</v>
      </c>
      <c r="C36" s="51"/>
      <c r="D36" s="23"/>
      <c r="E36" s="24">
        <v>2317590880.63</v>
      </c>
      <c r="F36" s="24">
        <v>2882778680</v>
      </c>
      <c r="G36" s="25">
        <f>E36-F36</f>
        <v>-565187799.3699999</v>
      </c>
      <c r="H36" s="26">
        <f t="shared" si="3"/>
        <v>-19.605660444595763</v>
      </c>
    </row>
    <row r="37" spans="1:8" ht="1.5" customHeight="1">
      <c r="A37" s="20"/>
      <c r="B37" s="21"/>
      <c r="C37" s="22"/>
      <c r="D37" s="23"/>
      <c r="E37" s="28"/>
      <c r="F37" s="28"/>
      <c r="G37" s="25"/>
      <c r="H37" s="26"/>
    </row>
    <row r="38" spans="1:8" s="14" customFormat="1" ht="19.5" customHeight="1">
      <c r="A38" s="13" t="s">
        <v>38</v>
      </c>
      <c r="C38" s="32"/>
      <c r="D38" s="16"/>
      <c r="E38" s="17">
        <f>E31-E32</f>
        <v>133381323196.13031</v>
      </c>
      <c r="F38" s="17">
        <f>F31-F32</f>
        <v>81054745353</v>
      </c>
      <c r="G38" s="18">
        <f>G31-G32</f>
        <v>52326577843.129974</v>
      </c>
      <c r="H38" s="27">
        <f>IF(F38=0,0,(G38/F38)*100)</f>
        <v>64.55708128530104</v>
      </c>
    </row>
    <row r="39" spans="1:8" s="14" customFormat="1" ht="19.5" customHeight="1">
      <c r="A39" s="13" t="s">
        <v>39</v>
      </c>
      <c r="B39" s="30"/>
      <c r="C39" s="15"/>
      <c r="D39" s="16"/>
      <c r="E39" s="17">
        <f>SUM(E40:E41)</f>
        <v>22680771983.16</v>
      </c>
      <c r="F39" s="17">
        <f>SUM(F40:F41)</f>
        <v>9178661917</v>
      </c>
      <c r="G39" s="18">
        <f>SUM(G40:G41)</f>
        <v>13502110066.16</v>
      </c>
      <c r="H39" s="27">
        <f>IF(F39=0,0,(G39/F39)*100)</f>
        <v>147.10325086876168</v>
      </c>
    </row>
    <row r="40" spans="1:8" ht="15" customHeight="1">
      <c r="A40" s="20"/>
      <c r="B40" s="50" t="s">
        <v>40</v>
      </c>
      <c r="C40" s="51"/>
      <c r="D40" s="23"/>
      <c r="E40" s="24">
        <v>5271699265.3</v>
      </c>
      <c r="F40" s="24">
        <v>2214699880</v>
      </c>
      <c r="G40" s="25">
        <f>E40-F40</f>
        <v>3056999385.3</v>
      </c>
      <c r="H40" s="26">
        <f>IF(F40=0,0,(G40/F40)*100)</f>
        <v>138.03221885305743</v>
      </c>
    </row>
    <row r="41" spans="1:8" ht="15" customHeight="1">
      <c r="A41" s="20"/>
      <c r="B41" s="50" t="s">
        <v>41</v>
      </c>
      <c r="C41" s="51"/>
      <c r="D41" s="23"/>
      <c r="E41" s="24">
        <v>17409072717.86</v>
      </c>
      <c r="F41" s="24">
        <v>6963962037</v>
      </c>
      <c r="G41" s="25">
        <f>E41-F41</f>
        <v>10445110680.86</v>
      </c>
      <c r="H41" s="26">
        <f>IF(F41=0,0,(G41/F41)*100)</f>
        <v>149.98804739836925</v>
      </c>
    </row>
    <row r="42" spans="1:8" ht="2.25" customHeight="1">
      <c r="A42" s="20"/>
      <c r="B42" s="50"/>
      <c r="C42" s="51"/>
      <c r="D42" s="23"/>
      <c r="E42" s="28"/>
      <c r="F42" s="28"/>
      <c r="G42" s="25"/>
      <c r="H42" s="26"/>
    </row>
    <row r="43" spans="1:8" s="14" customFormat="1" ht="19.5" customHeight="1">
      <c r="A43" s="13" t="s">
        <v>42</v>
      </c>
      <c r="B43" s="30"/>
      <c r="C43" s="15"/>
      <c r="D43" s="33"/>
      <c r="E43" s="17">
        <f>SUM(E44:E45)</f>
        <v>23352950620</v>
      </c>
      <c r="F43" s="17">
        <f>SUM(F44:F45)</f>
        <v>22472196441</v>
      </c>
      <c r="G43" s="18">
        <f>SUM(G44:G45)</f>
        <v>880754179.0000019</v>
      </c>
      <c r="H43" s="27">
        <f>IF(F43=0,0,(G43/F43)*100)</f>
        <v>3.91930615822264</v>
      </c>
    </row>
    <row r="44" spans="1:8" ht="15" customHeight="1">
      <c r="A44" s="20"/>
      <c r="B44" s="50" t="s">
        <v>43</v>
      </c>
      <c r="C44" s="51"/>
      <c r="D44" s="23"/>
      <c r="E44" s="24">
        <v>9159687178.95</v>
      </c>
      <c r="F44" s="24">
        <v>8689297492</v>
      </c>
      <c r="G44" s="25">
        <f>E44-F44</f>
        <v>470389686.95000076</v>
      </c>
      <c r="H44" s="34">
        <f>IF(F44=0,0,(G44/F44)*100)</f>
        <v>5.413437477345847</v>
      </c>
    </row>
    <row r="45" spans="1:8" ht="15" customHeight="1">
      <c r="A45" s="20"/>
      <c r="B45" s="50" t="s">
        <v>44</v>
      </c>
      <c r="C45" s="51"/>
      <c r="D45" s="23"/>
      <c r="E45" s="24">
        <v>14193263441.050001</v>
      </c>
      <c r="F45" s="24">
        <v>13782898949</v>
      </c>
      <c r="G45" s="25">
        <f>E45-F45</f>
        <v>410364492.05000114</v>
      </c>
      <c r="H45" s="34">
        <f>IF(F45=0,0,(G45/F45)*100)</f>
        <v>2.9773452854036533</v>
      </c>
    </row>
    <row r="46" spans="1:8" ht="1.5" customHeight="1">
      <c r="A46" s="20"/>
      <c r="B46" s="35"/>
      <c r="C46" s="21"/>
      <c r="D46" s="23"/>
      <c r="E46" s="28"/>
      <c r="F46" s="28"/>
      <c r="G46" s="25">
        <f>E46-F46</f>
        <v>0</v>
      </c>
      <c r="H46" s="34"/>
    </row>
    <row r="47" spans="1:8" s="14" customFormat="1" ht="19.5" customHeight="1">
      <c r="A47" s="13" t="s">
        <v>45</v>
      </c>
      <c r="C47" s="32"/>
      <c r="D47" s="16"/>
      <c r="E47" s="17">
        <f>E39-E43</f>
        <v>-672178636.8400002</v>
      </c>
      <c r="F47" s="17">
        <f>F39-F43</f>
        <v>-13293534524</v>
      </c>
      <c r="G47" s="18">
        <f>G39-G43</f>
        <v>12621355887.159998</v>
      </c>
      <c r="H47" s="27">
        <f aca="true" t="shared" si="4" ref="H47:H53">IF(F47=0,0,(G47/F47)*100)</f>
        <v>-94.94356722340129</v>
      </c>
    </row>
    <row r="48" spans="1:8" s="14" customFormat="1" ht="19.5" customHeight="1">
      <c r="A48" s="13" t="s">
        <v>46</v>
      </c>
      <c r="C48" s="32"/>
      <c r="D48" s="16"/>
      <c r="E48" s="17">
        <f>E38+E47</f>
        <v>132709144559.29031</v>
      </c>
      <c r="F48" s="17">
        <f>F38+F47</f>
        <v>67761210829</v>
      </c>
      <c r="G48" s="18">
        <f>G38+G47</f>
        <v>64947933730.28997</v>
      </c>
      <c r="H48" s="36">
        <f t="shared" si="4"/>
        <v>95.84824848273516</v>
      </c>
    </row>
    <row r="49" spans="1:8" s="14" customFormat="1" ht="19.5" customHeight="1">
      <c r="A49" s="13" t="s">
        <v>47</v>
      </c>
      <c r="C49" s="32"/>
      <c r="D49" s="16"/>
      <c r="E49" s="37">
        <v>10189978205.04</v>
      </c>
      <c r="F49" s="37">
        <v>1993845000</v>
      </c>
      <c r="G49" s="18">
        <f>E49-F49</f>
        <v>8196133205.040001</v>
      </c>
      <c r="H49" s="36">
        <f t="shared" si="4"/>
        <v>411.0717335118829</v>
      </c>
    </row>
    <row r="50" spans="1:8" s="14" customFormat="1" ht="35.25" customHeight="1">
      <c r="A50" s="52" t="s">
        <v>48</v>
      </c>
      <c r="B50" s="52"/>
      <c r="C50" s="52"/>
      <c r="D50" s="16"/>
      <c r="E50" s="37">
        <f>E48-E49</f>
        <v>122519166354.2503</v>
      </c>
      <c r="F50" s="37">
        <f>F48-F49</f>
        <v>65767365829</v>
      </c>
      <c r="G50" s="18">
        <f>E50-F50</f>
        <v>56751800525.250305</v>
      </c>
      <c r="H50" s="36">
        <f t="shared" si="4"/>
        <v>86.29173422090398</v>
      </c>
    </row>
    <row r="51" spans="1:8" s="14" customFormat="1" ht="19.5" customHeight="1">
      <c r="A51" s="13" t="s">
        <v>49</v>
      </c>
      <c r="C51" s="32"/>
      <c r="D51" s="16"/>
      <c r="E51" s="37">
        <v>0</v>
      </c>
      <c r="F51" s="37">
        <v>0</v>
      </c>
      <c r="G51" s="18">
        <f>E51-F51</f>
        <v>0</v>
      </c>
      <c r="H51" s="36">
        <f t="shared" si="4"/>
        <v>0</v>
      </c>
    </row>
    <row r="52" spans="1:8" s="14" customFormat="1" ht="19.5" customHeight="1">
      <c r="A52" s="13" t="s">
        <v>50</v>
      </c>
      <c r="C52" s="32"/>
      <c r="D52" s="16"/>
      <c r="E52" s="37"/>
      <c r="F52" s="37">
        <v>0</v>
      </c>
      <c r="G52" s="18">
        <f>E52-F52</f>
        <v>0</v>
      </c>
      <c r="H52" s="36">
        <f t="shared" si="4"/>
        <v>0</v>
      </c>
    </row>
    <row r="53" spans="1:8" s="45" customFormat="1" ht="19.5" customHeight="1">
      <c r="A53" s="38" t="s">
        <v>51</v>
      </c>
      <c r="B53" s="39"/>
      <c r="C53" s="40"/>
      <c r="D53" s="41"/>
      <c r="E53" s="42">
        <f>E48-E49+E51+E52</f>
        <v>122519166354.2503</v>
      </c>
      <c r="F53" s="42">
        <f>F48-F49+F51+F52</f>
        <v>65767365829</v>
      </c>
      <c r="G53" s="43">
        <f>E53-F53</f>
        <v>56751800525.250305</v>
      </c>
      <c r="H53" s="44">
        <f t="shared" si="4"/>
        <v>86.29173422090398</v>
      </c>
    </row>
    <row r="54" ht="13.5" customHeight="1">
      <c r="A54" s="46" t="s">
        <v>53</v>
      </c>
    </row>
    <row r="55" ht="13.5" customHeight="1">
      <c r="A55" s="46" t="s">
        <v>52</v>
      </c>
    </row>
  </sheetData>
  <mergeCells count="37">
    <mergeCell ref="A2:H2"/>
    <mergeCell ref="A4:D5"/>
    <mergeCell ref="E4:E5"/>
    <mergeCell ref="F4:F5"/>
    <mergeCell ref="G4:H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3:C33"/>
    <mergeCell ref="B34:C34"/>
    <mergeCell ref="B35:C35"/>
    <mergeCell ref="B36:C36"/>
    <mergeCell ref="B40:C40"/>
    <mergeCell ref="B41:C41"/>
    <mergeCell ref="B42:C42"/>
    <mergeCell ref="B44:C44"/>
    <mergeCell ref="B45:C45"/>
    <mergeCell ref="A50:C5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2010-08-09T03:15:38Z</cp:lastPrinted>
  <dcterms:created xsi:type="dcterms:W3CDTF">2009-09-17T01:18:18Z</dcterms:created>
  <dcterms:modified xsi:type="dcterms:W3CDTF">2010-08-09T03:16:10Z</dcterms:modified>
  <cp:category/>
  <cp:version/>
  <cp:contentType/>
  <cp:contentStatus/>
</cp:coreProperties>
</file>