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45" windowWidth="12120" windowHeight="7515" activeTab="0"/>
  </bookViews>
  <sheets>
    <sheet name="損益表" sheetId="1" r:id="rId1"/>
    <sheet name="資產負債表" sheetId="2" r:id="rId2"/>
  </sheets>
  <externalReferences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1">'資產負債表'!$A$1:$L$60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<sst xmlns="http://schemas.openxmlformats.org/spreadsheetml/2006/main" count="166" uniqueCount="156">
  <si>
    <t>科           目</t>
  </si>
  <si>
    <t>金     額</t>
  </si>
  <si>
    <t>％</t>
  </si>
  <si>
    <t>資           產</t>
  </si>
  <si>
    <t>負           債</t>
  </si>
  <si>
    <t>現金</t>
  </si>
  <si>
    <t>短期債務</t>
  </si>
  <si>
    <t>應收款項</t>
  </si>
  <si>
    <t>黃金與白銀</t>
  </si>
  <si>
    <t>基金</t>
  </si>
  <si>
    <t>土地</t>
  </si>
  <si>
    <t>土地改良物</t>
  </si>
  <si>
    <t>機械及設備</t>
  </si>
  <si>
    <t>交通及運輸設備</t>
  </si>
  <si>
    <t>什項設備</t>
  </si>
  <si>
    <t>無形資產</t>
  </si>
  <si>
    <t>累積換算調整數</t>
  </si>
  <si>
    <t>什項資產</t>
  </si>
  <si>
    <t>合           計</t>
  </si>
  <si>
    <t>單位:新臺幣元</t>
  </si>
  <si>
    <t>科                目</t>
  </si>
  <si>
    <t>比 較 增(+) 減(-)</t>
  </si>
  <si>
    <t>銷貨收入</t>
  </si>
  <si>
    <t>勞務收入</t>
  </si>
  <si>
    <t>電費收入</t>
  </si>
  <si>
    <t>給水收入</t>
  </si>
  <si>
    <t>運輸收入</t>
  </si>
  <si>
    <t>港埠收入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</si>
  <si>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</si>
  <si>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</si>
  <si>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</si>
  <si>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</si>
  <si>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</si>
  <si>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</si>
  <si>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</si>
  <si>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</si>
  <si>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</si>
  <si>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</si>
  <si>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</si>
  <si>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郵務成本</t>
  </si>
  <si>
    <t>電信成本</t>
  </si>
  <si>
    <t>金融保險成本</t>
  </si>
  <si>
    <t>其他營業成本</t>
  </si>
  <si>
    <t>行銷費用</t>
  </si>
  <si>
    <t>業務費用</t>
  </si>
  <si>
    <t>管理費用</t>
  </si>
  <si>
    <t>其他營業費用</t>
  </si>
  <si>
    <t>營　業　外　收　入</t>
  </si>
  <si>
    <t>財務收入</t>
  </si>
  <si>
    <t>其他營業外收入</t>
  </si>
  <si>
    <t>財務費用</t>
  </si>
  <si>
    <t>其他營業外費用</t>
  </si>
  <si>
    <r>
      <t>中華民國</t>
    </r>
    <r>
      <rPr>
        <b/>
        <sz val="13"/>
        <rFont val="Times New Roman"/>
        <family val="1"/>
      </rPr>
      <t>99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日起至</t>
    </r>
    <r>
      <rPr>
        <b/>
        <sz val="13"/>
        <rFont val="Times New Roman"/>
        <family val="1"/>
      </rPr>
      <t>99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</si>
  <si>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</si>
  <si>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</si>
  <si>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 xml:space="preserve">營    業    收    入  </t>
  </si>
  <si>
    <t>印刷出版廣告收入</t>
  </si>
  <si>
    <t>印刷出版廣告成本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</si>
  <si>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</si>
  <si>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</si>
  <si>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</si>
  <si>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費　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</si>
  <si>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</si>
  <si>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</si>
  <si>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</si>
  <si>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t>未加計非常損益及會計原則變動累積影響數之純益（純損－）</t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</si>
  <si>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</si>
  <si>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</si>
  <si>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本 期 純 益 (純 損 － )</t>
  </si>
  <si>
    <t>交通部基隆港務局資產負債表</t>
  </si>
  <si>
    <t>　　　　　　　　　　　</t>
  </si>
  <si>
    <r>
      <t>中華民國</t>
    </r>
    <r>
      <rPr>
        <b/>
        <sz val="13"/>
        <rFont val="Times New Roman"/>
        <family val="1"/>
      </rPr>
      <t>99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</si>
  <si>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</si>
  <si>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流動資產</t>
  </si>
  <si>
    <t>流動負債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</si>
  <si>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</si>
  <si>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</si>
  <si>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</si>
  <si>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</si>
  <si>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</si>
  <si>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</si>
  <si>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應付款項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</si>
  <si>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</si>
  <si>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</si>
  <si>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</si>
  <si>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</si>
  <si>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</si>
  <si>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</si>
  <si>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</si>
  <si>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</si>
  <si>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</si>
  <si>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</si>
  <si>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</si>
  <si>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</si>
  <si>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</si>
  <si>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</si>
  <si>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</si>
  <si>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</si>
  <si>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</si>
  <si>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</si>
  <si>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</si>
  <si>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</si>
  <si>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</si>
  <si>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</si>
  <si>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</si>
  <si>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</si>
  <si>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</si>
  <si>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</si>
  <si>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</si>
  <si>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</si>
  <si>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</si>
  <si>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</si>
  <si>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</si>
  <si>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</si>
  <si>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</si>
  <si>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</si>
  <si>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</si>
  <si>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</si>
  <si>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什項負債</t>
  </si>
  <si>
    <t>遞延負債</t>
  </si>
  <si>
    <t>房屋及建築</t>
  </si>
  <si>
    <t>受託買賣貸項</t>
  </si>
  <si>
    <t>待整理負債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</si>
  <si>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</si>
  <si>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</si>
  <si>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</si>
  <si>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</si>
  <si>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</si>
  <si>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</si>
  <si>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</si>
  <si>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</si>
  <si>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</si>
  <si>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</si>
  <si>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</si>
  <si>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</si>
  <si>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</si>
  <si>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</si>
  <si>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</si>
  <si>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</si>
  <si>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</si>
  <si>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業主權益其他項目</t>
  </si>
  <si>
    <t>累計減損─無形資產</t>
  </si>
  <si>
    <t>金融商品未實現損益</t>
  </si>
  <si>
    <t>其他資產</t>
  </si>
  <si>
    <t>非營業資產</t>
  </si>
  <si>
    <t>兌換差價準備</t>
  </si>
  <si>
    <t>未認列為退休金成本之淨損失</t>
  </si>
  <si>
    <t>遞延資產</t>
  </si>
  <si>
    <t>未實現重估增值</t>
  </si>
  <si>
    <t>受託買賣借項</t>
  </si>
  <si>
    <t>固定資產漲價補償準備</t>
  </si>
  <si>
    <t>待整理資產</t>
  </si>
  <si>
    <t>庫藏股票</t>
  </si>
  <si>
    <t>少數股權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</si>
  <si>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 1,129,110,246</t>
    </r>
    <r>
      <rPr>
        <sz val="10"/>
        <rFont val="華康中明體"/>
        <family val="3"/>
      </rPr>
      <t>元。</t>
    </r>
  </si>
  <si>
    <t xml:space="preserve">  交通部基隆港務局損益結算表</t>
  </si>
</sst>
</file>

<file path=xl/styles.xml><?xml version="1.0" encoding="utf-8"?>
<styleSheet xmlns="http://schemas.openxmlformats.org/spreadsheetml/2006/main">
  <numFmts count="6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_(* #,##0.00_);_(* \(#,##0.00\);_(* &quot;…&quot;??_);_(@_)"/>
    <numFmt numFmtId="190" formatCode="_(* #,##0.00_);_(\-* #,##0.00_);_(* &quot;…&quot;_);_(@_)"/>
    <numFmt numFmtId="191" formatCode="_(\+* #,##0.00_);_(\-* #,##0.00_);_(* &quot;…&quot;_);_(@_)"/>
    <numFmt numFmtId="192" formatCode="General_)"/>
    <numFmt numFmtId="193" formatCode="_(* #,##0.00_);_(* #,##0.00_);_(* &quot;…&quot;_);_(@_)"/>
    <numFmt numFmtId="194" formatCode="m&quot;月&quot;d&quot;日&quot;"/>
    <numFmt numFmtId="195" formatCode="_(&quot; +&quot;* #,##0.00_);_(&quot;–&quot;* #,##0.00_);_(* &quot;…&quot;_);_(@_)"/>
    <numFmt numFmtId="196" formatCode="0."/>
    <numFmt numFmtId="197" formatCode="_(* #,##0.0_);_(* \(#,##0.0\);_(* &quot;-&quot;??_);_(@_)"/>
    <numFmt numFmtId="198" formatCode="_(* #,##0_);_(* \(#,##0\);_(* &quot;-&quot;??_);_(@_)"/>
    <numFmt numFmtId="199" formatCode="0_ ;[Red]\-0\ "/>
    <numFmt numFmtId="200" formatCode="#,##0_ ;[Red]\-#,##0\ "/>
    <numFmt numFmtId="201" formatCode="_(&quot; +&quot;* #,##0.00_);_(&quot; –&quot;* #,##0.00_);_(* &quot;…&quot;_);_(@_)"/>
    <numFmt numFmtId="202" formatCode="_(* #,##0.00_);_(&quot;－&quot;* #,##0.00_);_(* &quot;…&quot;_);_(@_)"/>
    <numFmt numFmtId="203" formatCode="_(&quot; +&quot;* #,##0.00_);_(&quot;－&quot;* #,##0.00_);_(* &quot;…&quot;_);_(@_)"/>
    <numFmt numFmtId="204" formatCode="_(&quot; +&quot;* #,##0.00_);_(&quot;－&quot;* #,##0.00_);_(* &quot;&quot;_);_(@_)"/>
    <numFmt numFmtId="205" formatCode="_(* #,##0.0_);_(* \(#,##0.0\);_(* &quot;-&quot;_);_(@_)"/>
    <numFmt numFmtId="206" formatCode="_(* #,##0.000_);_(&quot;–&quot;* #,##0.000_);_(* &quot;…&quot;_);_(@_)"/>
    <numFmt numFmtId="207" formatCode="_(* #,##0.0_);_(&quot;–&quot;* #,##0.0_);_(* &quot;…&quot;_);_(@_)"/>
    <numFmt numFmtId="208" formatCode="_(* #,##0_);_(&quot;–&quot;* #,##0_);_(* &quot;…&quot;_);_(@_)"/>
    <numFmt numFmtId="209" formatCode="#,##0_ "/>
    <numFmt numFmtId="210" formatCode="_-* #,##0.000_-;\-* #,##0.000_-;_-* &quot;-&quot;???_-;_-@_-"/>
    <numFmt numFmtId="211" formatCode="#,##0.00_ "/>
    <numFmt numFmtId="212" formatCode="#,##0.00_);[Red]\(#,##0.00\)"/>
    <numFmt numFmtId="213" formatCode="_(* #,##0.00_);_(&quot;  &quot;* #,##0.00_);_(* &quot;&quot;_);_(@_)"/>
    <numFmt numFmtId="214" formatCode="0.00_)"/>
    <numFmt numFmtId="215" formatCode="0;[Red]0"/>
    <numFmt numFmtId="216" formatCode="_(&quot; +&quot;* #,##0.00_);_(&quot; –&quot;* #,##0.00_);_(* &quot;&quot;_);_(@_)"/>
    <numFmt numFmtId="217" formatCode="0.00_ 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0.00_);[Red]\(0.00\)"/>
    <numFmt numFmtId="222" formatCode="0_);[Red]\(0\)"/>
    <numFmt numFmtId="223" formatCode="???,???,???,??0.00;&quot;(-)&quot;???,???,???,??0.00"/>
    <numFmt numFmtId="224" formatCode="[$-404]AM/PM\ hh:mm:ss"/>
    <numFmt numFmtId="225" formatCode="0.000_ "/>
  </numFmts>
  <fonts count="40">
    <font>
      <sz val="12"/>
      <name val="新細明體"/>
      <family val="1"/>
    </font>
    <font>
      <sz val="11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22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b/>
      <sz val="9"/>
      <name val="Times New Roman"/>
      <family val="1"/>
    </font>
    <font>
      <b/>
      <sz val="9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  <font>
      <b/>
      <sz val="9"/>
      <name val="華康特粗明體"/>
      <family val="3"/>
    </font>
    <font>
      <b/>
      <sz val="12"/>
      <name val="華康特粗明體"/>
      <family val="3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9"/>
      <color indexed="36"/>
      <name val="Times New Roman"/>
      <family val="1"/>
    </font>
    <font>
      <u val="single"/>
      <sz val="9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92" fontId="35" fillId="2" borderId="1" applyNumberFormat="0" applyFont="0" applyFill="0" applyBorder="0">
      <alignment horizontal="center" vertical="center"/>
      <protection/>
    </xf>
    <xf numFmtId="214" fontId="36" fillId="0" borderId="0">
      <alignment/>
      <protection/>
    </xf>
    <xf numFmtId="0" fontId="3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61">
    <xf numFmtId="0" fontId="0" fillId="0" borderId="0" xfId="0" applyAlignment="1">
      <alignment vertical="center"/>
    </xf>
    <xf numFmtId="0" fontId="1" fillId="0" borderId="0" xfId="20" applyFont="1" applyAlignment="1">
      <alignment horizontal="left"/>
      <protection/>
    </xf>
    <xf numFmtId="0" fontId="11" fillId="0" borderId="0" xfId="20" applyFont="1">
      <alignment/>
      <protection/>
    </xf>
    <xf numFmtId="0" fontId="29" fillId="0" borderId="0" xfId="20" applyFont="1">
      <alignment/>
      <protection/>
    </xf>
    <xf numFmtId="0" fontId="15" fillId="0" borderId="0" xfId="20" applyFont="1">
      <alignment/>
      <protection/>
    </xf>
    <xf numFmtId="0" fontId="11" fillId="0" borderId="0" xfId="20" applyFont="1" applyBorder="1">
      <alignment/>
      <protection/>
    </xf>
    <xf numFmtId="0" fontId="4" fillId="0" borderId="0" xfId="20" applyFont="1" applyAlignment="1" applyProtection="1">
      <alignment horizontal="centerContinuous" vertical="center"/>
      <protection locked="0"/>
    </xf>
    <xf numFmtId="0" fontId="4" fillId="0" borderId="0" xfId="20" applyFont="1" applyAlignment="1">
      <alignment horizontal="centerContinuous" vertical="center"/>
      <protection/>
    </xf>
    <xf numFmtId="0" fontId="4" fillId="0" borderId="0" xfId="20" applyFont="1" applyBorder="1" applyAlignment="1">
      <alignment horizontal="centerContinuous" vertical="center"/>
      <protection/>
    </xf>
    <xf numFmtId="0" fontId="4" fillId="0" borderId="0" xfId="20" applyFont="1" applyAlignment="1">
      <alignment vertical="center"/>
      <protection/>
    </xf>
    <xf numFmtId="0" fontId="10" fillId="0" borderId="0" xfId="20" applyFont="1" applyBorder="1" applyAlignment="1">
      <alignment vertical="center"/>
      <protection/>
    </xf>
    <xf numFmtId="0" fontId="30" fillId="0" borderId="0" xfId="20" applyFont="1" applyBorder="1" applyAlignment="1">
      <alignment vertical="center"/>
      <protection/>
    </xf>
    <xf numFmtId="0" fontId="6" fillId="0" borderId="0" xfId="20" applyFont="1" applyBorder="1" applyAlignment="1">
      <alignment vertical="center"/>
      <protection/>
    </xf>
    <xf numFmtId="0" fontId="7" fillId="0" borderId="0" xfId="20" applyFont="1" applyAlignment="1">
      <alignment horizontal="centerContinuous" vertical="center"/>
      <protection/>
    </xf>
    <xf numFmtId="0" fontId="9" fillId="0" borderId="0" xfId="20" applyFont="1" applyAlignment="1">
      <alignment horizontal="centerContinuous" vertical="center"/>
      <protection/>
    </xf>
    <xf numFmtId="0" fontId="6" fillId="0" borderId="0" xfId="20" applyFont="1" applyAlignment="1">
      <alignment horizontal="left" vertical="center"/>
      <protection/>
    </xf>
    <xf numFmtId="0" fontId="6" fillId="0" borderId="0" xfId="20" applyFont="1" applyBorder="1" applyAlignment="1">
      <alignment horizontal="right" vertical="center"/>
      <protection/>
    </xf>
    <xf numFmtId="0" fontId="9" fillId="0" borderId="0" xfId="20" applyFont="1" applyAlignment="1">
      <alignment vertical="center"/>
      <protection/>
    </xf>
    <xf numFmtId="0" fontId="9" fillId="0" borderId="2" xfId="20" applyFont="1" applyBorder="1" applyAlignment="1">
      <alignment horizontal="center" vertical="center"/>
      <protection/>
    </xf>
    <xf numFmtId="49" fontId="10" fillId="0" borderId="0" xfId="20" applyNumberFormat="1" applyFont="1" applyBorder="1" applyAlignment="1" quotePrefix="1">
      <alignment horizontal="left"/>
      <protection/>
    </xf>
    <xf numFmtId="0" fontId="31" fillId="0" borderId="0" xfId="20" applyFont="1">
      <alignment/>
      <protection/>
    </xf>
    <xf numFmtId="49" fontId="10" fillId="0" borderId="0" xfId="20" applyNumberFormat="1" applyFont="1" applyBorder="1" applyAlignment="1" quotePrefix="1">
      <alignment horizontal="distributed"/>
      <protection/>
    </xf>
    <xf numFmtId="49" fontId="6" fillId="0" borderId="3" xfId="20" applyNumberFormat="1" applyFont="1" applyBorder="1" applyAlignment="1" quotePrefix="1">
      <alignment horizontal="distributed"/>
      <protection/>
    </xf>
    <xf numFmtId="179" fontId="12" fillId="0" borderId="3" xfId="20" applyNumberFormat="1" applyFont="1" applyBorder="1" applyAlignment="1" applyProtection="1">
      <alignment/>
      <protection/>
    </xf>
    <xf numFmtId="179" fontId="12" fillId="0" borderId="3" xfId="20" applyNumberFormat="1" applyFont="1" applyBorder="1" applyProtection="1">
      <alignment/>
      <protection/>
    </xf>
    <xf numFmtId="180" fontId="12" fillId="0" borderId="3" xfId="20" applyNumberFormat="1" applyFont="1" applyBorder="1" applyProtection="1">
      <alignment/>
      <protection/>
    </xf>
    <xf numFmtId="181" fontId="12" fillId="0" borderId="0" xfId="20" applyNumberFormat="1" applyFont="1" applyBorder="1" applyProtection="1">
      <alignment/>
      <protection/>
    </xf>
    <xf numFmtId="0" fontId="6" fillId="0" borderId="0" xfId="20" applyFont="1" applyBorder="1">
      <alignment/>
      <protection/>
    </xf>
    <xf numFmtId="49" fontId="14" fillId="0" borderId="0" xfId="20" applyNumberFormat="1" applyFont="1" applyBorder="1" applyAlignment="1" quotePrefix="1">
      <alignment horizontal="distributed"/>
      <protection/>
    </xf>
    <xf numFmtId="0" fontId="11" fillId="0" borderId="0" xfId="20" applyFont="1" applyAlignment="1">
      <alignment/>
      <protection/>
    </xf>
    <xf numFmtId="49" fontId="32" fillId="0" borderId="3" xfId="20" applyNumberFormat="1" applyFont="1" applyBorder="1" applyAlignment="1" quotePrefix="1">
      <alignment horizontal="distributed"/>
      <protection/>
    </xf>
    <xf numFmtId="179" fontId="15" fillId="0" borderId="3" xfId="20" applyNumberFormat="1" applyFont="1" applyBorder="1" applyProtection="1">
      <alignment/>
      <protection locked="0"/>
    </xf>
    <xf numFmtId="180" fontId="15" fillId="0" borderId="3" xfId="20" applyNumberFormat="1" applyFont="1" applyBorder="1" applyProtection="1">
      <alignment/>
      <protection/>
    </xf>
    <xf numFmtId="181" fontId="15" fillId="0" borderId="0" xfId="20" applyNumberFormat="1" applyFont="1" applyBorder="1">
      <alignment/>
      <protection/>
    </xf>
    <xf numFmtId="181" fontId="12" fillId="0" borderId="4" xfId="20" applyNumberFormat="1" applyFont="1" applyBorder="1" applyProtection="1">
      <alignment/>
      <protection/>
    </xf>
    <xf numFmtId="179" fontId="15" fillId="0" borderId="3" xfId="20" applyNumberFormat="1" applyFont="1" applyBorder="1" applyProtection="1">
      <alignment/>
      <protection/>
    </xf>
    <xf numFmtId="0" fontId="10" fillId="0" borderId="0" xfId="20" applyFont="1">
      <alignment/>
      <protection/>
    </xf>
    <xf numFmtId="0" fontId="3" fillId="0" borderId="0" xfId="20" applyFont="1">
      <alignment/>
      <protection/>
    </xf>
    <xf numFmtId="49" fontId="30" fillId="0" borderId="0" xfId="20" applyNumberFormat="1" applyFont="1" applyBorder="1" applyAlignment="1" quotePrefix="1">
      <alignment horizontal="distributed"/>
      <protection/>
    </xf>
    <xf numFmtId="49" fontId="10" fillId="0" borderId="3" xfId="20" applyNumberFormat="1" applyFont="1" applyBorder="1" applyAlignment="1" quotePrefix="1">
      <alignment horizontal="distributed"/>
      <protection/>
    </xf>
    <xf numFmtId="181" fontId="15" fillId="0" borderId="4" xfId="20" applyNumberFormat="1" applyFont="1" applyBorder="1">
      <alignment/>
      <protection/>
    </xf>
    <xf numFmtId="49" fontId="20" fillId="0" borderId="0" xfId="20" applyNumberFormat="1" applyFont="1" applyBorder="1" applyAlignment="1" quotePrefix="1">
      <alignment horizontal="left"/>
      <protection/>
    </xf>
    <xf numFmtId="181" fontId="12" fillId="0" borderId="0" xfId="20" applyNumberFormat="1" applyFont="1" applyBorder="1">
      <alignment/>
      <protection/>
    </xf>
    <xf numFmtId="179" fontId="12" fillId="0" borderId="3" xfId="20" applyNumberFormat="1" applyFont="1" applyBorder="1" applyProtection="1">
      <alignment/>
      <protection locked="0"/>
    </xf>
    <xf numFmtId="49" fontId="10" fillId="0" borderId="5" xfId="20" applyNumberFormat="1" applyFont="1" applyBorder="1" applyAlignment="1" quotePrefix="1">
      <alignment horizontal="left" vertical="center"/>
      <protection/>
    </xf>
    <xf numFmtId="0" fontId="31" fillId="0" borderId="5" xfId="20" applyFont="1" applyBorder="1" applyAlignment="1">
      <alignment vertical="center"/>
      <protection/>
    </xf>
    <xf numFmtId="49" fontId="30" fillId="0" borderId="5" xfId="20" applyNumberFormat="1" applyFont="1" applyBorder="1" applyAlignment="1" quotePrefix="1">
      <alignment horizontal="distributed" vertical="center"/>
      <protection/>
    </xf>
    <xf numFmtId="49" fontId="6" fillId="0" borderId="6" xfId="20" applyNumberFormat="1" applyFont="1" applyBorder="1" applyAlignment="1" quotePrefix="1">
      <alignment horizontal="distributed" vertical="center"/>
      <protection/>
    </xf>
    <xf numFmtId="179" fontId="12" fillId="0" borderId="6" xfId="20" applyNumberFormat="1" applyFont="1" applyBorder="1" applyAlignment="1" applyProtection="1">
      <alignment vertical="center"/>
      <protection/>
    </xf>
    <xf numFmtId="180" fontId="12" fillId="0" borderId="6" xfId="20" applyNumberFormat="1" applyFont="1" applyBorder="1" applyAlignment="1" applyProtection="1">
      <alignment vertical="center"/>
      <protection/>
    </xf>
    <xf numFmtId="181" fontId="12" fillId="0" borderId="5" xfId="20" applyNumberFormat="1" applyFont="1" applyBorder="1" applyAlignment="1">
      <alignment vertical="center"/>
      <protection/>
    </xf>
    <xf numFmtId="0" fontId="31" fillId="0" borderId="0" xfId="20" applyFont="1" applyAlignment="1">
      <alignment vertical="center"/>
      <protection/>
    </xf>
    <xf numFmtId="0" fontId="20" fillId="0" borderId="0" xfId="20" applyFont="1">
      <alignment/>
      <protection/>
    </xf>
    <xf numFmtId="0" fontId="25" fillId="0" borderId="0" xfId="20" applyFont="1">
      <alignment/>
      <protection/>
    </xf>
    <xf numFmtId="0" fontId="33" fillId="0" borderId="0" xfId="20" applyFont="1">
      <alignment/>
      <protection/>
    </xf>
    <xf numFmtId="0" fontId="34" fillId="0" borderId="0" xfId="20" applyFont="1">
      <alignment/>
      <protection/>
    </xf>
    <xf numFmtId="0" fontId="1" fillId="0" borderId="0" xfId="21" applyFont="1" applyBorder="1" applyAlignment="1">
      <alignment horizontal="left"/>
      <protection/>
    </xf>
    <xf numFmtId="0" fontId="1" fillId="0" borderId="0" xfId="21" applyFont="1">
      <alignment/>
      <protection/>
    </xf>
    <xf numFmtId="0" fontId="3" fillId="0" borderId="0" xfId="21" applyFont="1">
      <alignment/>
      <protection/>
    </xf>
    <xf numFmtId="176" fontId="1" fillId="0" borderId="0" xfId="21" applyNumberFormat="1" applyFont="1">
      <alignment/>
      <protection/>
    </xf>
    <xf numFmtId="0" fontId="5" fillId="0" borderId="0" xfId="21" applyFont="1" applyAlignment="1">
      <alignment vertical="center"/>
      <protection/>
    </xf>
    <xf numFmtId="0" fontId="6" fillId="0" borderId="0" xfId="21" applyFont="1" applyBorder="1">
      <alignment/>
      <protection/>
    </xf>
    <xf numFmtId="0" fontId="6" fillId="0" borderId="0" xfId="21" applyFont="1">
      <alignment/>
      <protection/>
    </xf>
    <xf numFmtId="0" fontId="7" fillId="0" borderId="5" xfId="21" applyFont="1" applyBorder="1" applyAlignment="1">
      <alignment vertical="center"/>
      <protection/>
    </xf>
    <xf numFmtId="0" fontId="7" fillId="0" borderId="5" xfId="21" applyFont="1" applyBorder="1" applyAlignment="1">
      <alignment horizontal="center" vertical="center"/>
      <protection/>
    </xf>
    <xf numFmtId="0" fontId="6" fillId="0" borderId="0" xfId="21" applyFont="1" applyAlignment="1">
      <alignment horizontal="right"/>
      <protection/>
    </xf>
    <xf numFmtId="0" fontId="9" fillId="0" borderId="0" xfId="21" applyFont="1">
      <alignment/>
      <protection/>
    </xf>
    <xf numFmtId="0" fontId="6" fillId="0" borderId="7" xfId="21" applyFont="1" applyBorder="1">
      <alignment/>
      <protection/>
    </xf>
    <xf numFmtId="0" fontId="10" fillId="0" borderId="7" xfId="21" applyFont="1" applyBorder="1">
      <alignment/>
      <protection/>
    </xf>
    <xf numFmtId="0" fontId="10" fillId="0" borderId="0" xfId="21" applyFont="1">
      <alignment/>
      <protection/>
    </xf>
    <xf numFmtId="0" fontId="6" fillId="0" borderId="5" xfId="21" applyFont="1" applyBorder="1" applyAlignment="1">
      <alignment vertical="center"/>
      <protection/>
    </xf>
    <xf numFmtId="0" fontId="10" fillId="0" borderId="5" xfId="21" applyFont="1" applyBorder="1" applyAlignment="1" quotePrefix="1">
      <alignment horizontal="left" vertical="top"/>
      <protection/>
    </xf>
    <xf numFmtId="0" fontId="10" fillId="0" borderId="0" xfId="21" applyFont="1" applyAlignment="1">
      <alignment vertical="center"/>
      <protection/>
    </xf>
    <xf numFmtId="0" fontId="10" fillId="0" borderId="7" xfId="21" applyFont="1" applyBorder="1" applyAlignment="1" quotePrefix="1">
      <alignment horizontal="left"/>
      <protection/>
    </xf>
    <xf numFmtId="0" fontId="10" fillId="0" borderId="3" xfId="21" applyFont="1" applyBorder="1">
      <alignment/>
      <protection/>
    </xf>
    <xf numFmtId="177" fontId="12" fillId="0" borderId="3" xfId="21" applyNumberFormat="1" applyFont="1" applyBorder="1" applyProtection="1">
      <alignment/>
      <protection/>
    </xf>
    <xf numFmtId="0" fontId="6" fillId="0" borderId="8" xfId="21" applyFont="1" applyBorder="1">
      <alignment/>
      <protection/>
    </xf>
    <xf numFmtId="177" fontId="12" fillId="0" borderId="4" xfId="21" applyNumberFormat="1" applyFont="1" applyBorder="1" applyProtection="1">
      <alignment/>
      <protection/>
    </xf>
    <xf numFmtId="0" fontId="13" fillId="0" borderId="0" xfId="21" applyFont="1">
      <alignment/>
      <protection/>
    </xf>
    <xf numFmtId="0" fontId="11" fillId="0" borderId="3" xfId="21" applyFont="1" applyBorder="1" applyAlignment="1">
      <alignment horizontal="distributed"/>
      <protection/>
    </xf>
    <xf numFmtId="0" fontId="6" fillId="0" borderId="4" xfId="21" applyFont="1" applyBorder="1" applyAlignment="1">
      <alignment horizontal="distributed"/>
      <protection/>
    </xf>
    <xf numFmtId="0" fontId="13" fillId="0" borderId="0" xfId="21" applyFont="1" applyBorder="1">
      <alignment/>
      <protection/>
    </xf>
    <xf numFmtId="0" fontId="14" fillId="0" borderId="0" xfId="21" applyFont="1" applyBorder="1" applyAlignment="1">
      <alignment horizontal="distributed"/>
      <protection/>
    </xf>
    <xf numFmtId="0" fontId="11" fillId="0" borderId="0" xfId="21" applyFont="1" applyBorder="1" applyAlignment="1">
      <alignment/>
      <protection/>
    </xf>
    <xf numFmtId="0" fontId="11" fillId="0" borderId="3" xfId="21" applyFont="1" applyBorder="1" applyAlignment="1">
      <alignment/>
      <protection/>
    </xf>
    <xf numFmtId="177" fontId="15" fillId="0" borderId="3" xfId="21" applyNumberFormat="1" applyFont="1" applyBorder="1" applyProtection="1">
      <alignment/>
      <protection locked="0"/>
    </xf>
    <xf numFmtId="177" fontId="15" fillId="0" borderId="3" xfId="21" applyNumberFormat="1" applyFont="1" applyBorder="1" applyProtection="1">
      <alignment/>
      <protection/>
    </xf>
    <xf numFmtId="0" fontId="6" fillId="0" borderId="4" xfId="21" applyFont="1" applyBorder="1">
      <alignment/>
      <protection/>
    </xf>
    <xf numFmtId="0" fontId="14" fillId="0" borderId="0" xfId="21" applyFont="1" applyBorder="1" applyAlignment="1" quotePrefix="1">
      <alignment horizontal="distributed"/>
      <protection/>
    </xf>
    <xf numFmtId="177" fontId="15" fillId="0" borderId="4" xfId="21" applyNumberFormat="1" applyFont="1" applyBorder="1" applyProtection="1">
      <alignment/>
      <protection/>
    </xf>
    <xf numFmtId="0" fontId="16" fillId="0" borderId="0" xfId="21" applyFont="1" applyBorder="1">
      <alignment/>
      <protection/>
    </xf>
    <xf numFmtId="0" fontId="14" fillId="0" borderId="3" xfId="21" applyFont="1" applyBorder="1" applyAlignment="1">
      <alignment horizontal="distributed"/>
      <protection/>
    </xf>
    <xf numFmtId="0" fontId="6" fillId="0" borderId="4" xfId="21" applyFont="1" applyBorder="1" applyAlignment="1" quotePrefix="1">
      <alignment horizontal="left"/>
      <protection/>
    </xf>
    <xf numFmtId="0" fontId="16" fillId="0" borderId="4" xfId="21" applyFont="1" applyBorder="1">
      <alignment/>
      <protection/>
    </xf>
    <xf numFmtId="0" fontId="18" fillId="0" borderId="3" xfId="21" applyFont="1" applyBorder="1" applyAlignment="1">
      <alignment/>
      <protection/>
    </xf>
    <xf numFmtId="0" fontId="6" fillId="0" borderId="0" xfId="21" applyFont="1" applyBorder="1" applyAlignment="1" quotePrefix="1">
      <alignment horizontal="left"/>
      <protection/>
    </xf>
    <xf numFmtId="0" fontId="10" fillId="0" borderId="3" xfId="21" applyFont="1" applyBorder="1" applyAlignment="1">
      <alignment/>
      <protection/>
    </xf>
    <xf numFmtId="0" fontId="11" fillId="0" borderId="0" xfId="21" applyFont="1" applyAlignment="1">
      <alignment/>
      <protection/>
    </xf>
    <xf numFmtId="0" fontId="19" fillId="0" borderId="0" xfId="21" applyFont="1" applyBorder="1" applyAlignment="1" quotePrefix="1">
      <alignment horizontal="distributed"/>
      <protection/>
    </xf>
    <xf numFmtId="176" fontId="15" fillId="0" borderId="4" xfId="21" applyNumberFormat="1" applyFont="1" applyBorder="1" applyProtection="1">
      <alignment/>
      <protection/>
    </xf>
    <xf numFmtId="0" fontId="20" fillId="0" borderId="0" xfId="21" applyFont="1" applyBorder="1" applyAlignment="1">
      <alignment horizontal="left" vertical="center"/>
      <protection/>
    </xf>
    <xf numFmtId="0" fontId="20" fillId="0" borderId="4" xfId="21" applyFont="1" applyBorder="1" applyAlignment="1">
      <alignment horizontal="left" vertical="center"/>
      <protection/>
    </xf>
    <xf numFmtId="0" fontId="21" fillId="0" borderId="3" xfId="21" applyFont="1" applyBorder="1" applyAlignment="1">
      <alignment horizontal="distributed"/>
      <protection/>
    </xf>
    <xf numFmtId="0" fontId="22" fillId="0" borderId="0" xfId="21" applyFont="1">
      <alignment/>
      <protection/>
    </xf>
    <xf numFmtId="0" fontId="22" fillId="0" borderId="0" xfId="21" applyFont="1" applyAlignment="1">
      <alignment vertical="center"/>
      <protection/>
    </xf>
    <xf numFmtId="0" fontId="22" fillId="0" borderId="4" xfId="21" applyFont="1" applyBorder="1" applyAlignment="1">
      <alignment vertical="center"/>
      <protection/>
    </xf>
    <xf numFmtId="0" fontId="22" fillId="0" borderId="0" xfId="21" applyFont="1" applyBorder="1" applyAlignment="1">
      <alignment vertical="center"/>
      <protection/>
    </xf>
    <xf numFmtId="0" fontId="22" fillId="0" borderId="3" xfId="21" applyFont="1" applyBorder="1" applyAlignment="1">
      <alignment vertical="center"/>
      <protection/>
    </xf>
    <xf numFmtId="0" fontId="6" fillId="0" borderId="5" xfId="21" applyFont="1" applyBorder="1" applyAlignment="1" quotePrefix="1">
      <alignment horizontal="right" vertical="center"/>
      <protection/>
    </xf>
    <xf numFmtId="0" fontId="10" fillId="0" borderId="5" xfId="21" applyFont="1" applyBorder="1" applyAlignment="1" quotePrefix="1">
      <alignment horizontal="left" vertical="center"/>
      <protection/>
    </xf>
    <xf numFmtId="0" fontId="10" fillId="0" borderId="5" xfId="21" applyFont="1" applyBorder="1" applyAlignment="1">
      <alignment vertical="center"/>
      <protection/>
    </xf>
    <xf numFmtId="0" fontId="10" fillId="0" borderId="6" xfId="21" applyFont="1" applyBorder="1" applyAlignment="1">
      <alignment vertical="center"/>
      <protection/>
    </xf>
    <xf numFmtId="177" fontId="12" fillId="0" borderId="9" xfId="21" applyNumberFormat="1" applyFont="1" applyBorder="1" applyProtection="1">
      <alignment/>
      <protection/>
    </xf>
    <xf numFmtId="0" fontId="6" fillId="0" borderId="2" xfId="21" applyFont="1" applyBorder="1" applyAlignment="1" quotePrefix="1">
      <alignment horizontal="right" vertical="center"/>
      <protection/>
    </xf>
    <xf numFmtId="177" fontId="12" fillId="0" borderId="2" xfId="21" applyNumberFormat="1" applyFont="1" applyBorder="1" applyProtection="1">
      <alignment/>
      <protection/>
    </xf>
    <xf numFmtId="0" fontId="16" fillId="0" borderId="0" xfId="21" applyFont="1" applyAlignment="1">
      <alignment vertical="center"/>
      <protection/>
    </xf>
    <xf numFmtId="0" fontId="23" fillId="0" borderId="0" xfId="21" applyFont="1">
      <alignment/>
      <protection/>
    </xf>
    <xf numFmtId="0" fontId="20" fillId="0" borderId="0" xfId="21" applyFont="1" applyBorder="1">
      <alignment/>
      <protection/>
    </xf>
    <xf numFmtId="176" fontId="23" fillId="0" borderId="0" xfId="21" applyNumberFormat="1" applyFont="1">
      <alignment/>
      <protection/>
    </xf>
    <xf numFmtId="0" fontId="24" fillId="0" borderId="0" xfId="21" applyFont="1" applyBorder="1">
      <alignment/>
      <protection/>
    </xf>
    <xf numFmtId="0" fontId="25" fillId="0" borderId="0" xfId="21" applyFont="1">
      <alignment/>
      <protection/>
    </xf>
    <xf numFmtId="176" fontId="16" fillId="0" borderId="0" xfId="21" applyNumberFormat="1" applyFont="1">
      <alignment/>
      <protection/>
    </xf>
    <xf numFmtId="0" fontId="11" fillId="0" borderId="0" xfId="21" applyFont="1">
      <alignment/>
      <protection/>
    </xf>
    <xf numFmtId="0" fontId="5" fillId="0" borderId="0" xfId="21" applyFont="1">
      <alignment/>
      <protection/>
    </xf>
    <xf numFmtId="0" fontId="26" fillId="0" borderId="0" xfId="21" applyFont="1">
      <alignment/>
      <protection/>
    </xf>
    <xf numFmtId="178" fontId="27" fillId="0" borderId="0" xfId="25" applyFont="1" applyAlignment="1">
      <alignment/>
    </xf>
    <xf numFmtId="178" fontId="28" fillId="0" borderId="0" xfId="25" applyFont="1" applyAlignment="1">
      <alignment/>
    </xf>
    <xf numFmtId="0" fontId="16" fillId="0" borderId="0" xfId="21" applyFont="1">
      <alignment/>
      <protection/>
    </xf>
    <xf numFmtId="0" fontId="10" fillId="0" borderId="0" xfId="21" applyFont="1" applyBorder="1" applyAlignment="1">
      <alignment horizontal="distributed"/>
      <protection/>
    </xf>
    <xf numFmtId="0" fontId="10" fillId="0" borderId="0" xfId="21" applyFont="1" applyBorder="1" applyAlignment="1">
      <alignment/>
      <protection/>
    </xf>
    <xf numFmtId="49" fontId="10" fillId="0" borderId="0" xfId="20" applyNumberFormat="1" applyFont="1" applyBorder="1" applyAlignment="1">
      <alignment horizontal="left" wrapText="1"/>
      <protection/>
    </xf>
    <xf numFmtId="49" fontId="14" fillId="0" borderId="0" xfId="20" applyNumberFormat="1" applyFont="1" applyBorder="1" applyAlignment="1" quotePrefix="1">
      <alignment horizontal="distributed"/>
      <protection/>
    </xf>
    <xf numFmtId="0" fontId="11" fillId="0" borderId="0" xfId="20" applyFont="1" applyAlignment="1">
      <alignment/>
      <protection/>
    </xf>
    <xf numFmtId="0" fontId="9" fillId="0" borderId="10" xfId="20" applyFont="1" applyBorder="1" applyAlignment="1">
      <alignment horizontal="center" vertical="center"/>
      <protection/>
    </xf>
    <xf numFmtId="0" fontId="9" fillId="0" borderId="11" xfId="20" applyFont="1" applyBorder="1" applyAlignment="1">
      <alignment horizontal="center" vertical="center"/>
      <protection/>
    </xf>
    <xf numFmtId="0" fontId="9" fillId="0" borderId="12" xfId="20" applyFont="1" applyBorder="1" applyAlignment="1">
      <alignment horizontal="center" vertical="center"/>
      <protection/>
    </xf>
    <xf numFmtId="0" fontId="9" fillId="0" borderId="9" xfId="20" applyFont="1" applyBorder="1" applyAlignment="1">
      <alignment horizontal="center" vertical="center"/>
      <protection/>
    </xf>
    <xf numFmtId="0" fontId="9" fillId="0" borderId="12" xfId="20" applyFont="1" applyBorder="1" applyAlignment="1">
      <alignment horizontal="center" vertical="center" wrapText="1"/>
      <protection/>
    </xf>
    <xf numFmtId="0" fontId="9" fillId="0" borderId="7" xfId="20" applyFont="1" applyBorder="1" applyAlignment="1" quotePrefix="1">
      <alignment horizontal="center" vertical="center"/>
      <protection/>
    </xf>
    <xf numFmtId="0" fontId="9" fillId="0" borderId="13" xfId="20" applyFont="1" applyBorder="1" applyAlignment="1" quotePrefix="1">
      <alignment horizontal="center" vertical="center"/>
      <protection/>
    </xf>
    <xf numFmtId="0" fontId="9" fillId="0" borderId="5" xfId="20" applyFont="1" applyBorder="1" applyAlignment="1" quotePrefix="1">
      <alignment horizontal="center" vertical="center"/>
      <protection/>
    </xf>
    <xf numFmtId="0" fontId="9" fillId="0" borderId="6" xfId="20" applyFont="1" applyBorder="1" applyAlignment="1" quotePrefix="1">
      <alignment horizontal="center" vertical="center"/>
      <protection/>
    </xf>
    <xf numFmtId="49" fontId="14" fillId="0" borderId="0" xfId="20" applyNumberFormat="1" applyFont="1" applyBorder="1" applyAlignment="1">
      <alignment horizontal="distributed"/>
      <protection/>
    </xf>
    <xf numFmtId="0" fontId="14" fillId="0" borderId="0" xfId="21" applyFont="1" applyBorder="1" applyAlignment="1">
      <alignment horizontal="distributed"/>
      <protection/>
    </xf>
    <xf numFmtId="0" fontId="11" fillId="0" borderId="0" xfId="21" applyFont="1" applyBorder="1" applyAlignment="1">
      <alignment/>
      <protection/>
    </xf>
    <xf numFmtId="0" fontId="20" fillId="0" borderId="7" xfId="21" applyFont="1" applyBorder="1" applyAlignment="1">
      <alignment horizontal="left"/>
      <protection/>
    </xf>
    <xf numFmtId="0" fontId="6" fillId="0" borderId="4" xfId="21" applyFont="1" applyBorder="1" applyAlignment="1">
      <alignment horizontal="distributed"/>
      <protection/>
    </xf>
    <xf numFmtId="0" fontId="6" fillId="0" borderId="0" xfId="21" applyFont="1" applyBorder="1" applyAlignment="1">
      <alignment horizontal="distributed"/>
      <protection/>
    </xf>
    <xf numFmtId="0" fontId="21" fillId="0" borderId="0" xfId="21" applyFont="1" applyBorder="1" applyAlignment="1">
      <alignment horizontal="distributed"/>
      <protection/>
    </xf>
    <xf numFmtId="0" fontId="11" fillId="0" borderId="0" xfId="21" applyFont="1" applyBorder="1" applyAlignment="1">
      <alignment horizontal="distributed"/>
      <protection/>
    </xf>
    <xf numFmtId="0" fontId="4" fillId="0" borderId="0" xfId="21" applyFont="1" applyBorder="1" applyAlignment="1" applyProtection="1">
      <alignment horizontal="center" vertical="center"/>
      <protection locked="0"/>
    </xf>
    <xf numFmtId="0" fontId="7" fillId="0" borderId="5" xfId="21" applyFont="1" applyBorder="1" applyAlignment="1">
      <alignment horizontal="center" vertical="center"/>
      <protection/>
    </xf>
    <xf numFmtId="176" fontId="10" fillId="0" borderId="12" xfId="21" applyNumberFormat="1" applyFont="1" applyBorder="1" applyAlignment="1">
      <alignment horizontal="center" vertical="center"/>
      <protection/>
    </xf>
    <xf numFmtId="0" fontId="11" fillId="0" borderId="9" xfId="21" applyFont="1" applyBorder="1" applyAlignment="1">
      <alignment vertical="center"/>
      <protection/>
    </xf>
    <xf numFmtId="176" fontId="10" fillId="0" borderId="8" xfId="21" applyNumberFormat="1" applyFont="1" applyBorder="1" applyAlignment="1" quotePrefix="1">
      <alignment horizontal="center" vertical="center"/>
      <protection/>
    </xf>
    <xf numFmtId="0" fontId="11" fillId="0" borderId="2" xfId="21" applyFont="1" applyBorder="1" applyAlignment="1">
      <alignment horizontal="center" vertical="center"/>
      <protection/>
    </xf>
    <xf numFmtId="176" fontId="10" fillId="0" borderId="8" xfId="21" applyNumberFormat="1" applyFont="1" applyBorder="1" applyAlignment="1">
      <alignment horizontal="center" vertical="center"/>
      <protection/>
    </xf>
    <xf numFmtId="0" fontId="11" fillId="0" borderId="2" xfId="21" applyFont="1" applyBorder="1" applyAlignment="1">
      <alignment vertical="center"/>
      <protection/>
    </xf>
    <xf numFmtId="0" fontId="14" fillId="0" borderId="0" xfId="21" applyFont="1" applyBorder="1" applyAlignment="1" quotePrefix="1">
      <alignment horizontal="distributed"/>
      <protection/>
    </xf>
    <xf numFmtId="0" fontId="17" fillId="0" borderId="0" xfId="21" applyFont="1" applyBorder="1" applyAlignment="1">
      <alignment horizontal="distributed"/>
      <protection/>
    </xf>
    <xf numFmtId="0" fontId="18" fillId="0" borderId="0" xfId="21" applyFont="1" applyBorder="1" applyAlignment="1">
      <alignment/>
      <protection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 7" xfId="19"/>
    <cellStyle name="一般_099營業半年報--損益表(榮工不綜計)" xfId="20"/>
    <cellStyle name="一般_099營業半年報--資負表(榮工不綜計)" xfId="21"/>
    <cellStyle name="Comma" xfId="22"/>
    <cellStyle name="Comma [0]" xfId="23"/>
    <cellStyle name="千分位[0] 3" xfId="24"/>
    <cellStyle name="千分位[0]_099營業半年報--資負表(榮工不綜計)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2111111111111111"/>
  <dimension ref="A1:H55"/>
  <sheetViews>
    <sheetView showGridLines="0" tabSelected="1" workbookViewId="0" topLeftCell="A1">
      <selection activeCell="E3" sqref="E3"/>
    </sheetView>
  </sheetViews>
  <sheetFormatPr defaultColWidth="9.00390625" defaultRowHeight="13.5" customHeight="1"/>
  <cols>
    <col min="1" max="1" width="4.125" style="55" customWidth="1"/>
    <col min="2" max="2" width="2.625" style="53" customWidth="1"/>
    <col min="3" max="3" width="24.25390625" style="54" customWidth="1"/>
    <col min="4" max="4" width="2.00390625" style="52" customWidth="1"/>
    <col min="5" max="6" width="18.875" style="2" customWidth="1"/>
    <col min="7" max="7" width="17.50390625" style="2" customWidth="1"/>
    <col min="8" max="8" width="7.625" style="5" customWidth="1"/>
    <col min="9" max="16384" width="9.00390625" style="2" customWidth="1"/>
  </cols>
  <sheetData>
    <row r="1" spans="1:4" ht="9" customHeight="1">
      <c r="A1" s="1"/>
      <c r="B1" s="2"/>
      <c r="C1" s="3"/>
      <c r="D1" s="4"/>
    </row>
    <row r="2" spans="1:8" s="9" customFormat="1" ht="39" customHeight="1">
      <c r="A2" s="6" t="s">
        <v>155</v>
      </c>
      <c r="B2" s="7"/>
      <c r="C2" s="7"/>
      <c r="D2" s="7"/>
      <c r="E2" s="7"/>
      <c r="F2" s="7"/>
      <c r="G2" s="7"/>
      <c r="H2" s="8"/>
    </row>
    <row r="3" spans="1:8" s="17" customFormat="1" ht="24.75" customHeight="1">
      <c r="A3" s="10"/>
      <c r="B3" s="10"/>
      <c r="C3" s="11"/>
      <c r="D3" s="12"/>
      <c r="E3" s="13" t="s">
        <v>52</v>
      </c>
      <c r="F3" s="14"/>
      <c r="G3" s="15"/>
      <c r="H3" s="16" t="s">
        <v>19</v>
      </c>
    </row>
    <row r="4" spans="1:8" s="17" customFormat="1" ht="21" customHeight="1">
      <c r="A4" s="138" t="s">
        <v>20</v>
      </c>
      <c r="B4" s="138"/>
      <c r="C4" s="138"/>
      <c r="D4" s="139"/>
      <c r="E4" s="135" t="s">
        <v>53</v>
      </c>
      <c r="F4" s="137" t="s">
        <v>54</v>
      </c>
      <c r="G4" s="133" t="s">
        <v>21</v>
      </c>
      <c r="H4" s="134"/>
    </row>
    <row r="5" spans="1:8" s="17" customFormat="1" ht="20.25" customHeight="1">
      <c r="A5" s="140"/>
      <c r="B5" s="140"/>
      <c r="C5" s="140"/>
      <c r="D5" s="141"/>
      <c r="E5" s="136"/>
      <c r="F5" s="136"/>
      <c r="G5" s="18" t="s">
        <v>1</v>
      </c>
      <c r="H5" s="18" t="s">
        <v>2</v>
      </c>
    </row>
    <row r="6" spans="1:8" s="20" customFormat="1" ht="19.5" customHeight="1">
      <c r="A6" s="19" t="s">
        <v>55</v>
      </c>
      <c r="C6" s="21"/>
      <c r="D6" s="22"/>
      <c r="E6" s="23">
        <f>SUM(E7:E17)</f>
        <v>2165751820</v>
      </c>
      <c r="F6" s="24">
        <f>SUM(F7:F17)</f>
        <v>2533236000</v>
      </c>
      <c r="G6" s="25">
        <f>SUM(G7:G17)</f>
        <v>-367484180</v>
      </c>
      <c r="H6" s="26">
        <f aca="true" t="shared" si="0" ref="H6:H29">IF(F6=0,0,(G6/F6)*100)</f>
        <v>-14.51</v>
      </c>
    </row>
    <row r="7" spans="1:8" ht="15" customHeight="1">
      <c r="A7" s="27"/>
      <c r="B7" s="131" t="s">
        <v>22</v>
      </c>
      <c r="C7" s="132"/>
      <c r="D7" s="30"/>
      <c r="E7" s="31"/>
      <c r="F7" s="31"/>
      <c r="G7" s="32">
        <f aca="true" t="shared" si="1" ref="G7:G17">E7-F7</f>
        <v>0</v>
      </c>
      <c r="H7" s="33">
        <f t="shared" si="0"/>
        <v>0</v>
      </c>
    </row>
    <row r="8" spans="1:8" ht="15" customHeight="1">
      <c r="A8" s="27"/>
      <c r="B8" s="131" t="s">
        <v>23</v>
      </c>
      <c r="C8" s="132"/>
      <c r="D8" s="30"/>
      <c r="E8" s="31"/>
      <c r="F8" s="31"/>
      <c r="G8" s="32">
        <f t="shared" si="1"/>
        <v>0</v>
      </c>
      <c r="H8" s="33">
        <f t="shared" si="0"/>
        <v>0</v>
      </c>
    </row>
    <row r="9" spans="1:8" ht="15" customHeight="1">
      <c r="A9" s="27"/>
      <c r="B9" s="131" t="s">
        <v>24</v>
      </c>
      <c r="C9" s="132"/>
      <c r="D9" s="30"/>
      <c r="E9" s="31"/>
      <c r="F9" s="31"/>
      <c r="G9" s="32">
        <f t="shared" si="1"/>
        <v>0</v>
      </c>
      <c r="H9" s="33">
        <f t="shared" si="0"/>
        <v>0</v>
      </c>
    </row>
    <row r="10" spans="1:8" ht="15" customHeight="1">
      <c r="A10" s="27"/>
      <c r="B10" s="131" t="s">
        <v>25</v>
      </c>
      <c r="C10" s="132"/>
      <c r="D10" s="30"/>
      <c r="E10" s="31"/>
      <c r="F10" s="31"/>
      <c r="G10" s="32">
        <f t="shared" si="1"/>
        <v>0</v>
      </c>
      <c r="H10" s="33">
        <f t="shared" si="0"/>
        <v>0</v>
      </c>
    </row>
    <row r="11" spans="1:8" ht="15" customHeight="1">
      <c r="A11" s="27"/>
      <c r="B11" s="131" t="s">
        <v>26</v>
      </c>
      <c r="C11" s="132"/>
      <c r="D11" s="30"/>
      <c r="E11" s="31"/>
      <c r="F11" s="31"/>
      <c r="G11" s="32">
        <f t="shared" si="1"/>
        <v>0</v>
      </c>
      <c r="H11" s="33">
        <f t="shared" si="0"/>
        <v>0</v>
      </c>
    </row>
    <row r="12" spans="1:8" ht="15" customHeight="1">
      <c r="A12" s="27"/>
      <c r="B12" s="131" t="s">
        <v>27</v>
      </c>
      <c r="C12" s="132"/>
      <c r="D12" s="30"/>
      <c r="E12" s="31">
        <v>976351513</v>
      </c>
      <c r="F12" s="31">
        <v>1193700000</v>
      </c>
      <c r="G12" s="32">
        <f t="shared" si="1"/>
        <v>-217348487</v>
      </c>
      <c r="H12" s="33">
        <f t="shared" si="0"/>
        <v>-18.21</v>
      </c>
    </row>
    <row r="13" spans="1:8" ht="15" customHeight="1">
      <c r="A13" s="27"/>
      <c r="B13" s="131" t="s">
        <v>56</v>
      </c>
      <c r="C13" s="132"/>
      <c r="D13" s="30"/>
      <c r="E13" s="31"/>
      <c r="F13" s="31"/>
      <c r="G13" s="32">
        <f t="shared" si="1"/>
        <v>0</v>
      </c>
      <c r="H13" s="33">
        <f t="shared" si="0"/>
        <v>0</v>
      </c>
    </row>
    <row r="14" spans="1:8" ht="15" customHeight="1">
      <c r="A14" s="27"/>
      <c r="B14" s="131" t="s">
        <v>28</v>
      </c>
      <c r="C14" s="132"/>
      <c r="D14" s="30"/>
      <c r="E14" s="31"/>
      <c r="F14" s="31"/>
      <c r="G14" s="32">
        <f t="shared" si="1"/>
        <v>0</v>
      </c>
      <c r="H14" s="33">
        <f t="shared" si="0"/>
        <v>0</v>
      </c>
    </row>
    <row r="15" spans="1:8" ht="15" customHeight="1">
      <c r="A15" s="27"/>
      <c r="B15" s="131" t="s">
        <v>29</v>
      </c>
      <c r="C15" s="132"/>
      <c r="D15" s="30"/>
      <c r="E15" s="31"/>
      <c r="F15" s="31"/>
      <c r="G15" s="32">
        <f t="shared" si="1"/>
        <v>0</v>
      </c>
      <c r="H15" s="33">
        <f t="shared" si="0"/>
        <v>0</v>
      </c>
    </row>
    <row r="16" spans="1:8" ht="15" customHeight="1">
      <c r="A16" s="27"/>
      <c r="B16" s="131" t="s">
        <v>30</v>
      </c>
      <c r="C16" s="132"/>
      <c r="D16" s="30"/>
      <c r="E16" s="31"/>
      <c r="F16" s="31"/>
      <c r="G16" s="32">
        <f t="shared" si="1"/>
        <v>0</v>
      </c>
      <c r="H16" s="33">
        <f t="shared" si="0"/>
        <v>0</v>
      </c>
    </row>
    <row r="17" spans="1:8" ht="15" customHeight="1">
      <c r="A17" s="27"/>
      <c r="B17" s="131" t="s">
        <v>31</v>
      </c>
      <c r="C17" s="132"/>
      <c r="D17" s="30"/>
      <c r="E17" s="31">
        <v>1189400307</v>
      </c>
      <c r="F17" s="31">
        <v>1339536000</v>
      </c>
      <c r="G17" s="32">
        <f t="shared" si="1"/>
        <v>-150135693</v>
      </c>
      <c r="H17" s="33">
        <f t="shared" si="0"/>
        <v>-11.21</v>
      </c>
    </row>
    <row r="18" spans="1:8" s="20" customFormat="1" ht="19.5" customHeight="1">
      <c r="A18" s="19" t="s">
        <v>32</v>
      </c>
      <c r="C18" s="21"/>
      <c r="D18" s="22"/>
      <c r="E18" s="24">
        <f>SUM(E19:E29)</f>
        <v>1584408839</v>
      </c>
      <c r="F18" s="24">
        <f>SUM(F19:F29)</f>
        <v>1756440000</v>
      </c>
      <c r="G18" s="25">
        <f>SUM(G19:G29)</f>
        <v>-172031161</v>
      </c>
      <c r="H18" s="34">
        <f t="shared" si="0"/>
        <v>-9.79</v>
      </c>
    </row>
    <row r="19" spans="1:8" ht="15" customHeight="1">
      <c r="A19" s="27"/>
      <c r="B19" s="131" t="s">
        <v>33</v>
      </c>
      <c r="C19" s="132"/>
      <c r="D19" s="30"/>
      <c r="E19" s="31"/>
      <c r="F19" s="31"/>
      <c r="G19" s="32">
        <f aca="true" t="shared" si="2" ref="G19:G29">E19-F19</f>
        <v>0</v>
      </c>
      <c r="H19" s="33">
        <f t="shared" si="0"/>
        <v>0</v>
      </c>
    </row>
    <row r="20" spans="1:8" ht="15" customHeight="1">
      <c r="A20" s="27"/>
      <c r="B20" s="131" t="s">
        <v>34</v>
      </c>
      <c r="C20" s="132"/>
      <c r="D20" s="30"/>
      <c r="E20" s="31"/>
      <c r="F20" s="31"/>
      <c r="G20" s="32">
        <f t="shared" si="2"/>
        <v>0</v>
      </c>
      <c r="H20" s="33">
        <f t="shared" si="0"/>
        <v>0</v>
      </c>
    </row>
    <row r="21" spans="1:8" ht="15" customHeight="1">
      <c r="A21" s="27"/>
      <c r="B21" s="131" t="s">
        <v>35</v>
      </c>
      <c r="C21" s="132"/>
      <c r="D21" s="30"/>
      <c r="E21" s="31"/>
      <c r="F21" s="31"/>
      <c r="G21" s="32">
        <f t="shared" si="2"/>
        <v>0</v>
      </c>
      <c r="H21" s="33">
        <f t="shared" si="0"/>
        <v>0</v>
      </c>
    </row>
    <row r="22" spans="1:8" ht="15" customHeight="1">
      <c r="A22" s="27"/>
      <c r="B22" s="131" t="s">
        <v>36</v>
      </c>
      <c r="C22" s="132"/>
      <c r="D22" s="30"/>
      <c r="E22" s="31"/>
      <c r="F22" s="31"/>
      <c r="G22" s="32">
        <f t="shared" si="2"/>
        <v>0</v>
      </c>
      <c r="H22" s="33">
        <f t="shared" si="0"/>
        <v>0</v>
      </c>
    </row>
    <row r="23" spans="1:8" ht="15" customHeight="1">
      <c r="A23" s="27"/>
      <c r="B23" s="131" t="s">
        <v>37</v>
      </c>
      <c r="C23" s="132"/>
      <c r="D23" s="30"/>
      <c r="E23" s="31"/>
      <c r="F23" s="31"/>
      <c r="G23" s="32">
        <f t="shared" si="2"/>
        <v>0</v>
      </c>
      <c r="H23" s="33">
        <f t="shared" si="0"/>
        <v>0</v>
      </c>
    </row>
    <row r="24" spans="1:8" ht="15" customHeight="1">
      <c r="A24" s="27"/>
      <c r="B24" s="131" t="s">
        <v>38</v>
      </c>
      <c r="C24" s="132"/>
      <c r="D24" s="30"/>
      <c r="E24" s="31">
        <v>1584214415</v>
      </c>
      <c r="F24" s="31">
        <v>1756440000</v>
      </c>
      <c r="G24" s="32">
        <f t="shared" si="2"/>
        <v>-172225585</v>
      </c>
      <c r="H24" s="33">
        <f t="shared" si="0"/>
        <v>-9.81</v>
      </c>
    </row>
    <row r="25" spans="1:8" ht="15" customHeight="1">
      <c r="A25" s="27"/>
      <c r="B25" s="131" t="s">
        <v>57</v>
      </c>
      <c r="C25" s="132"/>
      <c r="D25" s="30"/>
      <c r="E25" s="31"/>
      <c r="F25" s="31"/>
      <c r="G25" s="32">
        <f t="shared" si="2"/>
        <v>0</v>
      </c>
      <c r="H25" s="33">
        <f t="shared" si="0"/>
        <v>0</v>
      </c>
    </row>
    <row r="26" spans="1:8" ht="15" customHeight="1">
      <c r="A26" s="27"/>
      <c r="B26" s="131" t="s">
        <v>39</v>
      </c>
      <c r="C26" s="132"/>
      <c r="D26" s="30"/>
      <c r="E26" s="31"/>
      <c r="F26" s="31"/>
      <c r="G26" s="32">
        <f t="shared" si="2"/>
        <v>0</v>
      </c>
      <c r="H26" s="33">
        <f t="shared" si="0"/>
        <v>0</v>
      </c>
    </row>
    <row r="27" spans="1:8" ht="15" customHeight="1">
      <c r="A27" s="27"/>
      <c r="B27" s="142" t="s">
        <v>40</v>
      </c>
      <c r="C27" s="132"/>
      <c r="D27" s="30"/>
      <c r="E27" s="31"/>
      <c r="F27" s="31"/>
      <c r="G27" s="32">
        <f t="shared" si="2"/>
        <v>0</v>
      </c>
      <c r="H27" s="33">
        <f t="shared" si="0"/>
        <v>0</v>
      </c>
    </row>
    <row r="28" spans="1:8" ht="15" customHeight="1">
      <c r="A28" s="27"/>
      <c r="B28" s="142" t="s">
        <v>41</v>
      </c>
      <c r="C28" s="132"/>
      <c r="D28" s="30"/>
      <c r="E28" s="31"/>
      <c r="F28" s="31"/>
      <c r="G28" s="32">
        <f t="shared" si="2"/>
        <v>0</v>
      </c>
      <c r="H28" s="33">
        <f t="shared" si="0"/>
        <v>0</v>
      </c>
    </row>
    <row r="29" spans="1:8" ht="15" customHeight="1">
      <c r="A29" s="27"/>
      <c r="B29" s="131" t="s">
        <v>42</v>
      </c>
      <c r="C29" s="132"/>
      <c r="D29" s="30"/>
      <c r="E29" s="31">
        <v>194424</v>
      </c>
      <c r="F29" s="31"/>
      <c r="G29" s="32">
        <f t="shared" si="2"/>
        <v>194424</v>
      </c>
      <c r="H29" s="33">
        <f t="shared" si="0"/>
        <v>0</v>
      </c>
    </row>
    <row r="30" spans="1:8" ht="2.25" customHeight="1">
      <c r="A30" s="27"/>
      <c r="B30" s="28"/>
      <c r="C30" s="29"/>
      <c r="D30" s="30"/>
      <c r="E30" s="35"/>
      <c r="F30" s="35"/>
      <c r="G30" s="32"/>
      <c r="H30" s="33"/>
    </row>
    <row r="31" spans="1:8" s="20" customFormat="1" ht="19.5" customHeight="1">
      <c r="A31" s="19" t="s">
        <v>58</v>
      </c>
      <c r="B31" s="36"/>
      <c r="C31" s="21"/>
      <c r="D31" s="22"/>
      <c r="E31" s="24">
        <f>E6-E18</f>
        <v>581342981</v>
      </c>
      <c r="F31" s="24">
        <f>F6-F18</f>
        <v>776796000</v>
      </c>
      <c r="G31" s="25">
        <f>G6-G18</f>
        <v>-195453019</v>
      </c>
      <c r="H31" s="34">
        <f aca="true" t="shared" si="3" ref="H31:H36">IF(F31=0,0,(G31/F31)*100)</f>
        <v>-25.16</v>
      </c>
    </row>
    <row r="32" spans="1:8" s="20" customFormat="1" ht="19.5" customHeight="1">
      <c r="A32" s="19" t="s">
        <v>59</v>
      </c>
      <c r="B32" s="37"/>
      <c r="C32" s="21"/>
      <c r="D32" s="22"/>
      <c r="E32" s="24">
        <f>SUM(E33:E36)</f>
        <v>367669464</v>
      </c>
      <c r="F32" s="24">
        <f>SUM(F33:F36)</f>
        <v>394236000</v>
      </c>
      <c r="G32" s="25">
        <f>SUM(G33:G36)</f>
        <v>-26566536</v>
      </c>
      <c r="H32" s="34">
        <f t="shared" si="3"/>
        <v>-6.74</v>
      </c>
    </row>
    <row r="33" spans="1:8" ht="15" customHeight="1">
      <c r="A33" s="27"/>
      <c r="B33" s="131" t="s">
        <v>43</v>
      </c>
      <c r="C33" s="132"/>
      <c r="D33" s="30"/>
      <c r="E33" s="31"/>
      <c r="F33" s="31"/>
      <c r="G33" s="32">
        <f>E33-F33</f>
        <v>0</v>
      </c>
      <c r="H33" s="33">
        <f t="shared" si="3"/>
        <v>0</v>
      </c>
    </row>
    <row r="34" spans="1:8" ht="15" customHeight="1">
      <c r="A34" s="27"/>
      <c r="B34" s="131" t="s">
        <v>44</v>
      </c>
      <c r="C34" s="132"/>
      <c r="D34" s="30"/>
      <c r="E34" s="31">
        <v>177908958</v>
      </c>
      <c r="F34" s="31">
        <v>194622000</v>
      </c>
      <c r="G34" s="32">
        <f>E34-F34</f>
        <v>-16713042</v>
      </c>
      <c r="H34" s="33">
        <f t="shared" si="3"/>
        <v>-8.59</v>
      </c>
    </row>
    <row r="35" spans="1:8" ht="15" customHeight="1">
      <c r="A35" s="27"/>
      <c r="B35" s="131" t="s">
        <v>45</v>
      </c>
      <c r="C35" s="132"/>
      <c r="D35" s="30"/>
      <c r="E35" s="31">
        <v>189334051</v>
      </c>
      <c r="F35" s="31">
        <v>199236000</v>
      </c>
      <c r="G35" s="32">
        <f>E35-F35</f>
        <v>-9901949</v>
      </c>
      <c r="H35" s="33">
        <f t="shared" si="3"/>
        <v>-4.97</v>
      </c>
    </row>
    <row r="36" spans="1:8" ht="15" customHeight="1">
      <c r="A36" s="27"/>
      <c r="B36" s="131" t="s">
        <v>46</v>
      </c>
      <c r="C36" s="132"/>
      <c r="D36" s="30"/>
      <c r="E36" s="31">
        <v>426455</v>
      </c>
      <c r="F36" s="31">
        <v>378000</v>
      </c>
      <c r="G36" s="32">
        <f>E36-F36</f>
        <v>48455</v>
      </c>
      <c r="H36" s="33">
        <f t="shared" si="3"/>
        <v>12.82</v>
      </c>
    </row>
    <row r="37" spans="1:8" ht="1.5" customHeight="1">
      <c r="A37" s="27"/>
      <c r="B37" s="28"/>
      <c r="C37" s="29"/>
      <c r="D37" s="30"/>
      <c r="E37" s="35"/>
      <c r="F37" s="35"/>
      <c r="G37" s="32"/>
      <c r="H37" s="33"/>
    </row>
    <row r="38" spans="1:8" s="20" customFormat="1" ht="19.5" customHeight="1">
      <c r="A38" s="19" t="s">
        <v>60</v>
      </c>
      <c r="C38" s="38"/>
      <c r="D38" s="22"/>
      <c r="E38" s="24">
        <f>E31-E32</f>
        <v>213673517</v>
      </c>
      <c r="F38" s="24">
        <f>F31-F32</f>
        <v>382560000</v>
      </c>
      <c r="G38" s="25">
        <f>G31-G32</f>
        <v>-168886483</v>
      </c>
      <c r="H38" s="34">
        <f>IF(F38=0,0,(G38/F38)*100)</f>
        <v>-44.15</v>
      </c>
    </row>
    <row r="39" spans="1:8" s="20" customFormat="1" ht="19.5" customHeight="1">
      <c r="A39" s="19" t="s">
        <v>47</v>
      </c>
      <c r="B39" s="37"/>
      <c r="C39" s="21"/>
      <c r="D39" s="22"/>
      <c r="E39" s="24">
        <f>SUM(E40:E41)</f>
        <v>137164745</v>
      </c>
      <c r="F39" s="24">
        <f>SUM(F40:F41)</f>
        <v>160458000</v>
      </c>
      <c r="G39" s="25">
        <f>SUM(G40:G41)</f>
        <v>-23293255</v>
      </c>
      <c r="H39" s="34">
        <f>IF(F39=0,0,(G39/F39)*100)</f>
        <v>-14.52</v>
      </c>
    </row>
    <row r="40" spans="1:8" ht="15" customHeight="1">
      <c r="A40" s="27"/>
      <c r="B40" s="131" t="s">
        <v>48</v>
      </c>
      <c r="C40" s="132"/>
      <c r="D40" s="30"/>
      <c r="E40" s="31">
        <v>15512227</v>
      </c>
      <c r="F40" s="31">
        <v>48540000</v>
      </c>
      <c r="G40" s="32">
        <f>E40-F40</f>
        <v>-33027773</v>
      </c>
      <c r="H40" s="33">
        <f>IF(F40=0,0,(G40/F40)*100)</f>
        <v>-68.04</v>
      </c>
    </row>
    <row r="41" spans="1:8" ht="15" customHeight="1">
      <c r="A41" s="27"/>
      <c r="B41" s="131" t="s">
        <v>49</v>
      </c>
      <c r="C41" s="132"/>
      <c r="D41" s="30"/>
      <c r="E41" s="31">
        <v>121652518</v>
      </c>
      <c r="F41" s="31">
        <v>111918000</v>
      </c>
      <c r="G41" s="32">
        <f>E41-F41</f>
        <v>9734518</v>
      </c>
      <c r="H41" s="33">
        <f>IF(F41=0,0,(G41/F41)*100)</f>
        <v>8.7</v>
      </c>
    </row>
    <row r="42" spans="1:8" ht="2.25" customHeight="1">
      <c r="A42" s="27"/>
      <c r="B42" s="131"/>
      <c r="C42" s="132"/>
      <c r="D42" s="30"/>
      <c r="E42" s="35"/>
      <c r="F42" s="35"/>
      <c r="G42" s="32"/>
      <c r="H42" s="33"/>
    </row>
    <row r="43" spans="1:8" s="20" customFormat="1" ht="19.5" customHeight="1">
      <c r="A43" s="19" t="s">
        <v>61</v>
      </c>
      <c r="B43" s="37"/>
      <c r="C43" s="21"/>
      <c r="D43" s="39"/>
      <c r="E43" s="24">
        <f>SUM(E44:E45)</f>
        <v>120417395.1</v>
      </c>
      <c r="F43" s="24">
        <f>SUM(F44:F45)</f>
        <v>204180000</v>
      </c>
      <c r="G43" s="25">
        <f>SUM(G44:G45)</f>
        <v>-83762604.9</v>
      </c>
      <c r="H43" s="34">
        <f>IF(F43=0,0,(G43/F43)*100)</f>
        <v>-41.02</v>
      </c>
    </row>
    <row r="44" spans="1:8" ht="15" customHeight="1">
      <c r="A44" s="27"/>
      <c r="B44" s="131" t="s">
        <v>50</v>
      </c>
      <c r="C44" s="132"/>
      <c r="D44" s="30"/>
      <c r="E44" s="31"/>
      <c r="F44" s="31"/>
      <c r="G44" s="32">
        <f>E44-F44</f>
        <v>0</v>
      </c>
      <c r="H44" s="40">
        <f>IF(F44=0,0,(G44/F44)*100)</f>
        <v>0</v>
      </c>
    </row>
    <row r="45" spans="1:8" ht="15" customHeight="1">
      <c r="A45" s="27"/>
      <c r="B45" s="131" t="s">
        <v>51</v>
      </c>
      <c r="C45" s="132"/>
      <c r="D45" s="30"/>
      <c r="E45" s="31">
        <v>120417395.1</v>
      </c>
      <c r="F45" s="31">
        <v>204180000</v>
      </c>
      <c r="G45" s="32">
        <f>E45-F45</f>
        <v>-83762604.9</v>
      </c>
      <c r="H45" s="40">
        <f>IF(F45=0,0,(G45/F45)*100)</f>
        <v>-41.02</v>
      </c>
    </row>
    <row r="46" spans="1:8" ht="1.5" customHeight="1">
      <c r="A46" s="27"/>
      <c r="B46" s="41"/>
      <c r="C46" s="28"/>
      <c r="D46" s="30"/>
      <c r="E46" s="35"/>
      <c r="F46" s="35"/>
      <c r="G46" s="32">
        <f>E46-F46</f>
        <v>0</v>
      </c>
      <c r="H46" s="40"/>
    </row>
    <row r="47" spans="1:8" s="20" customFormat="1" ht="19.5" customHeight="1">
      <c r="A47" s="19" t="s">
        <v>62</v>
      </c>
      <c r="C47" s="38"/>
      <c r="D47" s="22"/>
      <c r="E47" s="24">
        <f>E39-E43</f>
        <v>16747349.9</v>
      </c>
      <c r="F47" s="24">
        <f>F39-F43</f>
        <v>-43722000</v>
      </c>
      <c r="G47" s="25">
        <f>G39-G43</f>
        <v>60469349.9</v>
      </c>
      <c r="H47" s="34">
        <f aca="true" t="shared" si="4" ref="H47:H53">IF(F47=0,0,(G47/F47)*100)</f>
        <v>-138.3</v>
      </c>
    </row>
    <row r="48" spans="1:8" s="20" customFormat="1" ht="19.5" customHeight="1">
      <c r="A48" s="19" t="s">
        <v>63</v>
      </c>
      <c r="C48" s="38"/>
      <c r="D48" s="22"/>
      <c r="E48" s="24">
        <f>E38+E47</f>
        <v>230420866.9</v>
      </c>
      <c r="F48" s="24">
        <f>F38+F47</f>
        <v>338838000</v>
      </c>
      <c r="G48" s="25">
        <f>G38+G47</f>
        <v>-108417133.1</v>
      </c>
      <c r="H48" s="42">
        <f t="shared" si="4"/>
        <v>-32</v>
      </c>
    </row>
    <row r="49" spans="1:8" s="20" customFormat="1" ht="19.5" customHeight="1">
      <c r="A49" s="19" t="s">
        <v>64</v>
      </c>
      <c r="C49" s="38"/>
      <c r="D49" s="22"/>
      <c r="E49" s="43"/>
      <c r="F49" s="43"/>
      <c r="G49" s="25">
        <f>E49-F49</f>
        <v>0</v>
      </c>
      <c r="H49" s="42">
        <f t="shared" si="4"/>
        <v>0</v>
      </c>
    </row>
    <row r="50" spans="1:8" s="20" customFormat="1" ht="35.25" customHeight="1">
      <c r="A50" s="130" t="s">
        <v>65</v>
      </c>
      <c r="B50" s="130"/>
      <c r="C50" s="130"/>
      <c r="D50" s="22"/>
      <c r="E50" s="24">
        <f>E48-E49</f>
        <v>230420866.9</v>
      </c>
      <c r="F50" s="24">
        <f>F48-F49</f>
        <v>338838000</v>
      </c>
      <c r="G50" s="25">
        <f>E50-F50</f>
        <v>-108417133.1</v>
      </c>
      <c r="H50" s="42">
        <f t="shared" si="4"/>
        <v>-32</v>
      </c>
    </row>
    <row r="51" spans="1:8" s="20" customFormat="1" ht="19.5" customHeight="1">
      <c r="A51" s="19" t="s">
        <v>66</v>
      </c>
      <c r="C51" s="38"/>
      <c r="D51" s="22"/>
      <c r="E51" s="43"/>
      <c r="F51" s="43"/>
      <c r="G51" s="25">
        <f>E51-F51</f>
        <v>0</v>
      </c>
      <c r="H51" s="42">
        <f t="shared" si="4"/>
        <v>0</v>
      </c>
    </row>
    <row r="52" spans="1:8" s="20" customFormat="1" ht="19.5" customHeight="1">
      <c r="A52" s="19" t="s">
        <v>67</v>
      </c>
      <c r="C52" s="38"/>
      <c r="D52" s="22"/>
      <c r="E52" s="43"/>
      <c r="F52" s="43"/>
      <c r="G52" s="25">
        <f>E52-F52</f>
        <v>0</v>
      </c>
      <c r="H52" s="42">
        <f t="shared" si="4"/>
        <v>0</v>
      </c>
    </row>
    <row r="53" spans="1:8" s="51" customFormat="1" ht="19.5" customHeight="1">
      <c r="A53" s="44" t="s">
        <v>68</v>
      </c>
      <c r="B53" s="45"/>
      <c r="C53" s="46"/>
      <c r="D53" s="47"/>
      <c r="E53" s="48">
        <f>E48-E49+E51+E52</f>
        <v>230420866.9</v>
      </c>
      <c r="F53" s="48">
        <f>F48-F49+F51+F52</f>
        <v>338838000</v>
      </c>
      <c r="G53" s="49">
        <f>E53-F53</f>
        <v>-108417133.1</v>
      </c>
      <c r="H53" s="50">
        <f t="shared" si="4"/>
        <v>-32</v>
      </c>
    </row>
    <row r="54" ht="13.5" customHeight="1">
      <c r="A54" s="52"/>
    </row>
    <row r="55" ht="13.5" customHeight="1">
      <c r="A55" s="52"/>
    </row>
  </sheetData>
  <mergeCells count="36">
    <mergeCell ref="B44:C44"/>
    <mergeCell ref="B45:C45"/>
    <mergeCell ref="B42:C42"/>
    <mergeCell ref="B36:C36"/>
    <mergeCell ref="B40:C40"/>
    <mergeCell ref="B41:C41"/>
    <mergeCell ref="B35:C35"/>
    <mergeCell ref="B17:C17"/>
    <mergeCell ref="B19:C19"/>
    <mergeCell ref="B23:C23"/>
    <mergeCell ref="B22:C22"/>
    <mergeCell ref="B20:C20"/>
    <mergeCell ref="B21:C21"/>
    <mergeCell ref="B24:C24"/>
    <mergeCell ref="B25:C25"/>
    <mergeCell ref="B26:C26"/>
    <mergeCell ref="B11:C11"/>
    <mergeCell ref="B34:C34"/>
    <mergeCell ref="B33:C33"/>
    <mergeCell ref="B27:C27"/>
    <mergeCell ref="B28:C28"/>
    <mergeCell ref="B29:C29"/>
    <mergeCell ref="B12:C12"/>
    <mergeCell ref="B13:C13"/>
    <mergeCell ref="B14:C14"/>
    <mergeCell ref="B16:C16"/>
    <mergeCell ref="A50:C50"/>
    <mergeCell ref="B10:C10"/>
    <mergeCell ref="B15:C15"/>
    <mergeCell ref="G4:H4"/>
    <mergeCell ref="B7:C7"/>
    <mergeCell ref="B8:C8"/>
    <mergeCell ref="B9:C9"/>
    <mergeCell ref="E4:E5"/>
    <mergeCell ref="F4:F5"/>
    <mergeCell ref="A4:D5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9"/>
  <dimension ref="A1:P116"/>
  <sheetViews>
    <sheetView showGridLines="0" workbookViewId="0" topLeftCell="A1">
      <selection activeCell="A60" sqref="A60:F60"/>
    </sheetView>
  </sheetViews>
  <sheetFormatPr defaultColWidth="9.00390625" defaultRowHeight="16.5"/>
  <cols>
    <col min="1" max="1" width="2.25390625" style="119" customWidth="1"/>
    <col min="2" max="2" width="2.25390625" style="120" customWidth="1"/>
    <col min="3" max="3" width="17.625" style="116" customWidth="1"/>
    <col min="4" max="4" width="1.12109375" style="116" customWidth="1"/>
    <col min="5" max="5" width="18.50390625" style="121" customWidth="1"/>
    <col min="6" max="6" width="6.875" style="121" customWidth="1"/>
    <col min="7" max="7" width="1.875" style="127" customWidth="1"/>
    <col min="8" max="8" width="2.25390625" style="127" customWidth="1"/>
    <col min="9" max="9" width="17.875" style="127" customWidth="1"/>
    <col min="10" max="10" width="1.12109375" style="127" customWidth="1"/>
    <col min="11" max="11" width="18.75390625" style="127" customWidth="1"/>
    <col min="12" max="12" width="6.75390625" style="127" customWidth="1"/>
    <col min="13" max="16384" width="9.00390625" style="127" customWidth="1"/>
  </cols>
  <sheetData>
    <row r="1" spans="1:6" s="57" customFormat="1" ht="9" customHeight="1">
      <c r="A1" s="56"/>
      <c r="C1" s="58"/>
      <c r="D1" s="58"/>
      <c r="E1" s="59"/>
      <c r="F1" s="59"/>
    </row>
    <row r="2" spans="1:12" s="60" customFormat="1" ht="39" customHeight="1">
      <c r="A2" s="150" t="s">
        <v>69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spans="1:12" s="66" customFormat="1" ht="21.75" customHeight="1">
      <c r="A3" s="61"/>
      <c r="B3" s="62"/>
      <c r="C3" s="63" t="s">
        <v>70</v>
      </c>
      <c r="D3" s="63"/>
      <c r="E3" s="151" t="s">
        <v>71</v>
      </c>
      <c r="F3" s="151"/>
      <c r="G3" s="151"/>
      <c r="H3" s="151"/>
      <c r="I3" s="151"/>
      <c r="J3" s="64"/>
      <c r="K3" s="63"/>
      <c r="L3" s="65" t="s">
        <v>72</v>
      </c>
    </row>
    <row r="4" spans="1:12" s="69" customFormat="1" ht="21.75" customHeight="1">
      <c r="A4" s="67"/>
      <c r="B4" s="68"/>
      <c r="C4" s="68"/>
      <c r="D4" s="68"/>
      <c r="E4" s="154" t="s">
        <v>1</v>
      </c>
      <c r="F4" s="152" t="s">
        <v>2</v>
      </c>
      <c r="G4" s="67"/>
      <c r="H4" s="68"/>
      <c r="I4" s="68"/>
      <c r="J4" s="68"/>
      <c r="K4" s="154" t="s">
        <v>1</v>
      </c>
      <c r="L4" s="156" t="s">
        <v>2</v>
      </c>
    </row>
    <row r="5" spans="1:12" s="72" customFormat="1" ht="33" customHeight="1">
      <c r="A5" s="70"/>
      <c r="B5" s="71" t="s">
        <v>0</v>
      </c>
      <c r="C5" s="71"/>
      <c r="D5" s="71"/>
      <c r="E5" s="157"/>
      <c r="F5" s="153"/>
      <c r="G5" s="70"/>
      <c r="H5" s="71" t="s">
        <v>0</v>
      </c>
      <c r="I5" s="71"/>
      <c r="J5" s="71"/>
      <c r="K5" s="155"/>
      <c r="L5" s="155"/>
    </row>
    <row r="6" spans="1:12" s="78" customFormat="1" ht="24.75" customHeight="1">
      <c r="A6" s="67"/>
      <c r="B6" s="73" t="s">
        <v>3</v>
      </c>
      <c r="C6" s="68"/>
      <c r="D6" s="74"/>
      <c r="E6" s="75">
        <f>SUM(E7,E18,E27,E31,E43,E46,E49)</f>
        <v>101921299422.65999</v>
      </c>
      <c r="F6" s="75">
        <f aca="true" t="shared" si="0" ref="F6:F37">IF(E$6&gt;0,(E6/E$6)*100,0)</f>
        <v>100</v>
      </c>
      <c r="G6" s="76"/>
      <c r="H6" s="73" t="s">
        <v>4</v>
      </c>
      <c r="I6" s="68"/>
      <c r="J6" s="74"/>
      <c r="K6" s="75">
        <f>K7+K17+K24+K27+K30</f>
        <v>9294947213</v>
      </c>
      <c r="L6" s="77">
        <f aca="true" t="shared" si="1" ref="L6:L35">IF(K$59&gt;0,(K6/K$59)*100,0)</f>
        <v>9.119729895175835</v>
      </c>
    </row>
    <row r="7" spans="1:12" s="81" customFormat="1" ht="13.5" customHeight="1">
      <c r="A7" s="147" t="s">
        <v>73</v>
      </c>
      <c r="B7" s="149"/>
      <c r="C7" s="149"/>
      <c r="D7" s="79"/>
      <c r="E7" s="75">
        <f>SUM(E8:E17)</f>
        <v>14630736821.18</v>
      </c>
      <c r="F7" s="75">
        <f t="shared" si="0"/>
        <v>14.354935527761898</v>
      </c>
      <c r="G7" s="146" t="s">
        <v>74</v>
      </c>
      <c r="H7" s="149"/>
      <c r="I7" s="149"/>
      <c r="J7" s="79"/>
      <c r="K7" s="75">
        <f>SUM(K8:K16)</f>
        <v>1534030961</v>
      </c>
      <c r="L7" s="77">
        <f t="shared" si="1"/>
        <v>1.5051132292166807</v>
      </c>
    </row>
    <row r="8" spans="1:12" s="90" customFormat="1" ht="13.5" customHeight="1">
      <c r="A8" s="61"/>
      <c r="B8" s="143" t="s">
        <v>5</v>
      </c>
      <c r="C8" s="144"/>
      <c r="D8" s="84"/>
      <c r="E8" s="85">
        <v>14081778063.18</v>
      </c>
      <c r="F8" s="86">
        <f t="shared" si="0"/>
        <v>13.816325089011986</v>
      </c>
      <c r="G8" s="87"/>
      <c r="H8" s="158" t="s">
        <v>6</v>
      </c>
      <c r="I8" s="144"/>
      <c r="J8" s="84"/>
      <c r="K8" s="85"/>
      <c r="L8" s="89">
        <f t="shared" si="1"/>
        <v>0</v>
      </c>
    </row>
    <row r="9" spans="1:12" s="90" customFormat="1" ht="13.5" customHeight="1">
      <c r="A9" s="61"/>
      <c r="B9" s="143" t="s">
        <v>75</v>
      </c>
      <c r="C9" s="144"/>
      <c r="D9" s="84"/>
      <c r="E9" s="85"/>
      <c r="F9" s="86">
        <f t="shared" si="0"/>
        <v>0</v>
      </c>
      <c r="G9" s="87"/>
      <c r="H9" s="158" t="s">
        <v>76</v>
      </c>
      <c r="I9" s="144"/>
      <c r="J9" s="84"/>
      <c r="K9" s="85"/>
      <c r="L9" s="89">
        <f t="shared" si="1"/>
        <v>0</v>
      </c>
    </row>
    <row r="10" spans="1:12" s="90" customFormat="1" ht="13.5" customHeight="1">
      <c r="A10" s="61"/>
      <c r="B10" s="143" t="s">
        <v>77</v>
      </c>
      <c r="C10" s="143"/>
      <c r="D10" s="91"/>
      <c r="E10" s="85"/>
      <c r="F10" s="86">
        <f t="shared" si="0"/>
        <v>0</v>
      </c>
      <c r="G10" s="87"/>
      <c r="H10" s="143" t="s">
        <v>78</v>
      </c>
      <c r="I10" s="144"/>
      <c r="J10" s="84"/>
      <c r="K10" s="85"/>
      <c r="L10" s="89">
        <f t="shared" si="1"/>
        <v>0</v>
      </c>
    </row>
    <row r="11" spans="1:12" s="90" customFormat="1" ht="13.5" customHeight="1">
      <c r="A11" s="61"/>
      <c r="B11" s="143" t="s">
        <v>79</v>
      </c>
      <c r="C11" s="143"/>
      <c r="D11" s="91"/>
      <c r="E11" s="85"/>
      <c r="F11" s="86">
        <f t="shared" si="0"/>
        <v>0</v>
      </c>
      <c r="G11" s="87"/>
      <c r="H11" s="143" t="s">
        <v>80</v>
      </c>
      <c r="I11" s="144"/>
      <c r="J11" s="84"/>
      <c r="K11" s="85"/>
      <c r="L11" s="89">
        <f t="shared" si="1"/>
        <v>0</v>
      </c>
    </row>
    <row r="12" spans="1:12" s="90" customFormat="1" ht="13.5" customHeight="1">
      <c r="A12" s="61"/>
      <c r="B12" s="143" t="s">
        <v>7</v>
      </c>
      <c r="C12" s="143"/>
      <c r="D12" s="91"/>
      <c r="E12" s="85">
        <v>185853139</v>
      </c>
      <c r="F12" s="86">
        <f t="shared" si="0"/>
        <v>0.1823496561099373</v>
      </c>
      <c r="G12" s="92"/>
      <c r="H12" s="143" t="s">
        <v>81</v>
      </c>
      <c r="I12" s="144"/>
      <c r="J12" s="84"/>
      <c r="K12" s="85">
        <v>1454765831</v>
      </c>
      <c r="L12" s="89">
        <f t="shared" si="1"/>
        <v>1.4273423114114696</v>
      </c>
    </row>
    <row r="13" spans="1:12" s="90" customFormat="1" ht="13.5" customHeight="1">
      <c r="A13" s="61"/>
      <c r="B13" s="143" t="s">
        <v>8</v>
      </c>
      <c r="C13" s="143"/>
      <c r="D13" s="91"/>
      <c r="E13" s="85"/>
      <c r="F13" s="86">
        <f t="shared" si="0"/>
        <v>0</v>
      </c>
      <c r="G13" s="92"/>
      <c r="H13" s="143" t="s">
        <v>82</v>
      </c>
      <c r="I13" s="144"/>
      <c r="J13" s="84"/>
      <c r="K13" s="85"/>
      <c r="L13" s="89">
        <f t="shared" si="1"/>
        <v>0</v>
      </c>
    </row>
    <row r="14" spans="1:12" s="90" customFormat="1" ht="13.5" customHeight="1">
      <c r="A14" s="61"/>
      <c r="B14" s="143" t="s">
        <v>83</v>
      </c>
      <c r="C14" s="143"/>
      <c r="D14" s="91"/>
      <c r="E14" s="85">
        <v>34508804</v>
      </c>
      <c r="F14" s="86">
        <f t="shared" si="0"/>
        <v>0.03385828496641764</v>
      </c>
      <c r="G14" s="92"/>
      <c r="H14" s="143" t="s">
        <v>84</v>
      </c>
      <c r="I14" s="144"/>
      <c r="J14" s="84"/>
      <c r="K14" s="85">
        <v>79265130</v>
      </c>
      <c r="L14" s="89">
        <f t="shared" si="1"/>
        <v>0.07777091780521109</v>
      </c>
    </row>
    <row r="15" spans="1:12" s="90" customFormat="1" ht="13.5" customHeight="1">
      <c r="A15" s="61"/>
      <c r="B15" s="143" t="s">
        <v>85</v>
      </c>
      <c r="C15" s="143"/>
      <c r="D15" s="91"/>
      <c r="E15" s="85">
        <v>328561741</v>
      </c>
      <c r="F15" s="86">
        <f t="shared" si="0"/>
        <v>0.32236808484699464</v>
      </c>
      <c r="G15" s="92"/>
      <c r="H15" s="143" t="s">
        <v>86</v>
      </c>
      <c r="I15" s="144"/>
      <c r="J15" s="84"/>
      <c r="K15" s="85"/>
      <c r="L15" s="89">
        <f t="shared" si="1"/>
        <v>0</v>
      </c>
    </row>
    <row r="16" spans="1:12" s="90" customFormat="1" ht="13.5" customHeight="1">
      <c r="A16" s="61"/>
      <c r="B16" s="143" t="s">
        <v>87</v>
      </c>
      <c r="C16" s="143"/>
      <c r="D16" s="91"/>
      <c r="E16" s="85">
        <v>35074</v>
      </c>
      <c r="F16" s="86">
        <f t="shared" si="0"/>
        <v>3.441282656194438E-05</v>
      </c>
      <c r="G16" s="93"/>
      <c r="H16" s="143" t="s">
        <v>88</v>
      </c>
      <c r="I16" s="143"/>
      <c r="J16" s="91"/>
      <c r="K16" s="85"/>
      <c r="L16" s="89">
        <f t="shared" si="1"/>
        <v>0</v>
      </c>
    </row>
    <row r="17" spans="1:12" s="90" customFormat="1" ht="13.5" customHeight="1">
      <c r="A17" s="61"/>
      <c r="B17" s="143" t="s">
        <v>89</v>
      </c>
      <c r="C17" s="143"/>
      <c r="D17" s="91"/>
      <c r="E17" s="85"/>
      <c r="F17" s="86">
        <f t="shared" si="0"/>
        <v>0</v>
      </c>
      <c r="G17" s="146" t="s">
        <v>90</v>
      </c>
      <c r="H17" s="147"/>
      <c r="I17" s="147"/>
      <c r="J17" s="79"/>
      <c r="K17" s="75">
        <f>SUM(K18:K23)</f>
        <v>0</v>
      </c>
      <c r="L17" s="77">
        <f t="shared" si="1"/>
        <v>0</v>
      </c>
    </row>
    <row r="18" spans="1:12" s="90" customFormat="1" ht="13.5" customHeight="1">
      <c r="A18" s="147" t="s">
        <v>91</v>
      </c>
      <c r="B18" s="149"/>
      <c r="C18" s="149"/>
      <c r="D18" s="91"/>
      <c r="E18" s="75">
        <f>SUM(E19:E26)</f>
        <v>0</v>
      </c>
      <c r="F18" s="75">
        <f t="shared" si="0"/>
        <v>0</v>
      </c>
      <c r="G18" s="92"/>
      <c r="H18" s="159" t="s">
        <v>92</v>
      </c>
      <c r="I18" s="160"/>
      <c r="J18" s="94"/>
      <c r="K18" s="85"/>
      <c r="L18" s="89">
        <f t="shared" si="1"/>
        <v>0</v>
      </c>
    </row>
    <row r="19" spans="2:12" s="90" customFormat="1" ht="13.5" customHeight="1">
      <c r="B19" s="143" t="s">
        <v>93</v>
      </c>
      <c r="C19" s="143"/>
      <c r="D19" s="79"/>
      <c r="E19" s="85"/>
      <c r="F19" s="86">
        <f t="shared" si="0"/>
        <v>0</v>
      </c>
      <c r="G19" s="87"/>
      <c r="H19" s="143" t="s">
        <v>94</v>
      </c>
      <c r="I19" s="144"/>
      <c r="J19" s="84"/>
      <c r="K19" s="85"/>
      <c r="L19" s="89">
        <f t="shared" si="1"/>
        <v>0</v>
      </c>
    </row>
    <row r="20" spans="1:12" s="81" customFormat="1" ht="13.5" customHeight="1">
      <c r="A20" s="95"/>
      <c r="B20" s="143" t="s">
        <v>95</v>
      </c>
      <c r="C20" s="143"/>
      <c r="D20" s="91"/>
      <c r="E20" s="85"/>
      <c r="F20" s="86">
        <f t="shared" si="0"/>
        <v>0</v>
      </c>
      <c r="G20" s="92"/>
      <c r="H20" s="143" t="s">
        <v>96</v>
      </c>
      <c r="I20" s="144"/>
      <c r="J20" s="84"/>
      <c r="K20" s="85"/>
      <c r="L20" s="89">
        <f t="shared" si="1"/>
        <v>0</v>
      </c>
    </row>
    <row r="21" spans="1:12" s="81" customFormat="1" ht="13.5" customHeight="1">
      <c r="A21" s="61"/>
      <c r="B21" s="143" t="s">
        <v>97</v>
      </c>
      <c r="C21" s="143"/>
      <c r="D21" s="91"/>
      <c r="E21" s="85"/>
      <c r="F21" s="86">
        <f t="shared" si="0"/>
        <v>0</v>
      </c>
      <c r="G21" s="87"/>
      <c r="H21" s="143" t="s">
        <v>98</v>
      </c>
      <c r="I21" s="144"/>
      <c r="J21" s="84"/>
      <c r="K21" s="85"/>
      <c r="L21" s="89">
        <f t="shared" si="1"/>
        <v>0</v>
      </c>
    </row>
    <row r="22" spans="1:12" s="90" customFormat="1" ht="13.5" customHeight="1">
      <c r="A22" s="61"/>
      <c r="B22" s="143" t="s">
        <v>99</v>
      </c>
      <c r="C22" s="143"/>
      <c r="D22" s="91"/>
      <c r="E22" s="85"/>
      <c r="F22" s="86">
        <f t="shared" si="0"/>
        <v>0</v>
      </c>
      <c r="G22" s="87"/>
      <c r="H22" s="143" t="s">
        <v>100</v>
      </c>
      <c r="I22" s="144"/>
      <c r="J22" s="84"/>
      <c r="K22" s="85"/>
      <c r="L22" s="89">
        <f t="shared" si="1"/>
        <v>0</v>
      </c>
    </row>
    <row r="23" spans="1:12" s="90" customFormat="1" ht="13.5" customHeight="1">
      <c r="A23" s="61"/>
      <c r="B23" s="143" t="s">
        <v>101</v>
      </c>
      <c r="C23" s="143"/>
      <c r="D23" s="91"/>
      <c r="E23" s="85"/>
      <c r="F23" s="86">
        <f t="shared" si="0"/>
        <v>0</v>
      </c>
      <c r="G23" s="87"/>
      <c r="H23" s="143" t="s">
        <v>102</v>
      </c>
      <c r="I23" s="144"/>
      <c r="J23" s="84"/>
      <c r="K23" s="85"/>
      <c r="L23" s="89">
        <f t="shared" si="1"/>
        <v>0</v>
      </c>
    </row>
    <row r="24" spans="1:12" s="90" customFormat="1" ht="13.5" customHeight="1">
      <c r="A24" s="61"/>
      <c r="B24" s="143" t="s">
        <v>103</v>
      </c>
      <c r="C24" s="143"/>
      <c r="D24" s="91"/>
      <c r="E24" s="85"/>
      <c r="F24" s="86">
        <f t="shared" si="0"/>
        <v>0</v>
      </c>
      <c r="G24" s="146" t="s">
        <v>104</v>
      </c>
      <c r="H24" s="147"/>
      <c r="I24" s="147"/>
      <c r="J24" s="79"/>
      <c r="K24" s="75">
        <f>SUM(K25:K26)</f>
        <v>0</v>
      </c>
      <c r="L24" s="77">
        <f t="shared" si="1"/>
        <v>0</v>
      </c>
    </row>
    <row r="25" spans="1:12" s="90" customFormat="1" ht="13.5" customHeight="1">
      <c r="A25" s="61"/>
      <c r="B25" s="143" t="s">
        <v>105</v>
      </c>
      <c r="C25" s="143"/>
      <c r="D25" s="91"/>
      <c r="E25" s="85"/>
      <c r="F25" s="86">
        <f t="shared" si="0"/>
        <v>0</v>
      </c>
      <c r="G25" s="87"/>
      <c r="H25" s="143" t="s">
        <v>106</v>
      </c>
      <c r="I25" s="144"/>
      <c r="J25" s="84"/>
      <c r="K25" s="85"/>
      <c r="L25" s="89">
        <f t="shared" si="1"/>
        <v>0</v>
      </c>
    </row>
    <row r="26" spans="1:12" s="90" customFormat="1" ht="13.5" customHeight="1">
      <c r="A26" s="61"/>
      <c r="B26" s="143" t="s">
        <v>107</v>
      </c>
      <c r="C26" s="143"/>
      <c r="D26" s="91"/>
      <c r="E26" s="85"/>
      <c r="F26" s="86">
        <f t="shared" si="0"/>
        <v>0</v>
      </c>
      <c r="G26" s="87"/>
      <c r="H26" s="143" t="s">
        <v>108</v>
      </c>
      <c r="I26" s="144"/>
      <c r="J26" s="84"/>
      <c r="K26" s="85"/>
      <c r="L26" s="89">
        <f t="shared" si="1"/>
        <v>0</v>
      </c>
    </row>
    <row r="27" spans="1:12" s="90" customFormat="1" ht="13.5" customHeight="1">
      <c r="A27" s="147" t="s">
        <v>109</v>
      </c>
      <c r="B27" s="149"/>
      <c r="C27" s="149"/>
      <c r="D27" s="91"/>
      <c r="E27" s="75">
        <f>SUM(E28:E30)</f>
        <v>1768223797</v>
      </c>
      <c r="F27" s="75">
        <f t="shared" si="0"/>
        <v>1.734891339706442</v>
      </c>
      <c r="G27" s="146" t="s">
        <v>110</v>
      </c>
      <c r="H27" s="147"/>
      <c r="I27" s="147"/>
      <c r="J27" s="79"/>
      <c r="K27" s="75">
        <f>K28+K29</f>
        <v>201368051</v>
      </c>
      <c r="L27" s="77">
        <f t="shared" si="1"/>
        <v>0.19757209939498688</v>
      </c>
    </row>
    <row r="28" spans="1:12" s="90" customFormat="1" ht="13.5" customHeight="1">
      <c r="A28" s="61"/>
      <c r="B28" s="143" t="s">
        <v>9</v>
      </c>
      <c r="C28" s="143"/>
      <c r="D28" s="91"/>
      <c r="E28" s="85"/>
      <c r="F28" s="86">
        <f t="shared" si="0"/>
        <v>0</v>
      </c>
      <c r="G28" s="80"/>
      <c r="H28" s="143" t="s">
        <v>111</v>
      </c>
      <c r="I28" s="144"/>
      <c r="J28" s="79"/>
      <c r="K28" s="85">
        <v>201368051</v>
      </c>
      <c r="L28" s="89">
        <f t="shared" si="1"/>
        <v>0.19757209939498688</v>
      </c>
    </row>
    <row r="29" spans="2:12" s="81" customFormat="1" ht="13.5" customHeight="1">
      <c r="B29" s="143" t="s">
        <v>112</v>
      </c>
      <c r="C29" s="143"/>
      <c r="D29" s="79"/>
      <c r="E29" s="85">
        <v>500000000</v>
      </c>
      <c r="F29" s="86">
        <f t="shared" si="0"/>
        <v>0.4905745931736383</v>
      </c>
      <c r="G29" s="92"/>
      <c r="H29" s="143" t="s">
        <v>113</v>
      </c>
      <c r="I29" s="144"/>
      <c r="J29" s="84"/>
      <c r="K29" s="85"/>
      <c r="L29" s="89">
        <f t="shared" si="1"/>
        <v>0</v>
      </c>
    </row>
    <row r="30" spans="1:12" s="81" customFormat="1" ht="13.5" customHeight="1">
      <c r="A30" s="61"/>
      <c r="B30" s="143" t="s">
        <v>114</v>
      </c>
      <c r="C30" s="143"/>
      <c r="D30" s="91"/>
      <c r="E30" s="85">
        <v>1268223797</v>
      </c>
      <c r="F30" s="86">
        <f t="shared" si="0"/>
        <v>1.2443167465328036</v>
      </c>
      <c r="G30" s="146" t="s">
        <v>115</v>
      </c>
      <c r="H30" s="147"/>
      <c r="I30" s="147"/>
      <c r="J30" s="79"/>
      <c r="K30" s="75">
        <f>SUM(K31:K35)</f>
        <v>7559548201</v>
      </c>
      <c r="L30" s="77">
        <f t="shared" si="1"/>
        <v>7.417044566564167</v>
      </c>
    </row>
    <row r="31" spans="1:12" s="81" customFormat="1" ht="13.5" customHeight="1">
      <c r="A31" s="147" t="s">
        <v>116</v>
      </c>
      <c r="B31" s="149"/>
      <c r="C31" s="149"/>
      <c r="D31" s="91"/>
      <c r="E31" s="75">
        <f>SUM(E32:E42)</f>
        <v>82044146585</v>
      </c>
      <c r="F31" s="75">
        <f t="shared" si="0"/>
        <v>80.49754766642945</v>
      </c>
      <c r="G31" s="92"/>
      <c r="H31" s="143" t="s">
        <v>117</v>
      </c>
      <c r="I31" s="144"/>
      <c r="J31" s="84"/>
      <c r="K31" s="85"/>
      <c r="L31" s="89">
        <f t="shared" si="1"/>
        <v>0</v>
      </c>
    </row>
    <row r="32" spans="1:12" s="81" customFormat="1" ht="13.5" customHeight="1">
      <c r="A32" s="61"/>
      <c r="B32" s="143" t="s">
        <v>10</v>
      </c>
      <c r="C32" s="143"/>
      <c r="D32" s="91"/>
      <c r="E32" s="85">
        <v>53983890131</v>
      </c>
      <c r="F32" s="86">
        <f t="shared" si="0"/>
        <v>52.96624987789143</v>
      </c>
      <c r="G32" s="92"/>
      <c r="H32" s="143" t="s">
        <v>118</v>
      </c>
      <c r="I32" s="144"/>
      <c r="J32" s="84"/>
      <c r="K32" s="85">
        <v>2996306646</v>
      </c>
      <c r="L32" s="89">
        <f t="shared" si="1"/>
        <v>2.9398238277698368</v>
      </c>
    </row>
    <row r="33" spans="2:12" s="81" customFormat="1" ht="13.5" customHeight="1">
      <c r="B33" s="143" t="s">
        <v>11</v>
      </c>
      <c r="C33" s="143"/>
      <c r="D33" s="79"/>
      <c r="E33" s="85">
        <v>11158527684</v>
      </c>
      <c r="F33" s="86">
        <f t="shared" si="0"/>
        <v>10.94818035799016</v>
      </c>
      <c r="G33" s="92"/>
      <c r="H33" s="143" t="s">
        <v>119</v>
      </c>
      <c r="I33" s="144"/>
      <c r="J33" s="84"/>
      <c r="K33" s="85">
        <v>4563241555</v>
      </c>
      <c r="L33" s="89">
        <f t="shared" si="1"/>
        <v>4.477220738794331</v>
      </c>
    </row>
    <row r="34" spans="1:12" s="90" customFormat="1" ht="13.5" customHeight="1">
      <c r="A34" s="61"/>
      <c r="B34" s="143" t="s">
        <v>120</v>
      </c>
      <c r="C34" s="143"/>
      <c r="D34" s="91"/>
      <c r="E34" s="85">
        <v>2449721315</v>
      </c>
      <c r="F34" s="86">
        <f t="shared" si="0"/>
        <v>2.4035420749898306</v>
      </c>
      <c r="G34" s="87"/>
      <c r="H34" s="143" t="s">
        <v>121</v>
      </c>
      <c r="I34" s="144"/>
      <c r="J34" s="84"/>
      <c r="K34" s="85"/>
      <c r="L34" s="89">
        <f t="shared" si="1"/>
        <v>0</v>
      </c>
    </row>
    <row r="35" spans="1:12" s="90" customFormat="1" ht="13.5" customHeight="1">
      <c r="A35" s="61"/>
      <c r="B35" s="143" t="s">
        <v>12</v>
      </c>
      <c r="C35" s="143"/>
      <c r="D35" s="91"/>
      <c r="E35" s="85">
        <v>3429690346</v>
      </c>
      <c r="F35" s="86">
        <f t="shared" si="0"/>
        <v>3.365037892401009</v>
      </c>
      <c r="G35" s="87"/>
      <c r="H35" s="143" t="s">
        <v>122</v>
      </c>
      <c r="I35" s="144"/>
      <c r="J35" s="84"/>
      <c r="K35" s="85"/>
      <c r="L35" s="89">
        <f t="shared" si="1"/>
        <v>0</v>
      </c>
    </row>
    <row r="36" spans="1:12" s="90" customFormat="1" ht="13.5" customHeight="1">
      <c r="A36" s="61"/>
      <c r="B36" s="143" t="s">
        <v>13</v>
      </c>
      <c r="C36" s="143"/>
      <c r="D36" s="91"/>
      <c r="E36" s="85">
        <v>4017274127</v>
      </c>
      <c r="F36" s="86">
        <f t="shared" si="0"/>
        <v>3.941545241040016</v>
      </c>
      <c r="G36" s="92"/>
      <c r="H36" s="143"/>
      <c r="I36" s="144"/>
      <c r="J36" s="84"/>
      <c r="K36" s="86"/>
      <c r="L36" s="89"/>
    </row>
    <row r="37" spans="1:12" s="90" customFormat="1" ht="13.5" customHeight="1">
      <c r="A37" s="61"/>
      <c r="B37" s="143" t="s">
        <v>14</v>
      </c>
      <c r="C37" s="143"/>
      <c r="D37" s="91"/>
      <c r="E37" s="85">
        <v>107464897</v>
      </c>
      <c r="F37" s="86">
        <f t="shared" si="0"/>
        <v>0.1054390962524439</v>
      </c>
      <c r="G37" s="87"/>
      <c r="H37" s="128" t="s">
        <v>123</v>
      </c>
      <c r="I37" s="129"/>
      <c r="J37" s="96"/>
      <c r="K37" s="75">
        <f>K38+K41+K43+K47+K54+K56</f>
        <v>92626352209.66</v>
      </c>
      <c r="L37" s="77">
        <f aca="true" t="shared" si="2" ref="L37:L57">IF(K$59&gt;0,(K37/K$59)*100,0)</f>
        <v>90.88027010482416</v>
      </c>
    </row>
    <row r="38" spans="1:12" s="90" customFormat="1" ht="13.5" customHeight="1">
      <c r="A38" s="61"/>
      <c r="B38" s="143" t="s">
        <v>124</v>
      </c>
      <c r="C38" s="143"/>
      <c r="D38" s="91"/>
      <c r="E38" s="85"/>
      <c r="F38" s="86">
        <f aca="true" t="shared" si="3" ref="F38:F54">IF(E$6&gt;0,(E38/E$6)*100,0)</f>
        <v>0</v>
      </c>
      <c r="G38" s="146" t="s">
        <v>125</v>
      </c>
      <c r="H38" s="147"/>
      <c r="I38" s="147"/>
      <c r="J38" s="79"/>
      <c r="K38" s="75">
        <f>SUM(K39:K40)</f>
        <v>36071547032.41</v>
      </c>
      <c r="L38" s="77">
        <f t="shared" si="2"/>
        <v>35.39156902113659</v>
      </c>
    </row>
    <row r="39" spans="1:12" s="90" customFormat="1" ht="13.5" customHeight="1">
      <c r="A39" s="61"/>
      <c r="B39" s="143" t="s">
        <v>126</v>
      </c>
      <c r="C39" s="143"/>
      <c r="D39" s="91"/>
      <c r="E39" s="85">
        <v>6897578085</v>
      </c>
      <c r="F39" s="86">
        <f t="shared" si="3"/>
        <v>6.767553125864556</v>
      </c>
      <c r="G39" s="93"/>
      <c r="H39" s="143" t="s">
        <v>125</v>
      </c>
      <c r="I39" s="144"/>
      <c r="J39" s="84"/>
      <c r="K39" s="85">
        <v>36071547032.41</v>
      </c>
      <c r="L39" s="89">
        <f t="shared" si="2"/>
        <v>35.39156902113659</v>
      </c>
    </row>
    <row r="40" spans="1:12" s="90" customFormat="1" ht="13.5" customHeight="1">
      <c r="A40" s="61"/>
      <c r="B40" s="143" t="s">
        <v>127</v>
      </c>
      <c r="C40" s="143"/>
      <c r="D40" s="91"/>
      <c r="E40" s="85"/>
      <c r="F40" s="86">
        <f t="shared" si="3"/>
        <v>0</v>
      </c>
      <c r="G40" s="92"/>
      <c r="H40" s="143" t="s">
        <v>128</v>
      </c>
      <c r="I40" s="144"/>
      <c r="J40" s="84"/>
      <c r="K40" s="85"/>
      <c r="L40" s="89">
        <f t="shared" si="2"/>
        <v>0</v>
      </c>
    </row>
    <row r="41" spans="1:12" s="90" customFormat="1" ht="13.5" customHeight="1">
      <c r="A41" s="61"/>
      <c r="B41" s="143" t="s">
        <v>129</v>
      </c>
      <c r="C41" s="143"/>
      <c r="D41" s="91"/>
      <c r="E41" s="85"/>
      <c r="F41" s="86">
        <f t="shared" si="3"/>
        <v>0</v>
      </c>
      <c r="G41" s="146" t="s">
        <v>130</v>
      </c>
      <c r="H41" s="147"/>
      <c r="I41" s="147"/>
      <c r="J41" s="79"/>
      <c r="K41" s="75">
        <f>K42</f>
        <v>3128729906.64</v>
      </c>
      <c r="L41" s="77">
        <f t="shared" si="2"/>
        <v>3.069750802200226</v>
      </c>
    </row>
    <row r="42" spans="1:12" s="90" customFormat="1" ht="13.5" customHeight="1">
      <c r="A42" s="61"/>
      <c r="B42" s="143" t="s">
        <v>131</v>
      </c>
      <c r="C42" s="143"/>
      <c r="D42" s="91"/>
      <c r="E42" s="85"/>
      <c r="F42" s="86">
        <f t="shared" si="3"/>
        <v>0</v>
      </c>
      <c r="G42" s="93"/>
      <c r="H42" s="143" t="s">
        <v>130</v>
      </c>
      <c r="I42" s="143"/>
      <c r="J42" s="91"/>
      <c r="K42" s="85">
        <v>3128729906.64</v>
      </c>
      <c r="L42" s="89">
        <f t="shared" si="2"/>
        <v>3.069750802200226</v>
      </c>
    </row>
    <row r="43" spans="1:16" s="90" customFormat="1" ht="13.5" customHeight="1">
      <c r="A43" s="147" t="s">
        <v>132</v>
      </c>
      <c r="B43" s="149"/>
      <c r="C43" s="149"/>
      <c r="D43" s="91"/>
      <c r="E43" s="75">
        <f>SUM(E44:E45)</f>
        <v>0</v>
      </c>
      <c r="F43" s="75">
        <f t="shared" si="3"/>
        <v>0</v>
      </c>
      <c r="G43" s="146" t="s">
        <v>133</v>
      </c>
      <c r="H43" s="147"/>
      <c r="I43" s="147"/>
      <c r="J43" s="79"/>
      <c r="K43" s="75">
        <f>SUM(K44:K46)</f>
        <v>314568303.57</v>
      </c>
      <c r="L43" s="77">
        <f t="shared" si="2"/>
        <v>0.30863843509834854</v>
      </c>
      <c r="M43" s="95"/>
      <c r="N43" s="88"/>
      <c r="O43" s="97"/>
      <c r="P43" s="98"/>
    </row>
    <row r="44" spans="1:16" s="90" customFormat="1" ht="13.5" customHeight="1">
      <c r="A44" s="61"/>
      <c r="B44" s="143" t="s">
        <v>134</v>
      </c>
      <c r="C44" s="143"/>
      <c r="D44" s="91"/>
      <c r="E44" s="85"/>
      <c r="F44" s="86">
        <f t="shared" si="3"/>
        <v>0</v>
      </c>
      <c r="G44" s="99"/>
      <c r="H44" s="143" t="s">
        <v>135</v>
      </c>
      <c r="I44" s="143"/>
      <c r="J44" s="91"/>
      <c r="K44" s="85">
        <v>84147436.67</v>
      </c>
      <c r="L44" s="89">
        <f t="shared" si="2"/>
        <v>0.08256118902197948</v>
      </c>
      <c r="M44" s="95"/>
      <c r="N44" s="88"/>
      <c r="O44" s="97"/>
      <c r="P44" s="98"/>
    </row>
    <row r="45" spans="2:16" s="90" customFormat="1" ht="13.5" customHeight="1">
      <c r="B45" s="143" t="s">
        <v>136</v>
      </c>
      <c r="C45" s="143"/>
      <c r="D45" s="79"/>
      <c r="E45" s="85"/>
      <c r="F45" s="86">
        <f t="shared" si="3"/>
        <v>0</v>
      </c>
      <c r="G45" s="93"/>
      <c r="H45" s="143" t="s">
        <v>137</v>
      </c>
      <c r="I45" s="143"/>
      <c r="J45" s="91"/>
      <c r="K45" s="85">
        <v>230420866.9</v>
      </c>
      <c r="L45" s="89">
        <f t="shared" si="2"/>
        <v>0.2260772460763691</v>
      </c>
      <c r="M45" s="95"/>
      <c r="N45" s="88"/>
      <c r="O45" s="97"/>
      <c r="P45" s="98"/>
    </row>
    <row r="46" spans="1:16" s="81" customFormat="1" ht="13.5" customHeight="1">
      <c r="A46" s="147" t="s">
        <v>138</v>
      </c>
      <c r="B46" s="149"/>
      <c r="C46" s="149"/>
      <c r="D46" s="91"/>
      <c r="E46" s="75">
        <f>E47+E48</f>
        <v>30851691</v>
      </c>
      <c r="F46" s="75">
        <f t="shared" si="3"/>
        <v>0.030270111522087598</v>
      </c>
      <c r="G46" s="87"/>
      <c r="H46" s="143" t="s">
        <v>139</v>
      </c>
      <c r="I46" s="144"/>
      <c r="J46" s="84"/>
      <c r="K46" s="85"/>
      <c r="L46" s="89">
        <f t="shared" si="2"/>
        <v>0</v>
      </c>
      <c r="M46" s="95"/>
      <c r="N46" s="88"/>
      <c r="O46" s="97"/>
      <c r="P46" s="98"/>
    </row>
    <row r="47" spans="1:16" s="81" customFormat="1" ht="13.5" customHeight="1">
      <c r="A47" s="61"/>
      <c r="B47" s="143" t="s">
        <v>15</v>
      </c>
      <c r="C47" s="143"/>
      <c r="D47" s="91"/>
      <c r="E47" s="85">
        <v>30851691</v>
      </c>
      <c r="F47" s="86">
        <f t="shared" si="3"/>
        <v>0.030270111522087598</v>
      </c>
      <c r="G47" s="146" t="s">
        <v>140</v>
      </c>
      <c r="H47" s="147"/>
      <c r="I47" s="147"/>
      <c r="J47" s="79"/>
      <c r="K47" s="75">
        <f>SUM(K48:K53)</f>
        <v>53111506967.04</v>
      </c>
      <c r="L47" s="77">
        <f t="shared" si="2"/>
        <v>52.110311846389</v>
      </c>
      <c r="M47" s="95"/>
      <c r="N47" s="88"/>
      <c r="O47" s="97"/>
      <c r="P47" s="98"/>
    </row>
    <row r="48" spans="2:16" s="90" customFormat="1" ht="13.5" customHeight="1">
      <c r="B48" s="143" t="s">
        <v>141</v>
      </c>
      <c r="C48" s="143"/>
      <c r="D48" s="79"/>
      <c r="E48" s="85"/>
      <c r="F48" s="86">
        <f t="shared" si="3"/>
        <v>0</v>
      </c>
      <c r="G48" s="99"/>
      <c r="H48" s="143" t="s">
        <v>142</v>
      </c>
      <c r="I48" s="143"/>
      <c r="J48" s="91"/>
      <c r="K48" s="85"/>
      <c r="L48" s="89">
        <f t="shared" si="2"/>
        <v>0</v>
      </c>
      <c r="M48" s="95"/>
      <c r="N48" s="88"/>
      <c r="O48" s="97"/>
      <c r="P48" s="98"/>
    </row>
    <row r="49" spans="1:16" s="90" customFormat="1" ht="14.25" customHeight="1">
      <c r="A49" s="147" t="s">
        <v>143</v>
      </c>
      <c r="B49" s="149"/>
      <c r="C49" s="149"/>
      <c r="D49" s="91"/>
      <c r="E49" s="75">
        <f>SUM(E50:E54)</f>
        <v>3447340528.48</v>
      </c>
      <c r="F49" s="75">
        <f t="shared" si="3"/>
        <v>3.3823553545801426</v>
      </c>
      <c r="G49" s="99"/>
      <c r="H49" s="143" t="s">
        <v>16</v>
      </c>
      <c r="I49" s="143"/>
      <c r="J49" s="91"/>
      <c r="K49" s="85"/>
      <c r="L49" s="89">
        <f t="shared" si="2"/>
        <v>0</v>
      </c>
      <c r="M49" s="95"/>
      <c r="N49" s="88"/>
      <c r="O49" s="97"/>
      <c r="P49" s="98"/>
    </row>
    <row r="50" spans="2:16" s="100" customFormat="1" ht="13.5" customHeight="1">
      <c r="B50" s="143" t="s">
        <v>144</v>
      </c>
      <c r="C50" s="143"/>
      <c r="D50" s="79"/>
      <c r="E50" s="85">
        <v>1202708437.48</v>
      </c>
      <c r="F50" s="86">
        <f t="shared" si="3"/>
        <v>1.1800364048465064</v>
      </c>
      <c r="G50" s="101"/>
      <c r="H50" s="143" t="s">
        <v>145</v>
      </c>
      <c r="I50" s="143"/>
      <c r="J50" s="91"/>
      <c r="K50" s="85"/>
      <c r="L50" s="89">
        <f t="shared" si="2"/>
        <v>0</v>
      </c>
      <c r="M50" s="95"/>
      <c r="N50" s="88"/>
      <c r="O50" s="97"/>
      <c r="P50" s="98"/>
    </row>
    <row r="51" spans="1:12" s="103" customFormat="1" ht="13.5" customHeight="1">
      <c r="A51" s="61"/>
      <c r="B51" s="143" t="s">
        <v>17</v>
      </c>
      <c r="C51" s="143"/>
      <c r="D51" s="91"/>
      <c r="E51" s="85">
        <v>2243617805</v>
      </c>
      <c r="F51" s="86">
        <f t="shared" si="3"/>
        <v>2.201323783850013</v>
      </c>
      <c r="G51" s="99"/>
      <c r="H51" s="148" t="s">
        <v>146</v>
      </c>
      <c r="I51" s="148"/>
      <c r="J51" s="102"/>
      <c r="K51" s="85"/>
      <c r="L51" s="89">
        <f t="shared" si="2"/>
        <v>0</v>
      </c>
    </row>
    <row r="52" spans="1:12" s="104" customFormat="1" ht="13.5" customHeight="1">
      <c r="A52" s="61"/>
      <c r="B52" s="143" t="s">
        <v>147</v>
      </c>
      <c r="C52" s="143"/>
      <c r="D52" s="91"/>
      <c r="E52" s="85">
        <v>1014286</v>
      </c>
      <c r="F52" s="86">
        <f t="shared" si="3"/>
        <v>0.0009951658836234339</v>
      </c>
      <c r="H52" s="148" t="s">
        <v>148</v>
      </c>
      <c r="I52" s="148"/>
      <c r="J52" s="79"/>
      <c r="K52" s="85">
        <v>53111506967.04</v>
      </c>
      <c r="L52" s="89">
        <f t="shared" si="2"/>
        <v>52.110311846389</v>
      </c>
    </row>
    <row r="53" spans="1:12" s="104" customFormat="1" ht="13.5" customHeight="1">
      <c r="A53" s="61"/>
      <c r="B53" s="143" t="s">
        <v>149</v>
      </c>
      <c r="C53" s="143"/>
      <c r="D53" s="91"/>
      <c r="E53" s="85"/>
      <c r="F53" s="86">
        <f t="shared" si="3"/>
        <v>0</v>
      </c>
      <c r="G53" s="99"/>
      <c r="H53" s="148" t="s">
        <v>150</v>
      </c>
      <c r="I53" s="148"/>
      <c r="J53" s="91"/>
      <c r="K53" s="85"/>
      <c r="L53" s="89">
        <f t="shared" si="2"/>
        <v>0</v>
      </c>
    </row>
    <row r="54" spans="1:12" s="104" customFormat="1" ht="15" customHeight="1">
      <c r="A54" s="61"/>
      <c r="B54" s="143" t="s">
        <v>151</v>
      </c>
      <c r="C54" s="144"/>
      <c r="D54" s="91"/>
      <c r="E54" s="85"/>
      <c r="F54" s="86">
        <f t="shared" si="3"/>
        <v>0</v>
      </c>
      <c r="G54" s="146" t="s">
        <v>152</v>
      </c>
      <c r="H54" s="147"/>
      <c r="I54" s="147"/>
      <c r="J54" s="79"/>
      <c r="K54" s="75">
        <f>K55</f>
        <v>0</v>
      </c>
      <c r="L54" s="77">
        <f t="shared" si="2"/>
        <v>0</v>
      </c>
    </row>
    <row r="55" spans="1:12" s="104" customFormat="1" ht="13.5" customHeight="1">
      <c r="A55" s="61"/>
      <c r="D55" s="84"/>
      <c r="E55" s="86"/>
      <c r="F55" s="86"/>
      <c r="G55" s="105"/>
      <c r="H55" s="143" t="s">
        <v>152</v>
      </c>
      <c r="I55" s="143"/>
      <c r="J55" s="91"/>
      <c r="K55" s="85"/>
      <c r="L55" s="89">
        <f t="shared" si="2"/>
        <v>0</v>
      </c>
    </row>
    <row r="56" spans="1:12" s="104" customFormat="1" ht="13.5" customHeight="1">
      <c r="A56" s="61"/>
      <c r="D56" s="84"/>
      <c r="E56" s="86"/>
      <c r="F56" s="86"/>
      <c r="G56" s="146" t="s">
        <v>153</v>
      </c>
      <c r="H56" s="147"/>
      <c r="I56" s="147"/>
      <c r="J56" s="91"/>
      <c r="K56" s="75">
        <f>K57</f>
        <v>0</v>
      </c>
      <c r="L56" s="77">
        <f t="shared" si="2"/>
        <v>0</v>
      </c>
    </row>
    <row r="57" spans="1:12" s="104" customFormat="1" ht="13.5" customHeight="1">
      <c r="A57" s="61"/>
      <c r="D57" s="84"/>
      <c r="E57" s="86"/>
      <c r="F57" s="86"/>
      <c r="G57" s="105"/>
      <c r="H57" s="143" t="s">
        <v>153</v>
      </c>
      <c r="I57" s="143"/>
      <c r="J57" s="91"/>
      <c r="K57" s="85"/>
      <c r="L57" s="89">
        <f t="shared" si="2"/>
        <v>0</v>
      </c>
    </row>
    <row r="58" spans="1:12" s="104" customFormat="1" ht="5.25" customHeight="1">
      <c r="A58" s="61"/>
      <c r="B58" s="82"/>
      <c r="C58" s="83"/>
      <c r="D58" s="84"/>
      <c r="E58" s="86"/>
      <c r="F58" s="86"/>
      <c r="G58" s="80"/>
      <c r="H58" s="106"/>
      <c r="I58" s="106"/>
      <c r="J58" s="107"/>
      <c r="K58" s="86"/>
      <c r="L58" s="89"/>
    </row>
    <row r="59" spans="1:12" s="115" customFormat="1" ht="15" customHeight="1">
      <c r="A59" s="108"/>
      <c r="B59" s="109" t="s">
        <v>18</v>
      </c>
      <c r="C59" s="110"/>
      <c r="D59" s="111"/>
      <c r="E59" s="112">
        <f>E6</f>
        <v>101921299422.65999</v>
      </c>
      <c r="F59" s="112">
        <f>F6</f>
        <v>100</v>
      </c>
      <c r="G59" s="113"/>
      <c r="H59" s="109" t="s">
        <v>18</v>
      </c>
      <c r="I59" s="110"/>
      <c r="J59" s="111"/>
      <c r="K59" s="112">
        <f>K6+K37</f>
        <v>101921299422.66</v>
      </c>
      <c r="L59" s="114">
        <f>IF(K$59&gt;0,(K59/K$59)*100,0)</f>
        <v>100</v>
      </c>
    </row>
    <row r="60" spans="1:12" s="116" customFormat="1" ht="15" customHeight="1">
      <c r="A60" s="145" t="s">
        <v>154</v>
      </c>
      <c r="B60" s="145"/>
      <c r="C60" s="145"/>
      <c r="D60" s="145"/>
      <c r="E60" s="145"/>
      <c r="F60" s="145"/>
      <c r="G60" s="100"/>
      <c r="H60" s="100"/>
      <c r="I60" s="90"/>
      <c r="J60" s="90"/>
      <c r="K60" s="90"/>
      <c r="L60" s="90"/>
    </row>
    <row r="61" spans="1:12" s="116" customFormat="1" ht="12.75" customHeight="1">
      <c r="A61" s="117"/>
      <c r="E61" s="118"/>
      <c r="F61" s="118"/>
      <c r="G61" s="81"/>
      <c r="H61" s="81"/>
      <c r="I61" s="81"/>
      <c r="J61" s="81"/>
      <c r="K61" s="81"/>
      <c r="L61" s="81"/>
    </row>
    <row r="62" spans="1:12" s="116" customFormat="1" ht="12.75" customHeight="1">
      <c r="A62" s="119"/>
      <c r="B62" s="120"/>
      <c r="E62" s="121"/>
      <c r="F62" s="121"/>
      <c r="G62" s="90"/>
      <c r="H62" s="90"/>
      <c r="I62" s="90"/>
      <c r="J62" s="90"/>
      <c r="K62" s="90"/>
      <c r="L62" s="90"/>
    </row>
    <row r="63" spans="1:12" s="57" customFormat="1" ht="16.5" customHeight="1">
      <c r="A63" s="119"/>
      <c r="B63" s="120"/>
      <c r="C63" s="116"/>
      <c r="D63" s="116"/>
      <c r="E63" s="121"/>
      <c r="F63" s="121"/>
      <c r="G63" s="100"/>
      <c r="H63" s="100"/>
      <c r="I63" s="100"/>
      <c r="J63" s="100"/>
      <c r="K63" s="100"/>
      <c r="L63" s="100"/>
    </row>
    <row r="64" spans="1:12" s="123" customFormat="1" ht="26.25" customHeight="1">
      <c r="A64" s="119"/>
      <c r="B64" s="120"/>
      <c r="C64" s="116"/>
      <c r="D64" s="116"/>
      <c r="E64" s="121"/>
      <c r="F64" s="121"/>
      <c r="G64" s="122"/>
      <c r="H64" s="122"/>
      <c r="I64" s="122"/>
      <c r="J64" s="122"/>
      <c r="K64" s="122"/>
      <c r="L64" s="122"/>
    </row>
    <row r="65" spans="1:12" s="125" customFormat="1" ht="18" customHeight="1">
      <c r="A65" s="119"/>
      <c r="B65" s="120"/>
      <c r="C65" s="116"/>
      <c r="D65" s="116"/>
      <c r="E65" s="121"/>
      <c r="F65" s="121"/>
      <c r="G65" s="124"/>
      <c r="H65" s="124"/>
      <c r="I65" s="124"/>
      <c r="J65" s="124"/>
      <c r="K65" s="124"/>
      <c r="L65" s="124"/>
    </row>
    <row r="66" spans="1:12" s="66" customFormat="1" ht="27" customHeight="1">
      <c r="A66" s="119"/>
      <c r="B66" s="120"/>
      <c r="C66" s="116"/>
      <c r="D66" s="116"/>
      <c r="E66" s="121"/>
      <c r="F66" s="121"/>
      <c r="G66" s="126"/>
      <c r="H66" s="126"/>
      <c r="I66" s="126"/>
      <c r="J66" s="126"/>
      <c r="K66" s="126"/>
      <c r="L66" s="126"/>
    </row>
    <row r="67" spans="1:12" s="69" customFormat="1" ht="21.75" customHeight="1">
      <c r="A67" s="119"/>
      <c r="B67" s="120"/>
      <c r="C67" s="116"/>
      <c r="D67" s="116"/>
      <c r="E67" s="121"/>
      <c r="F67" s="121"/>
      <c r="G67" s="120"/>
      <c r="H67" s="120"/>
      <c r="I67" s="120"/>
      <c r="J67" s="120"/>
      <c r="K67" s="120"/>
      <c r="L67" s="120"/>
    </row>
    <row r="68" spans="1:12" s="72" customFormat="1" ht="33" customHeight="1">
      <c r="A68" s="119"/>
      <c r="B68" s="120"/>
      <c r="C68" s="116"/>
      <c r="D68" s="116"/>
      <c r="E68" s="121"/>
      <c r="F68" s="121"/>
      <c r="G68" s="103"/>
      <c r="H68" s="103"/>
      <c r="I68" s="103"/>
      <c r="J68" s="103"/>
      <c r="K68" s="103"/>
      <c r="L68" s="103"/>
    </row>
    <row r="69" spans="1:12" s="72" customFormat="1" ht="6.75" customHeight="1">
      <c r="A69" s="119"/>
      <c r="B69" s="120"/>
      <c r="C69" s="116"/>
      <c r="D69" s="116"/>
      <c r="E69" s="121"/>
      <c r="F69" s="121"/>
      <c r="G69" s="104"/>
      <c r="H69" s="104"/>
      <c r="I69" s="104"/>
      <c r="J69" s="104"/>
      <c r="K69" s="104"/>
      <c r="L69" s="104"/>
    </row>
    <row r="70" spans="1:12" s="78" customFormat="1" ht="15" customHeight="1">
      <c r="A70" s="119"/>
      <c r="B70" s="120"/>
      <c r="C70" s="116"/>
      <c r="D70" s="116"/>
      <c r="E70" s="121"/>
      <c r="F70" s="121"/>
      <c r="G70" s="104"/>
      <c r="H70" s="104"/>
      <c r="I70" s="104"/>
      <c r="J70" s="104"/>
      <c r="K70" s="104"/>
      <c r="L70" s="104"/>
    </row>
    <row r="71" spans="7:12" ht="7.5" customHeight="1">
      <c r="G71" s="104"/>
      <c r="H71" s="104"/>
      <c r="I71" s="104"/>
      <c r="J71" s="104"/>
      <c r="K71" s="104"/>
      <c r="L71" s="104"/>
    </row>
    <row r="72" spans="7:12" ht="19.5" customHeight="1">
      <c r="G72" s="104"/>
      <c r="H72" s="104"/>
      <c r="I72" s="104"/>
      <c r="J72" s="104"/>
      <c r="K72" s="104"/>
      <c r="L72" s="104"/>
    </row>
    <row r="73" spans="7:12" ht="19.5" customHeight="1">
      <c r="G73" s="78"/>
      <c r="H73" s="78"/>
      <c r="I73" s="78"/>
      <c r="J73" s="78"/>
      <c r="K73" s="78"/>
      <c r="L73" s="78"/>
    </row>
    <row r="74" spans="7:12" ht="19.5" customHeight="1">
      <c r="G74" s="115"/>
      <c r="H74" s="115"/>
      <c r="I74" s="115"/>
      <c r="J74" s="115"/>
      <c r="K74" s="115"/>
      <c r="L74" s="115"/>
    </row>
    <row r="75" spans="7:12" ht="19.5" customHeight="1">
      <c r="G75" s="116"/>
      <c r="H75" s="116"/>
      <c r="I75" s="116"/>
      <c r="J75" s="116"/>
      <c r="K75" s="116"/>
      <c r="L75" s="116"/>
    </row>
    <row r="76" spans="7:12" ht="19.5" customHeight="1">
      <c r="G76" s="116"/>
      <c r="H76" s="116"/>
      <c r="I76" s="116"/>
      <c r="J76" s="116"/>
      <c r="K76" s="116"/>
      <c r="L76" s="116"/>
    </row>
    <row r="77" spans="7:12" ht="19.5" customHeight="1">
      <c r="G77" s="116"/>
      <c r="H77" s="116"/>
      <c r="I77" s="116"/>
      <c r="J77" s="116"/>
      <c r="K77" s="116"/>
      <c r="L77" s="116"/>
    </row>
    <row r="78" spans="7:12" ht="19.5" customHeight="1">
      <c r="G78" s="116"/>
      <c r="H78" s="116"/>
      <c r="I78" s="116"/>
      <c r="J78" s="116"/>
      <c r="K78" s="116"/>
      <c r="L78" s="116"/>
    </row>
    <row r="79" spans="7:12" ht="19.5" customHeight="1">
      <c r="G79" s="116"/>
      <c r="H79" s="116"/>
      <c r="I79" s="116"/>
      <c r="J79" s="116"/>
      <c r="K79" s="116"/>
      <c r="L79" s="116"/>
    </row>
    <row r="80" spans="7:12" ht="19.5" customHeight="1">
      <c r="G80" s="57"/>
      <c r="H80" s="57"/>
      <c r="I80" s="57"/>
      <c r="J80" s="57"/>
      <c r="K80" s="57"/>
      <c r="L80" s="57"/>
    </row>
    <row r="81" spans="7:12" ht="19.5" customHeight="1">
      <c r="G81" s="123"/>
      <c r="H81" s="123"/>
      <c r="I81" s="123"/>
      <c r="J81" s="123"/>
      <c r="K81" s="123"/>
      <c r="L81" s="123"/>
    </row>
    <row r="82" spans="7:12" ht="19.5" customHeight="1">
      <c r="G82" s="125"/>
      <c r="H82" s="125"/>
      <c r="I82" s="125"/>
      <c r="J82" s="125"/>
      <c r="K82" s="125"/>
      <c r="L82" s="125"/>
    </row>
    <row r="83" spans="7:12" ht="19.5" customHeight="1">
      <c r="G83" s="66"/>
      <c r="H83" s="66"/>
      <c r="I83" s="66"/>
      <c r="J83" s="66"/>
      <c r="K83" s="66"/>
      <c r="L83" s="66"/>
    </row>
    <row r="84" spans="7:12" ht="19.5" customHeight="1">
      <c r="G84" s="69"/>
      <c r="H84" s="69"/>
      <c r="I84" s="69"/>
      <c r="J84" s="69"/>
      <c r="K84" s="69"/>
      <c r="L84" s="69"/>
    </row>
    <row r="85" spans="7:12" ht="19.5" customHeight="1">
      <c r="G85" s="72"/>
      <c r="H85" s="72"/>
      <c r="I85" s="72"/>
      <c r="J85" s="72"/>
      <c r="K85" s="72"/>
      <c r="L85" s="72"/>
    </row>
    <row r="86" spans="7:12" ht="19.5" customHeight="1">
      <c r="G86" s="72"/>
      <c r="H86" s="72"/>
      <c r="I86" s="72"/>
      <c r="J86" s="72"/>
      <c r="K86" s="72"/>
      <c r="L86" s="72"/>
    </row>
    <row r="87" spans="7:12" ht="19.5" customHeight="1">
      <c r="G87" s="78"/>
      <c r="H87" s="78"/>
      <c r="I87" s="78"/>
      <c r="J87" s="78"/>
      <c r="K87" s="78"/>
      <c r="L87" s="78"/>
    </row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41.25" customHeight="1"/>
    <row r="99" spans="1:12" s="115" customFormat="1" ht="25.5" customHeight="1">
      <c r="A99" s="119"/>
      <c r="B99" s="120"/>
      <c r="C99" s="116"/>
      <c r="D99" s="116"/>
      <c r="E99" s="121"/>
      <c r="F99" s="121"/>
      <c r="G99" s="127"/>
      <c r="H99" s="127"/>
      <c r="I99" s="127"/>
      <c r="J99" s="127"/>
      <c r="K99" s="127"/>
      <c r="L99" s="127"/>
    </row>
    <row r="116" spans="7:12" ht="16.5">
      <c r="G116" s="115"/>
      <c r="H116" s="115"/>
      <c r="I116" s="115"/>
      <c r="J116" s="115"/>
      <c r="K116" s="115"/>
      <c r="L116" s="115"/>
    </row>
  </sheetData>
  <mergeCells count="106">
    <mergeCell ref="B41:C41"/>
    <mergeCell ref="G41:I41"/>
    <mergeCell ref="B44:C44"/>
    <mergeCell ref="A43:C43"/>
    <mergeCell ref="H42:I42"/>
    <mergeCell ref="G43:I43"/>
    <mergeCell ref="H44:I44"/>
    <mergeCell ref="B40:C40"/>
    <mergeCell ref="B39:C39"/>
    <mergeCell ref="H39:I39"/>
    <mergeCell ref="H40:I40"/>
    <mergeCell ref="H36:I36"/>
    <mergeCell ref="B38:C38"/>
    <mergeCell ref="B36:C36"/>
    <mergeCell ref="H37:I37"/>
    <mergeCell ref="G38:I38"/>
    <mergeCell ref="B25:C25"/>
    <mergeCell ref="H25:I25"/>
    <mergeCell ref="B26:C26"/>
    <mergeCell ref="H26:I26"/>
    <mergeCell ref="H21:I21"/>
    <mergeCell ref="H22:I22"/>
    <mergeCell ref="B23:C23"/>
    <mergeCell ref="B24:C24"/>
    <mergeCell ref="H23:I23"/>
    <mergeCell ref="G24:I24"/>
    <mergeCell ref="B11:C11"/>
    <mergeCell ref="B14:C14"/>
    <mergeCell ref="B15:C15"/>
    <mergeCell ref="B12:C12"/>
    <mergeCell ref="B13:C13"/>
    <mergeCell ref="A7:C7"/>
    <mergeCell ref="B8:C8"/>
    <mergeCell ref="B9:C9"/>
    <mergeCell ref="B10:C10"/>
    <mergeCell ref="B34:C34"/>
    <mergeCell ref="B35:C35"/>
    <mergeCell ref="B32:C32"/>
    <mergeCell ref="B37:C37"/>
    <mergeCell ref="B33:C33"/>
    <mergeCell ref="H19:I19"/>
    <mergeCell ref="B28:C28"/>
    <mergeCell ref="B29:C29"/>
    <mergeCell ref="A27:C27"/>
    <mergeCell ref="G27:I27"/>
    <mergeCell ref="B20:C20"/>
    <mergeCell ref="H20:I20"/>
    <mergeCell ref="B21:C21"/>
    <mergeCell ref="B19:C19"/>
    <mergeCell ref="B22:C22"/>
    <mergeCell ref="H16:I16"/>
    <mergeCell ref="B17:C17"/>
    <mergeCell ref="G17:I17"/>
    <mergeCell ref="A18:C18"/>
    <mergeCell ref="H18:I18"/>
    <mergeCell ref="B16:C16"/>
    <mergeCell ref="H29:I29"/>
    <mergeCell ref="B30:C30"/>
    <mergeCell ref="G30:I30"/>
    <mergeCell ref="A31:C31"/>
    <mergeCell ref="H31:I31"/>
    <mergeCell ref="G7:I7"/>
    <mergeCell ref="H8:I8"/>
    <mergeCell ref="H9:I9"/>
    <mergeCell ref="H28:I28"/>
    <mergeCell ref="H10:I10"/>
    <mergeCell ref="H11:I11"/>
    <mergeCell ref="H12:I12"/>
    <mergeCell ref="H13:I13"/>
    <mergeCell ref="H14:I14"/>
    <mergeCell ref="H15:I15"/>
    <mergeCell ref="A2:L2"/>
    <mergeCell ref="E3:I3"/>
    <mergeCell ref="F4:F5"/>
    <mergeCell ref="K4:K5"/>
    <mergeCell ref="L4:L5"/>
    <mergeCell ref="E4:E5"/>
    <mergeCell ref="H32:I32"/>
    <mergeCell ref="H33:I33"/>
    <mergeCell ref="H34:I34"/>
    <mergeCell ref="H35:I35"/>
    <mergeCell ref="B45:C45"/>
    <mergeCell ref="H45:I45"/>
    <mergeCell ref="B42:C42"/>
    <mergeCell ref="H48:I48"/>
    <mergeCell ref="B47:C47"/>
    <mergeCell ref="A46:C46"/>
    <mergeCell ref="H46:I46"/>
    <mergeCell ref="G47:I47"/>
    <mergeCell ref="B48:C48"/>
    <mergeCell ref="H49:I49"/>
    <mergeCell ref="H50:I50"/>
    <mergeCell ref="B51:C51"/>
    <mergeCell ref="H51:I51"/>
    <mergeCell ref="B50:C50"/>
    <mergeCell ref="A49:C49"/>
    <mergeCell ref="B52:C52"/>
    <mergeCell ref="B53:C53"/>
    <mergeCell ref="H53:I53"/>
    <mergeCell ref="H52:I52"/>
    <mergeCell ref="B54:C54"/>
    <mergeCell ref="A60:F60"/>
    <mergeCell ref="G54:I54"/>
    <mergeCell ref="H55:I55"/>
    <mergeCell ref="G56:I56"/>
    <mergeCell ref="H57:I57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Q208</cp:lastModifiedBy>
  <cp:lastPrinted>2010-08-09T02:29:47Z</cp:lastPrinted>
  <dcterms:created xsi:type="dcterms:W3CDTF">2009-09-16T06:38:35Z</dcterms:created>
  <dcterms:modified xsi:type="dcterms:W3CDTF">2010-08-20T09:03:50Z</dcterms:modified>
  <cp:category/>
  <cp:version/>
  <cp:contentType/>
  <cp:contentStatus/>
</cp:coreProperties>
</file>