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985" activeTab="0"/>
  </bookViews>
  <sheets>
    <sheet name="6表非餘絀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'6表非餘絀'!$A$1:$G$96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<sst xmlns="http://schemas.openxmlformats.org/spreadsheetml/2006/main" count="130" uniqueCount="96">
  <si>
    <t>單位：百萬元</t>
  </si>
  <si>
    <t>作業基金</t>
  </si>
  <si>
    <t>轉絀為餘</t>
  </si>
  <si>
    <t>行政院主管</t>
  </si>
  <si>
    <t>內政部主管</t>
  </si>
  <si>
    <t/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</si>
  <si>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</si>
  <si>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</si>
  <si>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</si>
  <si>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</si>
  <si>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</si>
  <si>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</si>
  <si>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</si>
  <si>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</si>
  <si>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</si>
  <si>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</si>
  <si>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</si>
  <si>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原住民族委員會主管</t>
  </si>
  <si>
    <t>債務基金</t>
  </si>
  <si>
    <t>特別收入基金</t>
  </si>
  <si>
    <t>反餘為絀</t>
  </si>
  <si>
    <t>原子能委員會主管</t>
  </si>
  <si>
    <t>勞工委員會主管</t>
  </si>
  <si>
    <t>環境保護署主管</t>
  </si>
  <si>
    <t>大陸委員會主管</t>
  </si>
  <si>
    <t>金融監督管理委員會主管</t>
  </si>
  <si>
    <t>國家通訊傳播委員會主管</t>
  </si>
  <si>
    <t>資本計畫基金</t>
  </si>
  <si>
    <t>99年度營業基金以外之其他特種基金截至99年9月底實際餘絀情形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</si>
  <si>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</si>
  <si>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</si>
  <si>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</si>
  <si>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</si>
  <si>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</si>
  <si>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</si>
  <si>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</si>
  <si>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</si>
  <si>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</si>
  <si>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</si>
  <si>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</si>
  <si>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</si>
  <si>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</si>
  <si>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</si>
  <si>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</si>
  <si>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</si>
  <si>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</si>
  <si>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</si>
  <si>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</si>
  <si>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</si>
  <si>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</si>
  <si>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</si>
  <si>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</si>
  <si>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15.法務部監所作業基金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</si>
  <si>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</si>
  <si>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</si>
  <si>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</si>
  <si>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</si>
  <si>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</si>
  <si>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</si>
  <si>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</si>
  <si>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</si>
  <si>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24.管制藥品管理局製藥工廠作業基金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</si>
  <si>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</si>
  <si>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</si>
  <si>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</si>
  <si>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</si>
  <si>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</si>
  <si>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</si>
  <si>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</si>
  <si>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</si>
  <si>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</si>
  <si>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</si>
  <si>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</si>
  <si>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</si>
  <si>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7.警察消防海巡空勤人員及協勤民力安全基金
   (警察消防海巡移民空勤人員及協勤民力安全基金)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</si>
  <si>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</si>
  <si>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</si>
  <si>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</si>
  <si>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</si>
  <si>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</si>
  <si>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</si>
  <si>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</si>
  <si>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</si>
  <si>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</si>
  <si>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</si>
  <si>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</si>
  <si>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19.金融監督管理基金</t>
  </si>
  <si>
    <t>　20.行政院金融重建基金</t>
  </si>
  <si>
    <t>　21.通訊傳播監督管理基金</t>
  </si>
  <si>
    <t>　22.有線廣播電視事業發展基金</t>
  </si>
  <si>
    <t>體育委員會主管</t>
  </si>
  <si>
    <t>　23.運動發展基金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</si>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</sst>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  <numFmt numFmtId="195" formatCode="0_ "/>
    <numFmt numFmtId="196" formatCode="#,##0.0_);\(#,##0.0\)"/>
    <numFmt numFmtId="197" formatCode="#,##0_);[Red]\(#,##0\)"/>
    <numFmt numFmtId="198" formatCode="_-* #,##0.0_-;\-* #,##0.0_-;_-* &quot;-&quot;??_-;_-@_-"/>
    <numFmt numFmtId="199" formatCode="_-* #,##0_-;\-* #,##0_-;_-* &quot;-&quot;??_-;_-@_-"/>
    <numFmt numFmtId="200" formatCode="_-* #,##0_-;\-* #,##0_-;_-* &quot; &quot;_-;_-@_-"/>
    <numFmt numFmtId="201" formatCode="_-* #,##0.000_-;\-* #,##0.000_-;_-* &quot;-&quot;??_-;_-@_-"/>
    <numFmt numFmtId="202" formatCode="_(* #,##0.0_);_(* \(#,##0.0\);_(* &quot;-&quot;_);_(@_)"/>
    <numFmt numFmtId="203" formatCode="_-* #,##0_-;\-* #,##0_-;_-* &quot;     -&quot;??_-;_-@_-"/>
    <numFmt numFmtId="204" formatCode="\(#,##0\)"/>
    <numFmt numFmtId="205" formatCode="0_);[Red]\(0\)"/>
    <numFmt numFmtId="206" formatCode="#,##0\ \ \ \ \ \ \ \ \ \ \ \ \ "/>
    <numFmt numFmtId="207" formatCode="_-* #,##0.0000_-;\-* #,##0.0000_-;_-* &quot;-&quot;??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_(* #,##0.00_);_(* \(#,##0.00\);_(* &quot;-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#,##0\ \ \ \ \ \ \ \ \ "/>
    <numFmt numFmtId="223" formatCode="0.00_ "/>
    <numFmt numFmtId="224" formatCode="_-* #,##0_-;\-* #,##0_-;_-* &quot;&quot;_-;_-@_-"/>
    <numFmt numFmtId="225" formatCode="_-* #,##0_ \ \-;\-* #,##0\ \ _-;_-* &quot;-&quot;\ \ _-;_-@_-"/>
    <numFmt numFmtId="226" formatCode="_-* #,##0\ \ \ _-;\-* #,##0_-;_-* &quot;-   &quot;_-;_-@_-"/>
    <numFmt numFmtId="227" formatCode="#,##0\ \ \ "/>
    <numFmt numFmtId="228" formatCode="#,##0\ \ \ \ \ \ "/>
    <numFmt numFmtId="229" formatCode="#,##0.0\ \ \ \ \ \ "/>
    <numFmt numFmtId="230" formatCode="_-* #,##0.0_-;\-* #,##0.0_-;_-* &quot;-&quot;_-;_-@_-"/>
    <numFmt numFmtId="231" formatCode="_(* #,##0.000_);_(* \(#,##0.000\);_(* &quot;-&quot;_);_(@_)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3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49" fontId="13" fillId="0" borderId="3" xfId="19" applyNumberFormat="1" applyFont="1" applyBorder="1" applyAlignment="1">
      <alignment horizontal="center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0" applyFont="1" applyBorder="1" applyAlignment="1" applyProtection="1">
      <alignment vertical="center" wrapText="1"/>
      <protection/>
    </xf>
    <xf numFmtId="178" fontId="18" fillId="0" borderId="1" xfId="0" applyNumberFormat="1" applyFont="1" applyFill="1" applyBorder="1" applyAlignment="1" applyProtection="1">
      <alignment horizontal="right" vertical="center" wrapTex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178" fontId="19" fillId="0" borderId="1" xfId="0" applyNumberFormat="1" applyFont="1" applyBorder="1" applyAlignment="1" applyProtection="1">
      <alignment horizontal="right" vertical="center"/>
      <protection/>
    </xf>
    <xf numFmtId="0" fontId="15" fillId="0" borderId="1" xfId="0" applyFont="1" applyBorder="1" applyAlignment="1" applyProtection="1">
      <alignment horizontal="left" vertical="center" wrapText="1" indent="1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0" fontId="12" fillId="0" borderId="0" xfId="19" applyFont="1" applyBorder="1">
      <alignment vertical="top"/>
      <protection/>
    </xf>
    <xf numFmtId="178" fontId="21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 wrapText="1"/>
      <protection/>
    </xf>
    <xf numFmtId="182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 applyProtection="1">
      <alignment horizontal="right" vertical="center" wrapText="1"/>
      <protection/>
    </xf>
    <xf numFmtId="179" fontId="14" fillId="0" borderId="1" xfId="0" applyNumberFormat="1" applyFont="1" applyFill="1" applyBorder="1" applyAlignment="1" applyProtection="1">
      <alignment horizontal="right" vertical="center"/>
      <protection/>
    </xf>
    <xf numFmtId="178" fontId="14" fillId="0" borderId="1" xfId="0" applyNumberFormat="1" applyFont="1" applyFill="1" applyBorder="1" applyAlignment="1" applyProtection="1">
      <alignment horizontal="right" vertical="center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26" fillId="0" borderId="0" xfId="19" applyFont="1" applyBorder="1">
      <alignment vertical="top"/>
      <protection/>
    </xf>
    <xf numFmtId="0" fontId="26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12" fillId="0" borderId="0" xfId="19" applyFont="1" applyBorder="1" applyAlignment="1">
      <alignment/>
      <protection/>
    </xf>
    <xf numFmtId="0" fontId="12" fillId="0" borderId="0" xfId="19" applyFont="1" applyAlignment="1">
      <alignment/>
      <protection/>
    </xf>
    <xf numFmtId="0" fontId="24" fillId="0" borderId="0" xfId="0" applyFont="1" applyFill="1" applyBorder="1" applyAlignment="1" applyProtection="1">
      <alignment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zoomScale="75" zoomScaleNormal="75" zoomScaleSheetLayoutView="75" workbookViewId="0" topLeftCell="A1">
      <selection activeCell="A5" sqref="A5"/>
    </sheetView>
  </sheetViews>
  <sheetFormatPr defaultColWidth="9.00390625" defaultRowHeight="16.5"/>
  <cols>
    <col min="1" max="1" width="61.375" style="4" customWidth="1"/>
    <col min="2" max="2" width="17.75390625" style="4" customWidth="1"/>
    <col min="3" max="3" width="17.50390625" style="4" customWidth="1"/>
    <col min="4" max="4" width="16.875" style="4" customWidth="1"/>
    <col min="5" max="5" width="16.00390625" style="4" customWidth="1"/>
    <col min="6" max="6" width="16.75390625" style="5" customWidth="1"/>
    <col min="7" max="7" width="17.875" style="5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28</v>
      </c>
      <c r="B1" s="2"/>
      <c r="C1" s="2"/>
      <c r="D1" s="2"/>
      <c r="E1" s="2"/>
      <c r="F1" s="2"/>
      <c r="G1" s="3"/>
    </row>
    <row r="2" ht="17.25" customHeight="1">
      <c r="G2" s="6" t="s">
        <v>0</v>
      </c>
    </row>
    <row r="3" spans="1:8" s="10" customFormat="1" ht="30" customHeight="1">
      <c r="A3" s="7" t="s">
        <v>29</v>
      </c>
      <c r="B3" s="8" t="s">
        <v>30</v>
      </c>
      <c r="C3" s="8" t="s">
        <v>31</v>
      </c>
      <c r="D3" s="8"/>
      <c r="E3" s="8"/>
      <c r="F3" s="8"/>
      <c r="G3" s="8"/>
      <c r="H3" s="9"/>
    </row>
    <row r="4" spans="1:8" s="10" customFormat="1" ht="36.75" customHeight="1">
      <c r="A4" s="11"/>
      <c r="B4" s="12"/>
      <c r="C4" s="13" t="s">
        <v>32</v>
      </c>
      <c r="D4" s="13" t="s">
        <v>33</v>
      </c>
      <c r="E4" s="13" t="s">
        <v>34</v>
      </c>
      <c r="F4" s="13" t="s">
        <v>35</v>
      </c>
      <c r="G4" s="13" t="s">
        <v>36</v>
      </c>
      <c r="H4" s="9"/>
    </row>
    <row r="5" spans="1:8" s="17" customFormat="1" ht="27.75" customHeight="1">
      <c r="A5" s="14" t="s">
        <v>37</v>
      </c>
      <c r="B5" s="15">
        <f>B6+B50+B53+B91</f>
        <v>30071</v>
      </c>
      <c r="C5" s="15">
        <f>C6+C50+C53+C91</f>
        <v>-2049</v>
      </c>
      <c r="D5" s="15">
        <f>D6+D50+D53+D91</f>
        <v>56703</v>
      </c>
      <c r="E5" s="15">
        <f>E6+E50+E53+E91</f>
        <v>58752</v>
      </c>
      <c r="F5" s="15">
        <v>2866.03498642582</v>
      </c>
      <c r="G5" s="15">
        <v>188.55537943657248</v>
      </c>
      <c r="H5" s="16"/>
    </row>
    <row r="6" spans="1:8" s="17" customFormat="1" ht="22.5" customHeight="1">
      <c r="A6" s="18" t="s">
        <v>1</v>
      </c>
      <c r="B6" s="15">
        <f>B7+B9+B13+B16+B19+B26+B28+B31+B33+B36+B38+B40+B44+B46+B48</f>
        <v>-14478</v>
      </c>
      <c r="C6" s="15">
        <f>C7+C9+C13+C16+C19+C26+C28+C31+C33+C36+C38+C40+C44+C46+C48</f>
        <v>-3801</v>
      </c>
      <c r="D6" s="15">
        <f>D7+D9+D13+D16+D19+D26+D28+D31+D33+D36+D38+D40+D44+D46+D48</f>
        <v>47871</v>
      </c>
      <c r="E6" s="15">
        <f>E7+E9+E13+E16+E19+E26+E28+E31+E33+E36+E38+E40+E44+E46+E48</f>
        <v>51672</v>
      </c>
      <c r="F6" s="15">
        <v>1359.82146924025</v>
      </c>
      <c r="G6" s="19" t="s">
        <v>2</v>
      </c>
      <c r="H6" s="16"/>
    </row>
    <row r="7" spans="1:8" s="17" customFormat="1" ht="22.5" customHeight="1">
      <c r="A7" s="20" t="s">
        <v>3</v>
      </c>
      <c r="B7" s="21">
        <f>SUM(B8)</f>
        <v>2657</v>
      </c>
      <c r="C7" s="21">
        <f>SUM(C8)</f>
        <v>3357</v>
      </c>
      <c r="D7" s="21">
        <f>SUM(D8)</f>
        <v>6069</v>
      </c>
      <c r="E7" s="21">
        <f>SUM(E8)</f>
        <v>2712</v>
      </c>
      <c r="F7" s="21">
        <v>80.78216215737211</v>
      </c>
      <c r="G7" s="21">
        <v>228.38504119954902</v>
      </c>
      <c r="H7" s="16"/>
    </row>
    <row r="8" spans="1:8" ht="22.5" customHeight="1">
      <c r="A8" s="22" t="s">
        <v>38</v>
      </c>
      <c r="B8" s="23">
        <v>2657</v>
      </c>
      <c r="C8" s="23">
        <v>3357</v>
      </c>
      <c r="D8" s="23">
        <v>6069</v>
      </c>
      <c r="E8" s="23">
        <f>D8-C8</f>
        <v>2712</v>
      </c>
      <c r="F8" s="23">
        <v>80.78216215737211</v>
      </c>
      <c r="G8" s="23">
        <v>228.38504119954902</v>
      </c>
      <c r="H8" s="24"/>
    </row>
    <row r="9" spans="1:8" s="17" customFormat="1" ht="22.5" customHeight="1">
      <c r="A9" s="20" t="s">
        <v>4</v>
      </c>
      <c r="B9" s="21">
        <f>SUM(B10:B12)</f>
        <v>-313</v>
      </c>
      <c r="C9" s="21">
        <f>SUM(C10:C12)</f>
        <v>-288</v>
      </c>
      <c r="D9" s="21">
        <f>SUM(D10:D12)</f>
        <v>2117</v>
      </c>
      <c r="E9" s="21">
        <f>SUM(E10:E12)</f>
        <v>2405</v>
      </c>
      <c r="F9" s="21">
        <v>835.884367331048</v>
      </c>
      <c r="G9" s="19" t="s">
        <v>2</v>
      </c>
      <c r="H9" s="16"/>
    </row>
    <row r="10" spans="1:8" ht="22.5" customHeight="1">
      <c r="A10" s="22" t="s">
        <v>39</v>
      </c>
      <c r="B10" s="23">
        <v>-311</v>
      </c>
      <c r="C10" s="23">
        <v>-286</v>
      </c>
      <c r="D10" s="25">
        <v>2118</v>
      </c>
      <c r="E10" s="23">
        <f>D10-C10</f>
        <v>2404</v>
      </c>
      <c r="F10" s="23">
        <v>839.975186942666</v>
      </c>
      <c r="G10" s="26" t="s">
        <v>2</v>
      </c>
      <c r="H10" s="24"/>
    </row>
    <row r="11" spans="1:8" ht="22.5" customHeight="1">
      <c r="A11" s="22" t="s">
        <v>40</v>
      </c>
      <c r="B11" s="27">
        <v>0</v>
      </c>
      <c r="C11" s="27">
        <v>0</v>
      </c>
      <c r="D11" s="27">
        <v>0</v>
      </c>
      <c r="E11" s="23"/>
      <c r="F11" s="28"/>
      <c r="G11" s="28" t="s">
        <v>5</v>
      </c>
      <c r="H11" s="24"/>
    </row>
    <row r="12" spans="1:8" ht="22.5" customHeight="1">
      <c r="A12" s="22" t="s">
        <v>41</v>
      </c>
      <c r="B12" s="23">
        <v>-2</v>
      </c>
      <c r="C12" s="23">
        <v>-2</v>
      </c>
      <c r="D12" s="23">
        <v>-1</v>
      </c>
      <c r="E12" s="23">
        <f>D12-C12</f>
        <v>1</v>
      </c>
      <c r="F12" s="23">
        <v>56.4388814913449</v>
      </c>
      <c r="G12" s="23">
        <v>30.137632427452786</v>
      </c>
      <c r="H12" s="24"/>
    </row>
    <row r="13" spans="1:8" s="17" customFormat="1" ht="22.5" customHeight="1">
      <c r="A13" s="20" t="s">
        <v>6</v>
      </c>
      <c r="B13" s="21">
        <f>SUM(B14:B15)</f>
        <v>-6054</v>
      </c>
      <c r="C13" s="21">
        <f>SUM(C14:C15)</f>
        <v>-5527</v>
      </c>
      <c r="D13" s="21">
        <f>SUM(D14:D15)</f>
        <v>-366</v>
      </c>
      <c r="E13" s="21">
        <f>SUM(E14:E15)</f>
        <v>5161</v>
      </c>
      <c r="F13" s="21">
        <v>93.3728148733831</v>
      </c>
      <c r="G13" s="21">
        <v>6.049418664245397</v>
      </c>
      <c r="H13" s="16"/>
    </row>
    <row r="14" spans="1:8" ht="21.75" customHeight="1">
      <c r="A14" s="22" t="s">
        <v>42</v>
      </c>
      <c r="B14" s="23">
        <v>2355</v>
      </c>
      <c r="C14" s="23">
        <v>727</v>
      </c>
      <c r="D14" s="23">
        <v>1020</v>
      </c>
      <c r="E14" s="23">
        <f>D14-C14</f>
        <v>293</v>
      </c>
      <c r="F14" s="23">
        <v>40.20608206942252</v>
      </c>
      <c r="G14" s="23">
        <v>43.31314880950611</v>
      </c>
      <c r="H14" s="24"/>
    </row>
    <row r="15" spans="1:8" ht="21.75" customHeight="1">
      <c r="A15" s="22" t="s">
        <v>43</v>
      </c>
      <c r="B15" s="23">
        <v>-8409</v>
      </c>
      <c r="C15" s="23">
        <v>-6254</v>
      </c>
      <c r="D15" s="23">
        <v>-1386</v>
      </c>
      <c r="E15" s="23">
        <f>D15-C15</f>
        <v>4868</v>
      </c>
      <c r="F15" s="23">
        <v>77.8361323647954</v>
      </c>
      <c r="G15" s="23">
        <v>16.483730904183407</v>
      </c>
      <c r="H15" s="24"/>
    </row>
    <row r="16" spans="1:8" s="17" customFormat="1" ht="22.5" customHeight="1">
      <c r="A16" s="20" t="s">
        <v>7</v>
      </c>
      <c r="B16" s="21">
        <f>SUM(B17:B18)</f>
        <v>165</v>
      </c>
      <c r="C16" s="21">
        <f>SUM(C17:C18)</f>
        <v>108</v>
      </c>
      <c r="D16" s="21">
        <f>SUM(D17:D18)</f>
        <v>147</v>
      </c>
      <c r="E16" s="21">
        <f>SUM(E17:E18)</f>
        <v>39</v>
      </c>
      <c r="F16" s="21">
        <v>35.82546371397584</v>
      </c>
      <c r="G16" s="21">
        <v>88.68554965773116</v>
      </c>
      <c r="H16" s="16"/>
    </row>
    <row r="17" spans="1:8" ht="22.5" customHeight="1">
      <c r="A17" s="22" t="s">
        <v>44</v>
      </c>
      <c r="B17" s="23">
        <v>186</v>
      </c>
      <c r="C17" s="23">
        <v>86</v>
      </c>
      <c r="D17" s="23">
        <v>79</v>
      </c>
      <c r="E17" s="23">
        <f aca="true" t="shared" si="0" ref="E17:E25">D17-C17</f>
        <v>-7</v>
      </c>
      <c r="F17" s="23">
        <v>8.70137663090751</v>
      </c>
      <c r="G17" s="23">
        <v>42.23703898445129</v>
      </c>
      <c r="H17" s="24"/>
    </row>
    <row r="18" spans="1:8" ht="22.5" customHeight="1">
      <c r="A18" s="22" t="s">
        <v>45</v>
      </c>
      <c r="B18" s="23">
        <v>-21</v>
      </c>
      <c r="C18" s="23">
        <v>22</v>
      </c>
      <c r="D18" s="29">
        <v>68</v>
      </c>
      <c r="E18" s="23">
        <f t="shared" si="0"/>
        <v>46</v>
      </c>
      <c r="F18" s="23">
        <v>213.12881684677194</v>
      </c>
      <c r="G18" s="26" t="s">
        <v>2</v>
      </c>
      <c r="H18" s="24"/>
    </row>
    <row r="19" spans="1:8" s="17" customFormat="1" ht="22.5" customHeight="1">
      <c r="A19" s="20" t="s">
        <v>8</v>
      </c>
      <c r="B19" s="15">
        <f>SUM(B20:B25)</f>
        <v>-805</v>
      </c>
      <c r="C19" s="15">
        <f>SUM(C20:C25)</f>
        <v>-1231</v>
      </c>
      <c r="D19" s="15">
        <f>SUM(D20:D25)</f>
        <v>1887</v>
      </c>
      <c r="E19" s="21">
        <f t="shared" si="0"/>
        <v>3118</v>
      </c>
      <c r="F19" s="21">
        <v>253.493028508213</v>
      </c>
      <c r="G19" s="19" t="s">
        <v>2</v>
      </c>
      <c r="H19" s="16"/>
    </row>
    <row r="20" spans="1:8" s="32" customFormat="1" ht="21.75" customHeight="1">
      <c r="A20" s="22" t="s">
        <v>46</v>
      </c>
      <c r="B20" s="30">
        <v>-1790</v>
      </c>
      <c r="C20" s="30">
        <v>-2502</v>
      </c>
      <c r="D20" s="30">
        <v>-324</v>
      </c>
      <c r="E20" s="23">
        <f t="shared" si="0"/>
        <v>2178</v>
      </c>
      <c r="F20" s="23">
        <v>87.150568978988</v>
      </c>
      <c r="G20" s="30">
        <v>17.957938569755363</v>
      </c>
      <c r="H20" s="31"/>
    </row>
    <row r="21" spans="1:8" s="34" customFormat="1" ht="21" customHeight="1">
      <c r="A21" s="22" t="s">
        <v>47</v>
      </c>
      <c r="B21" s="30">
        <v>1123</v>
      </c>
      <c r="C21" s="30">
        <v>881</v>
      </c>
      <c r="D21" s="30">
        <v>894</v>
      </c>
      <c r="E21" s="30">
        <f t="shared" si="0"/>
        <v>13</v>
      </c>
      <c r="F21" s="30">
        <v>1.4449110830268368</v>
      </c>
      <c r="G21" s="30">
        <v>79.6034753354087</v>
      </c>
      <c r="H21" s="33"/>
    </row>
    <row r="22" spans="1:8" s="17" customFormat="1" ht="21" customHeight="1">
      <c r="A22" s="22" t="s">
        <v>48</v>
      </c>
      <c r="B22" s="30">
        <v>110</v>
      </c>
      <c r="C22" s="30">
        <v>189</v>
      </c>
      <c r="D22" s="30">
        <v>407</v>
      </c>
      <c r="E22" s="30">
        <f t="shared" si="0"/>
        <v>218</v>
      </c>
      <c r="F22" s="30">
        <v>116.13159823891364</v>
      </c>
      <c r="G22" s="30">
        <v>370.92281061102614</v>
      </c>
      <c r="H22" s="16"/>
    </row>
    <row r="23" spans="1:8" s="17" customFormat="1" ht="21" customHeight="1">
      <c r="A23" s="22" t="s">
        <v>49</v>
      </c>
      <c r="B23" s="30">
        <v>48</v>
      </c>
      <c r="C23" s="30">
        <v>28</v>
      </c>
      <c r="D23" s="30">
        <v>30</v>
      </c>
      <c r="E23" s="30">
        <f t="shared" si="0"/>
        <v>2</v>
      </c>
      <c r="F23" s="30">
        <v>4.861281040179048</v>
      </c>
      <c r="G23" s="30">
        <v>61.27247477892639</v>
      </c>
      <c r="H23" s="16"/>
    </row>
    <row r="24" spans="1:8" ht="21" customHeight="1">
      <c r="A24" s="22" t="s">
        <v>50</v>
      </c>
      <c r="B24" s="30">
        <v>-297</v>
      </c>
      <c r="C24" s="30">
        <v>-233</v>
      </c>
      <c r="D24" s="30">
        <v>-136</v>
      </c>
      <c r="E24" s="30">
        <f t="shared" si="0"/>
        <v>97</v>
      </c>
      <c r="F24" s="30">
        <v>41.7710983478388</v>
      </c>
      <c r="G24" s="30">
        <v>45.656366857647136</v>
      </c>
      <c r="H24" s="24"/>
    </row>
    <row r="25" spans="1:8" s="17" customFormat="1" ht="21" customHeight="1">
      <c r="A25" s="22" t="s">
        <v>51</v>
      </c>
      <c r="B25" s="30">
        <v>1</v>
      </c>
      <c r="C25" s="30">
        <v>406</v>
      </c>
      <c r="D25" s="30">
        <v>1016</v>
      </c>
      <c r="E25" s="30">
        <f t="shared" si="0"/>
        <v>610</v>
      </c>
      <c r="F25" s="30">
        <v>150.3260330965538</v>
      </c>
      <c r="G25" s="30">
        <v>101562.7788</v>
      </c>
      <c r="H25" s="16"/>
    </row>
    <row r="26" spans="1:8" ht="22.5" customHeight="1">
      <c r="A26" s="20" t="s">
        <v>9</v>
      </c>
      <c r="B26" s="15">
        <f>SUM(B27)</f>
        <v>-69</v>
      </c>
      <c r="C26" s="15">
        <f>SUM(C27)</f>
        <v>-6</v>
      </c>
      <c r="D26" s="15">
        <f>SUM(D27)</f>
        <v>26</v>
      </c>
      <c r="E26" s="15">
        <f>SUM(E27)</f>
        <v>32</v>
      </c>
      <c r="F26" s="15">
        <v>549.166712305323</v>
      </c>
      <c r="G26" s="19" t="s">
        <v>2</v>
      </c>
      <c r="H26" s="24"/>
    </row>
    <row r="27" spans="1:8" ht="22.5" customHeight="1">
      <c r="A27" s="22" t="s">
        <v>52</v>
      </c>
      <c r="B27" s="30">
        <v>-69</v>
      </c>
      <c r="C27" s="30">
        <v>-6</v>
      </c>
      <c r="D27" s="30">
        <v>26</v>
      </c>
      <c r="E27" s="30">
        <f>D27-C27</f>
        <v>32</v>
      </c>
      <c r="F27" s="30">
        <v>549.166712305323</v>
      </c>
      <c r="G27" s="26" t="s">
        <v>2</v>
      </c>
      <c r="H27" s="24"/>
    </row>
    <row r="28" spans="1:8" s="17" customFormat="1" ht="22.5" customHeight="1">
      <c r="A28" s="20" t="s">
        <v>10</v>
      </c>
      <c r="B28" s="15">
        <f>SUM(B29:B30)</f>
        <v>1270</v>
      </c>
      <c r="C28" s="15">
        <f>SUM(C29:C30)</f>
        <v>1503</v>
      </c>
      <c r="D28" s="15">
        <f>SUM(D29:D30)</f>
        <v>3162</v>
      </c>
      <c r="E28" s="15">
        <f>SUM(E29:E30)</f>
        <v>1659</v>
      </c>
      <c r="F28" s="15">
        <v>110.33530662276104</v>
      </c>
      <c r="G28" s="15">
        <v>248.80413604143516</v>
      </c>
      <c r="H28" s="16"/>
    </row>
    <row r="29" spans="1:8" ht="21.75" customHeight="1">
      <c r="A29" s="22" t="s">
        <v>53</v>
      </c>
      <c r="B29" s="30">
        <v>342</v>
      </c>
      <c r="C29" s="30">
        <v>456</v>
      </c>
      <c r="D29" s="30">
        <v>1188</v>
      </c>
      <c r="E29" s="30">
        <f>D29-C29</f>
        <v>732</v>
      </c>
      <c r="F29" s="30">
        <v>160.2095116698949</v>
      </c>
      <c r="G29" s="30">
        <v>346.89432968201385</v>
      </c>
      <c r="H29" s="24"/>
    </row>
    <row r="30" spans="1:8" s="17" customFormat="1" ht="21.75" customHeight="1">
      <c r="A30" s="22" t="s">
        <v>54</v>
      </c>
      <c r="B30" s="30">
        <v>928</v>
      </c>
      <c r="C30" s="30">
        <v>1047</v>
      </c>
      <c r="D30" s="30">
        <v>1974</v>
      </c>
      <c r="E30" s="30">
        <f>D30-C30</f>
        <v>927</v>
      </c>
      <c r="F30" s="30">
        <v>88.59172219361753</v>
      </c>
      <c r="G30" s="30">
        <v>212.6363735791018</v>
      </c>
      <c r="H30" s="16"/>
    </row>
    <row r="31" spans="1:8" ht="22.5" customHeight="1">
      <c r="A31" s="20" t="s">
        <v>11</v>
      </c>
      <c r="B31" s="15">
        <f>SUM(B32)</f>
        <v>17962</v>
      </c>
      <c r="C31" s="15">
        <f>SUM(C32)</f>
        <v>18665</v>
      </c>
      <c r="D31" s="15">
        <f>SUM(D32)</f>
        <v>22842</v>
      </c>
      <c r="E31" s="15">
        <f>SUM(E32)</f>
        <v>4177</v>
      </c>
      <c r="F31" s="15">
        <v>22.380371876015282</v>
      </c>
      <c r="G31" s="15">
        <v>127.17013898579903</v>
      </c>
      <c r="H31" s="24"/>
    </row>
    <row r="32" spans="1:8" ht="22.5" customHeight="1">
      <c r="A32" s="22" t="s">
        <v>55</v>
      </c>
      <c r="B32" s="30">
        <v>17962</v>
      </c>
      <c r="C32" s="30">
        <v>18665</v>
      </c>
      <c r="D32" s="30">
        <v>22842</v>
      </c>
      <c r="E32" s="30">
        <f>D32-C32</f>
        <v>4177</v>
      </c>
      <c r="F32" s="30">
        <v>22.380371876015282</v>
      </c>
      <c r="G32" s="30">
        <v>127.17013898579903</v>
      </c>
      <c r="H32" s="24"/>
    </row>
    <row r="33" spans="1:8" s="17" customFormat="1" ht="22.5" customHeight="1">
      <c r="A33" s="20" t="s">
        <v>12</v>
      </c>
      <c r="B33" s="15">
        <f>SUM(B34:B35)</f>
        <v>1008</v>
      </c>
      <c r="C33" s="15">
        <f>SUM(C34:C35)</f>
        <v>368</v>
      </c>
      <c r="D33" s="15">
        <f>SUM(D34:D35)</f>
        <v>606</v>
      </c>
      <c r="E33" s="15">
        <f>SUM(E34:E35)</f>
        <v>238</v>
      </c>
      <c r="F33" s="15">
        <v>64.8493980758027</v>
      </c>
      <c r="G33" s="15">
        <v>60.0647246475143</v>
      </c>
      <c r="H33" s="16"/>
    </row>
    <row r="34" spans="1:8" ht="22.5" customHeight="1">
      <c r="A34" s="22" t="s">
        <v>56</v>
      </c>
      <c r="B34" s="30">
        <v>445</v>
      </c>
      <c r="C34" s="30">
        <v>36</v>
      </c>
      <c r="D34" s="30">
        <v>170</v>
      </c>
      <c r="E34" s="30">
        <f>D34-C34</f>
        <v>134</v>
      </c>
      <c r="F34" s="30">
        <v>374.3703421309873</v>
      </c>
      <c r="G34" s="30">
        <v>38.190127579011744</v>
      </c>
      <c r="H34" s="24"/>
    </row>
    <row r="35" spans="1:8" s="17" customFormat="1" ht="22.5" customHeight="1">
      <c r="A35" s="22" t="s">
        <v>57</v>
      </c>
      <c r="B35" s="30">
        <v>563</v>
      </c>
      <c r="C35" s="30">
        <v>332</v>
      </c>
      <c r="D35" s="30">
        <v>436</v>
      </c>
      <c r="E35" s="30">
        <f>D35-C35</f>
        <v>104</v>
      </c>
      <c r="F35" s="30">
        <v>31.420049348902168</v>
      </c>
      <c r="G35" s="30">
        <v>77.33292952206496</v>
      </c>
      <c r="H35" s="16"/>
    </row>
    <row r="36" spans="1:8" ht="22.5" customHeight="1">
      <c r="A36" s="20" t="s">
        <v>13</v>
      </c>
      <c r="B36" s="15">
        <f>SUM(B37)</f>
        <v>1249</v>
      </c>
      <c r="C36" s="15">
        <f>SUM(C37)</f>
        <v>1375</v>
      </c>
      <c r="D36" s="15">
        <f>SUM(D37)</f>
        <v>1470</v>
      </c>
      <c r="E36" s="15">
        <f>SUM(E37)</f>
        <v>95</v>
      </c>
      <c r="F36" s="15">
        <v>6.9040611573120385</v>
      </c>
      <c r="G36" s="15">
        <v>117.66516358182533</v>
      </c>
      <c r="H36" s="24"/>
    </row>
    <row r="37" spans="1:8" s="17" customFormat="1" ht="22.5" customHeight="1">
      <c r="A37" s="22" t="s">
        <v>58</v>
      </c>
      <c r="B37" s="30">
        <v>1249</v>
      </c>
      <c r="C37" s="30">
        <v>1375</v>
      </c>
      <c r="D37" s="30">
        <v>1470</v>
      </c>
      <c r="E37" s="30">
        <f>D37-C37</f>
        <v>95</v>
      </c>
      <c r="F37" s="30">
        <v>6.9040611573120385</v>
      </c>
      <c r="G37" s="30">
        <v>117.66516358182533</v>
      </c>
      <c r="H37" s="16"/>
    </row>
    <row r="38" spans="1:8" ht="22.5" customHeight="1">
      <c r="A38" s="20" t="s">
        <v>14</v>
      </c>
      <c r="B38" s="15">
        <f>SUM(B39)</f>
        <v>17</v>
      </c>
      <c r="C38" s="15">
        <f>SUM(C39)</f>
        <v>12</v>
      </c>
      <c r="D38" s="15">
        <f>SUM(D39)</f>
        <v>16</v>
      </c>
      <c r="E38" s="15">
        <f>SUM(E39)</f>
        <v>4</v>
      </c>
      <c r="F38" s="15">
        <v>32.55347123356503</v>
      </c>
      <c r="G38" s="15">
        <v>91.78966597077243</v>
      </c>
      <c r="H38" s="24"/>
    </row>
    <row r="39" spans="1:8" ht="22.5" customHeight="1">
      <c r="A39" s="22" t="s">
        <v>59</v>
      </c>
      <c r="B39" s="30">
        <v>17</v>
      </c>
      <c r="C39" s="30">
        <v>12</v>
      </c>
      <c r="D39" s="30">
        <v>16</v>
      </c>
      <c r="E39" s="30">
        <f>D39-C39</f>
        <v>4</v>
      </c>
      <c r="F39" s="30">
        <v>32.55347123356503</v>
      </c>
      <c r="G39" s="30">
        <v>91.78966597077243</v>
      </c>
      <c r="H39" s="24"/>
    </row>
    <row r="40" spans="1:8" s="17" customFormat="1" ht="22.5" customHeight="1">
      <c r="A40" s="20" t="s">
        <v>15</v>
      </c>
      <c r="B40" s="15">
        <f>SUM(B41:B43)</f>
        <v>-31659</v>
      </c>
      <c r="C40" s="15">
        <f>SUM(C41:C43)</f>
        <v>-22470</v>
      </c>
      <c r="D40" s="15">
        <f>SUM(D41:D43)</f>
        <v>9313</v>
      </c>
      <c r="E40" s="15">
        <f>SUM(E41:E43)</f>
        <v>31783</v>
      </c>
      <c r="F40" s="15">
        <v>141.4476102266</v>
      </c>
      <c r="G40" s="19" t="s">
        <v>2</v>
      </c>
      <c r="H40" s="16"/>
    </row>
    <row r="41" spans="1:8" ht="22.5" customHeight="1">
      <c r="A41" s="22" t="s">
        <v>60</v>
      </c>
      <c r="B41" s="30">
        <v>625</v>
      </c>
      <c r="C41" s="30">
        <v>440</v>
      </c>
      <c r="D41" s="30">
        <v>521</v>
      </c>
      <c r="E41" s="30">
        <f>D41-C41</f>
        <v>81</v>
      </c>
      <c r="F41" s="30">
        <v>18.445610051733183</v>
      </c>
      <c r="G41" s="30">
        <v>83.37599099437688</v>
      </c>
      <c r="H41" s="24"/>
    </row>
    <row r="42" spans="1:8" s="17" customFormat="1" ht="22.5" customHeight="1">
      <c r="A42" s="22" t="s">
        <v>61</v>
      </c>
      <c r="B42" s="30">
        <v>162</v>
      </c>
      <c r="C42" s="30">
        <v>122</v>
      </c>
      <c r="D42" s="30">
        <v>176</v>
      </c>
      <c r="E42" s="30">
        <f>D42-C42</f>
        <v>54</v>
      </c>
      <c r="F42" s="30">
        <v>45.06898458376156</v>
      </c>
      <c r="G42" s="30">
        <v>109.05773830862992</v>
      </c>
      <c r="H42" s="16"/>
    </row>
    <row r="43" spans="1:8" s="17" customFormat="1" ht="22.5" customHeight="1">
      <c r="A43" s="22" t="s">
        <v>62</v>
      </c>
      <c r="B43" s="30">
        <v>-32446</v>
      </c>
      <c r="C43" s="30">
        <v>-23032</v>
      </c>
      <c r="D43" s="30">
        <v>8616</v>
      </c>
      <c r="E43" s="30">
        <f>D43-C43</f>
        <v>31648</v>
      </c>
      <c r="F43" s="30">
        <v>137.407060367691</v>
      </c>
      <c r="G43" s="26" t="s">
        <v>2</v>
      </c>
      <c r="H43" s="16"/>
    </row>
    <row r="44" spans="1:8" s="36" customFormat="1" ht="22.5" customHeight="1">
      <c r="A44" s="20" t="s">
        <v>16</v>
      </c>
      <c r="B44" s="15">
        <f>SUM(B45)</f>
        <v>66</v>
      </c>
      <c r="C44" s="15">
        <f>SUM(C45)</f>
        <v>47</v>
      </c>
      <c r="D44" s="15">
        <f>SUM(D45)</f>
        <v>61</v>
      </c>
      <c r="E44" s="15">
        <f>SUM(E45)</f>
        <v>14</v>
      </c>
      <c r="F44" s="15">
        <v>31.590568616507458</v>
      </c>
      <c r="G44" s="15">
        <v>93.52006344871775</v>
      </c>
      <c r="H44" s="35"/>
    </row>
    <row r="45" spans="1:8" s="17" customFormat="1" ht="22.5" customHeight="1">
      <c r="A45" s="22" t="s">
        <v>63</v>
      </c>
      <c r="B45" s="30">
        <v>66</v>
      </c>
      <c r="C45" s="30">
        <v>47</v>
      </c>
      <c r="D45" s="30">
        <v>61</v>
      </c>
      <c r="E45" s="30">
        <f>D45-C45</f>
        <v>14</v>
      </c>
      <c r="F45" s="30">
        <v>31.590568616507458</v>
      </c>
      <c r="G45" s="30">
        <v>93.52006344871775</v>
      </c>
      <c r="H45" s="16"/>
    </row>
    <row r="46" spans="1:8" s="17" customFormat="1" ht="22.5" customHeight="1">
      <c r="A46" s="20" t="s">
        <v>17</v>
      </c>
      <c r="B46" s="15">
        <f>SUM(B47)</f>
        <v>27</v>
      </c>
      <c r="C46" s="15">
        <f>SUM(C47)</f>
        <v>137</v>
      </c>
      <c r="D46" s="15">
        <f>SUM(D47)</f>
        <v>244</v>
      </c>
      <c r="E46" s="15">
        <f>SUM(E47)</f>
        <v>107</v>
      </c>
      <c r="F46" s="15">
        <v>77.64125982645695</v>
      </c>
      <c r="G46" s="15">
        <v>918.7078522984175</v>
      </c>
      <c r="H46" s="16"/>
    </row>
    <row r="47" spans="1:8" s="36" customFormat="1" ht="22.5" customHeight="1">
      <c r="A47" s="22" t="s">
        <v>64</v>
      </c>
      <c r="B47" s="30">
        <v>27</v>
      </c>
      <c r="C47" s="30">
        <v>137</v>
      </c>
      <c r="D47" s="30">
        <v>244</v>
      </c>
      <c r="E47" s="30">
        <f>D47-C47</f>
        <v>107</v>
      </c>
      <c r="F47" s="30">
        <v>77.64125982645695</v>
      </c>
      <c r="G47" s="30">
        <v>918.7078522984175</v>
      </c>
      <c r="H47" s="35"/>
    </row>
    <row r="48" spans="1:8" s="36" customFormat="1" ht="22.5" customHeight="1">
      <c r="A48" s="20" t="s">
        <v>65</v>
      </c>
      <c r="B48" s="15">
        <f>B49</f>
        <v>1</v>
      </c>
      <c r="C48" s="15">
        <f>C49</f>
        <v>149</v>
      </c>
      <c r="D48" s="15">
        <f>D49</f>
        <v>277</v>
      </c>
      <c r="E48" s="15">
        <f>E49</f>
        <v>128</v>
      </c>
      <c r="F48" s="15">
        <v>85.69162096466381</v>
      </c>
      <c r="G48" s="15">
        <v>44726.82193548387</v>
      </c>
      <c r="H48" s="35"/>
    </row>
    <row r="49" spans="1:8" s="36" customFormat="1" ht="22.5" customHeight="1">
      <c r="A49" s="22" t="s">
        <v>66</v>
      </c>
      <c r="B49" s="30">
        <v>1</v>
      </c>
      <c r="C49" s="30">
        <v>149</v>
      </c>
      <c r="D49" s="30">
        <v>277</v>
      </c>
      <c r="E49" s="30">
        <f>D49-C49</f>
        <v>128</v>
      </c>
      <c r="F49" s="30">
        <v>85.69162096466381</v>
      </c>
      <c r="G49" s="30">
        <v>44726.82193548387</v>
      </c>
      <c r="H49" s="35"/>
    </row>
    <row r="50" spans="1:8" s="17" customFormat="1" ht="22.5" customHeight="1">
      <c r="A50" s="18" t="s">
        <v>18</v>
      </c>
      <c r="B50" s="37">
        <f>B51</f>
        <v>5</v>
      </c>
      <c r="C50" s="37">
        <f>C51</f>
        <v>3</v>
      </c>
      <c r="D50" s="37">
        <f>SUM(D51)</f>
        <v>1579</v>
      </c>
      <c r="E50" s="37">
        <f>SUM(E51)</f>
        <v>1576</v>
      </c>
      <c r="F50" s="15">
        <v>59858.82027334852</v>
      </c>
      <c r="G50" s="15">
        <v>31655.949609140105</v>
      </c>
      <c r="H50" s="16"/>
    </row>
    <row r="51" spans="1:8" s="17" customFormat="1" ht="22.5" customHeight="1">
      <c r="A51" s="20" t="s">
        <v>7</v>
      </c>
      <c r="B51" s="37">
        <f>B52</f>
        <v>5</v>
      </c>
      <c r="C51" s="37">
        <f>C52</f>
        <v>3</v>
      </c>
      <c r="D51" s="37">
        <f>SUM(D52)</f>
        <v>1579</v>
      </c>
      <c r="E51" s="37">
        <f>SUM(E52)</f>
        <v>1576</v>
      </c>
      <c r="F51" s="15">
        <v>59858.82027334852</v>
      </c>
      <c r="G51" s="15">
        <v>31655.949609140105</v>
      </c>
      <c r="H51" s="16"/>
    </row>
    <row r="52" spans="1:8" ht="22.5" customHeight="1">
      <c r="A52" s="22" t="s">
        <v>67</v>
      </c>
      <c r="B52" s="29">
        <v>5</v>
      </c>
      <c r="C52" s="29">
        <v>3</v>
      </c>
      <c r="D52" s="29">
        <v>1579</v>
      </c>
      <c r="E52" s="30">
        <f>D52-C52</f>
        <v>1576</v>
      </c>
      <c r="F52" s="30">
        <v>59858.82027334852</v>
      </c>
      <c r="G52" s="30">
        <v>31655.949609140105</v>
      </c>
      <c r="H52" s="24"/>
    </row>
    <row r="53" spans="1:8" ht="22.5" customHeight="1">
      <c r="A53" s="18" t="s">
        <v>19</v>
      </c>
      <c r="B53" s="15">
        <f>B54+B58+B63+B65+B69+B71+B73+B75+B77+B79+B81+B83+B86+B89</f>
        <v>47592</v>
      </c>
      <c r="C53" s="15">
        <f>C54+C58+C63+C65+C69+C71+C73+C75+C77+C79+C81+C83+C86+C89</f>
        <v>2244</v>
      </c>
      <c r="D53" s="37">
        <f>D54+D58+D63+D65+D69+D71+D73+D75+D77+D79+D81+D83+D86+D89</f>
        <v>7804</v>
      </c>
      <c r="E53" s="37">
        <f>E54+E58+E63+E65+E69+E71+E73+E75+E77+E79+E81+E83+E86+E89</f>
        <v>5560</v>
      </c>
      <c r="F53" s="15">
        <v>247.97628174566228</v>
      </c>
      <c r="G53" s="15">
        <v>16.39722692843077</v>
      </c>
      <c r="H53" s="24"/>
    </row>
    <row r="54" spans="1:8" ht="22.5" customHeight="1">
      <c r="A54" s="20" t="s">
        <v>3</v>
      </c>
      <c r="B54" s="15">
        <f>SUM(B55:B57)</f>
        <v>53433</v>
      </c>
      <c r="C54" s="15">
        <f>SUM(C55:C57)</f>
        <v>-5794</v>
      </c>
      <c r="D54" s="15">
        <f>SUM(D55:D57)</f>
        <v>-4840</v>
      </c>
      <c r="E54" s="15">
        <f>SUM(E55:E57)</f>
        <v>954</v>
      </c>
      <c r="F54" s="15">
        <v>16.4840822385804</v>
      </c>
      <c r="G54" s="19" t="s">
        <v>20</v>
      </c>
      <c r="H54" s="24"/>
    </row>
    <row r="55" spans="1:8" ht="22.5" customHeight="1">
      <c r="A55" s="22" t="s">
        <v>68</v>
      </c>
      <c r="B55" s="30">
        <v>-1724</v>
      </c>
      <c r="C55" s="30">
        <v>1939</v>
      </c>
      <c r="D55" s="30">
        <v>1228</v>
      </c>
      <c r="E55" s="30">
        <f>D55-C55</f>
        <v>-711</v>
      </c>
      <c r="F55" s="30">
        <v>36.6457464510345</v>
      </c>
      <c r="G55" s="26" t="s">
        <v>2</v>
      </c>
      <c r="H55" s="24"/>
    </row>
    <row r="56" spans="1:8" s="17" customFormat="1" ht="22.5" customHeight="1">
      <c r="A56" s="22" t="s">
        <v>69</v>
      </c>
      <c r="B56" s="30">
        <v>95</v>
      </c>
      <c r="C56" s="30">
        <v>-179</v>
      </c>
      <c r="D56" s="30">
        <v>-88</v>
      </c>
      <c r="E56" s="30">
        <f>D56-C56</f>
        <v>91</v>
      </c>
      <c r="F56" s="30">
        <v>50.9534851394502</v>
      </c>
      <c r="G56" s="26" t="s">
        <v>20</v>
      </c>
      <c r="H56" s="16"/>
    </row>
    <row r="57" spans="1:8" ht="22.5" customHeight="1">
      <c r="A57" s="22" t="s">
        <v>70</v>
      </c>
      <c r="B57" s="30">
        <v>55062</v>
      </c>
      <c r="C57" s="30">
        <v>-7554</v>
      </c>
      <c r="D57" s="30">
        <v>-5980</v>
      </c>
      <c r="E57" s="30">
        <f>D57-C57</f>
        <v>1574</v>
      </c>
      <c r="F57" s="30">
        <v>20.8411472903313</v>
      </c>
      <c r="G57" s="26" t="s">
        <v>20</v>
      </c>
      <c r="H57" s="24"/>
    </row>
    <row r="58" spans="1:8" ht="22.5" customHeight="1">
      <c r="A58" s="20" t="s">
        <v>4</v>
      </c>
      <c r="B58" s="15">
        <f>SUM(B59:B62)</f>
        <v>-70</v>
      </c>
      <c r="C58" s="15">
        <f>SUM(C59:C62)</f>
        <v>303</v>
      </c>
      <c r="D58" s="15">
        <f>SUM(D59:D62)</f>
        <v>1307</v>
      </c>
      <c r="E58" s="15">
        <f>SUM(E59:E62)</f>
        <v>1004</v>
      </c>
      <c r="F58" s="15">
        <v>332.97232816023256</v>
      </c>
      <c r="G58" s="19" t="s">
        <v>2</v>
      </c>
      <c r="H58" s="24"/>
    </row>
    <row r="59" spans="1:8" s="17" customFormat="1" ht="22.5" customHeight="1">
      <c r="A59" s="22" t="s">
        <v>71</v>
      </c>
      <c r="B59" s="30">
        <v>-221</v>
      </c>
      <c r="C59" s="30">
        <v>-11</v>
      </c>
      <c r="D59" s="30">
        <v>940</v>
      </c>
      <c r="E59" s="30">
        <f>D59-C59</f>
        <v>951</v>
      </c>
      <c r="F59" s="30">
        <v>8421.19514872521</v>
      </c>
      <c r="G59" s="26" t="s">
        <v>2</v>
      </c>
      <c r="H59" s="16"/>
    </row>
    <row r="60" spans="1:8" ht="22.5" customHeight="1">
      <c r="A60" s="22" t="s">
        <v>72</v>
      </c>
      <c r="B60" s="29">
        <v>11</v>
      </c>
      <c r="C60" s="30">
        <v>206</v>
      </c>
      <c r="D60" s="30">
        <v>225</v>
      </c>
      <c r="E60" s="30">
        <f>D60-C60</f>
        <v>19</v>
      </c>
      <c r="F60" s="30">
        <v>9.349901635521963</v>
      </c>
      <c r="G60" s="30">
        <v>2073.840276370336</v>
      </c>
      <c r="H60" s="24"/>
    </row>
    <row r="61" spans="1:8" ht="22.5" customHeight="1">
      <c r="A61" s="22" t="s">
        <v>73</v>
      </c>
      <c r="B61" s="29">
        <v>72</v>
      </c>
      <c r="C61" s="30">
        <v>32</v>
      </c>
      <c r="D61" s="30">
        <v>54</v>
      </c>
      <c r="E61" s="30">
        <f>D61-C61</f>
        <v>22</v>
      </c>
      <c r="F61" s="30">
        <v>70.0123970049187</v>
      </c>
      <c r="G61" s="30">
        <v>75.67882325049507</v>
      </c>
      <c r="H61" s="24"/>
    </row>
    <row r="62" spans="1:8" ht="42" customHeight="1">
      <c r="A62" s="22" t="s">
        <v>74</v>
      </c>
      <c r="B62" s="29">
        <v>68</v>
      </c>
      <c r="C62" s="29">
        <v>76</v>
      </c>
      <c r="D62" s="30">
        <v>88</v>
      </c>
      <c r="E62" s="30">
        <f>D62-C62</f>
        <v>12</v>
      </c>
      <c r="F62" s="30">
        <v>16.894949749076417</v>
      </c>
      <c r="G62" s="30">
        <v>129.2782447610819</v>
      </c>
      <c r="H62" s="24"/>
    </row>
    <row r="63" spans="1:8" s="17" customFormat="1" ht="22.5" customHeight="1">
      <c r="A63" s="20" t="s">
        <v>8</v>
      </c>
      <c r="B63" s="15">
        <f>SUM(B64)</f>
        <v>31</v>
      </c>
      <c r="C63" s="15">
        <f>SUM(C64)</f>
        <v>136</v>
      </c>
      <c r="D63" s="15">
        <f>SUM(D64)</f>
        <v>52</v>
      </c>
      <c r="E63" s="15">
        <f>SUM(E64)</f>
        <v>-84</v>
      </c>
      <c r="F63" s="15">
        <v>62.0045449861626</v>
      </c>
      <c r="G63" s="15">
        <v>165.2419171427204</v>
      </c>
      <c r="H63" s="16"/>
    </row>
    <row r="64" spans="1:8" s="36" customFormat="1" ht="22.5" customHeight="1">
      <c r="A64" s="22" t="s">
        <v>75</v>
      </c>
      <c r="B64" s="30">
        <v>31</v>
      </c>
      <c r="C64" s="30">
        <v>136</v>
      </c>
      <c r="D64" s="30">
        <v>52</v>
      </c>
      <c r="E64" s="30">
        <f>D64-C64</f>
        <v>-84</v>
      </c>
      <c r="F64" s="30">
        <v>62.0045449861626</v>
      </c>
      <c r="G64" s="30">
        <v>165.2419171427204</v>
      </c>
      <c r="H64" s="35"/>
    </row>
    <row r="65" spans="1:8" ht="22.5" customHeight="1">
      <c r="A65" s="20" t="s">
        <v>10</v>
      </c>
      <c r="B65" s="15">
        <f>SUM(B66:B68)</f>
        <v>7506</v>
      </c>
      <c r="C65" s="15">
        <f>SUM(C66:C68)</f>
        <v>7705</v>
      </c>
      <c r="D65" s="15">
        <f>SUM(D66:D68)</f>
        <v>7024</v>
      </c>
      <c r="E65" s="15">
        <f>SUM(E66:E68)</f>
        <v>-681</v>
      </c>
      <c r="F65" s="15">
        <v>8.8339714978904</v>
      </c>
      <c r="G65" s="15">
        <v>93.58126051291782</v>
      </c>
      <c r="H65" s="24"/>
    </row>
    <row r="66" spans="1:8" s="17" customFormat="1" ht="22.5" customHeight="1">
      <c r="A66" s="22" t="s">
        <v>76</v>
      </c>
      <c r="B66" s="30">
        <v>-1727</v>
      </c>
      <c r="C66" s="30">
        <v>184</v>
      </c>
      <c r="D66" s="30">
        <v>862</v>
      </c>
      <c r="E66" s="30">
        <f>D66-C66</f>
        <v>678</v>
      </c>
      <c r="F66" s="30">
        <v>369.07652330849356</v>
      </c>
      <c r="G66" s="26" t="s">
        <v>2</v>
      </c>
      <c r="H66" s="16"/>
    </row>
    <row r="67" spans="1:8" ht="22.5" customHeight="1">
      <c r="A67" s="22" t="s">
        <v>77</v>
      </c>
      <c r="B67" s="30">
        <v>9208</v>
      </c>
      <c r="C67" s="30">
        <v>7299</v>
      </c>
      <c r="D67" s="30">
        <v>5716</v>
      </c>
      <c r="E67" s="30">
        <f>D67-C67</f>
        <v>-1583</v>
      </c>
      <c r="F67" s="30">
        <v>21.6921235765514</v>
      </c>
      <c r="G67" s="30">
        <v>62.07053240226794</v>
      </c>
      <c r="H67" s="24"/>
    </row>
    <row r="68" spans="1:8" ht="22.5" customHeight="1">
      <c r="A68" s="22" t="s">
        <v>78</v>
      </c>
      <c r="B68" s="30">
        <v>25</v>
      </c>
      <c r="C68" s="30">
        <v>222</v>
      </c>
      <c r="D68" s="30">
        <v>446</v>
      </c>
      <c r="E68" s="30">
        <f>D68-C68</f>
        <v>224</v>
      </c>
      <c r="F68" s="30">
        <v>100.79566126667446</v>
      </c>
      <c r="G68" s="30">
        <v>1800.75473319082</v>
      </c>
      <c r="H68" s="24"/>
    </row>
    <row r="69" spans="1:8" ht="22.5" customHeight="1">
      <c r="A69" s="20" t="s">
        <v>11</v>
      </c>
      <c r="B69" s="15">
        <f>SUM(B70)</f>
        <v>-6335</v>
      </c>
      <c r="C69" s="15">
        <f>SUM(C70)</f>
        <v>-4677</v>
      </c>
      <c r="D69" s="15">
        <f>SUM(D70)</f>
        <v>-4071</v>
      </c>
      <c r="E69" s="15">
        <f>SUM(E70)</f>
        <v>606</v>
      </c>
      <c r="F69" s="15">
        <v>12.9451356507266</v>
      </c>
      <c r="G69" s="15">
        <v>64.27302270799188</v>
      </c>
      <c r="H69" s="24"/>
    </row>
    <row r="70" spans="1:8" ht="22.5" customHeight="1">
      <c r="A70" s="22" t="s">
        <v>79</v>
      </c>
      <c r="B70" s="30">
        <v>-6335</v>
      </c>
      <c r="C70" s="30">
        <v>-4677</v>
      </c>
      <c r="D70" s="30">
        <v>-4071</v>
      </c>
      <c r="E70" s="30">
        <f>D70-C70</f>
        <v>606</v>
      </c>
      <c r="F70" s="30">
        <v>12.9451356507266</v>
      </c>
      <c r="G70" s="30">
        <v>64.27302270799188</v>
      </c>
      <c r="H70" s="24"/>
    </row>
    <row r="71" spans="1:8" s="17" customFormat="1" ht="22.5" customHeight="1">
      <c r="A71" s="20" t="s">
        <v>21</v>
      </c>
      <c r="B71" s="15">
        <f>SUM(B72)</f>
        <v>-3</v>
      </c>
      <c r="C71" s="15">
        <f>SUM(C72)</f>
        <v>26</v>
      </c>
      <c r="D71" s="15">
        <f>SUM(D72)</f>
        <v>57</v>
      </c>
      <c r="E71" s="15">
        <f>SUM(E72)</f>
        <v>31</v>
      </c>
      <c r="F71" s="15">
        <v>121.27826337610853</v>
      </c>
      <c r="G71" s="19" t="s">
        <v>2</v>
      </c>
      <c r="H71" s="16"/>
    </row>
    <row r="72" spans="1:8" s="36" customFormat="1" ht="22.5" customHeight="1">
      <c r="A72" s="22" t="s">
        <v>80</v>
      </c>
      <c r="B72" s="30">
        <v>-3</v>
      </c>
      <c r="C72" s="30">
        <v>26</v>
      </c>
      <c r="D72" s="30">
        <v>57</v>
      </c>
      <c r="E72" s="30">
        <f>D72-C72</f>
        <v>31</v>
      </c>
      <c r="F72" s="30">
        <v>121.27826337610853</v>
      </c>
      <c r="G72" s="26" t="s">
        <v>2</v>
      </c>
      <c r="H72" s="35"/>
    </row>
    <row r="73" spans="1:8" s="17" customFormat="1" ht="22.5" customHeight="1">
      <c r="A73" s="20" t="s">
        <v>14</v>
      </c>
      <c r="B73" s="15">
        <f>SUM(B74)</f>
        <v>-14801</v>
      </c>
      <c r="C73" s="15">
        <f>SUM(C74)</f>
        <v>-5900</v>
      </c>
      <c r="D73" s="15">
        <f>SUM(D74)</f>
        <v>-1780</v>
      </c>
      <c r="E73" s="15">
        <f>SUM(E74)</f>
        <v>4120</v>
      </c>
      <c r="F73" s="15">
        <v>69.8201360975182</v>
      </c>
      <c r="G73" s="15">
        <v>12.02971230806126</v>
      </c>
      <c r="H73" s="16"/>
    </row>
    <row r="74" spans="1:8" ht="22.5" customHeight="1">
      <c r="A74" s="22" t="s">
        <v>81</v>
      </c>
      <c r="B74" s="30">
        <v>-14801</v>
      </c>
      <c r="C74" s="30">
        <v>-5900</v>
      </c>
      <c r="D74" s="30">
        <v>-1780</v>
      </c>
      <c r="E74" s="30">
        <f>D74-C74</f>
        <v>4120</v>
      </c>
      <c r="F74" s="30">
        <v>69.8201360975182</v>
      </c>
      <c r="G74" s="30">
        <v>12.02971230806126</v>
      </c>
      <c r="H74" s="24"/>
    </row>
    <row r="75" spans="1:8" s="17" customFormat="1" ht="22.5" customHeight="1">
      <c r="A75" s="20" t="s">
        <v>22</v>
      </c>
      <c r="B75" s="15">
        <f>SUM(B76)</f>
        <v>-1817</v>
      </c>
      <c r="C75" s="15">
        <f>SUM(C76)</f>
        <v>-1578</v>
      </c>
      <c r="D75" s="15">
        <f>SUM(D76)</f>
        <v>182</v>
      </c>
      <c r="E75" s="15">
        <f>SUM(E76)</f>
        <v>1760</v>
      </c>
      <c r="F75" s="15">
        <v>111.502973721324</v>
      </c>
      <c r="G75" s="19" t="s">
        <v>2</v>
      </c>
      <c r="H75" s="16"/>
    </row>
    <row r="76" spans="1:8" s="39" customFormat="1" ht="22.5" customHeight="1">
      <c r="A76" s="22" t="s">
        <v>82</v>
      </c>
      <c r="B76" s="30">
        <v>-1817</v>
      </c>
      <c r="C76" s="30">
        <v>-1578</v>
      </c>
      <c r="D76" s="30">
        <v>182</v>
      </c>
      <c r="E76" s="30">
        <f>D76-C76</f>
        <v>1760</v>
      </c>
      <c r="F76" s="30">
        <v>111.502973721324</v>
      </c>
      <c r="G76" s="26" t="s">
        <v>2</v>
      </c>
      <c r="H76" s="38"/>
    </row>
    <row r="77" spans="1:8" s="17" customFormat="1" ht="24" customHeight="1">
      <c r="A77" s="20" t="s">
        <v>15</v>
      </c>
      <c r="B77" s="15">
        <f>SUM(B78)</f>
        <v>-264</v>
      </c>
      <c r="C77" s="15">
        <f>SUM(C78)</f>
        <v>2790</v>
      </c>
      <c r="D77" s="15">
        <f>SUM(D78)</f>
        <v>4253</v>
      </c>
      <c r="E77" s="15">
        <f>SUM(E78)</f>
        <v>1463</v>
      </c>
      <c r="F77" s="15">
        <v>52.43378060515917</v>
      </c>
      <c r="G77" s="19" t="s">
        <v>2</v>
      </c>
      <c r="H77" s="16"/>
    </row>
    <row r="78" spans="1:8" ht="24" customHeight="1">
      <c r="A78" s="22" t="s">
        <v>83</v>
      </c>
      <c r="B78" s="30">
        <v>-264</v>
      </c>
      <c r="C78" s="30">
        <v>2790</v>
      </c>
      <c r="D78" s="30">
        <v>4253</v>
      </c>
      <c r="E78" s="30">
        <f>D78-C78</f>
        <v>1463</v>
      </c>
      <c r="F78" s="30">
        <v>52.43378060515917</v>
      </c>
      <c r="G78" s="26" t="s">
        <v>2</v>
      </c>
      <c r="H78" s="24"/>
    </row>
    <row r="79" spans="1:8" s="17" customFormat="1" ht="24" customHeight="1">
      <c r="A79" s="20" t="s">
        <v>23</v>
      </c>
      <c r="B79" s="15">
        <f>SUM(B80)</f>
        <v>-982</v>
      </c>
      <c r="C79" s="15">
        <f>SUM(C80)</f>
        <v>543</v>
      </c>
      <c r="D79" s="15">
        <f>SUM(D80)</f>
        <v>384</v>
      </c>
      <c r="E79" s="15">
        <f>SUM(E80)</f>
        <v>-159</v>
      </c>
      <c r="F79" s="15">
        <v>29.2306382406423</v>
      </c>
      <c r="G79" s="19" t="s">
        <v>2</v>
      </c>
      <c r="H79" s="16"/>
    </row>
    <row r="80" spans="1:8" ht="24" customHeight="1">
      <c r="A80" s="22" t="s">
        <v>84</v>
      </c>
      <c r="B80" s="30">
        <v>-982</v>
      </c>
      <c r="C80" s="30">
        <v>543</v>
      </c>
      <c r="D80" s="30">
        <v>384</v>
      </c>
      <c r="E80" s="30">
        <f>D80-C80</f>
        <v>-159</v>
      </c>
      <c r="F80" s="30">
        <v>29.2306382406423</v>
      </c>
      <c r="G80" s="26" t="s">
        <v>2</v>
      </c>
      <c r="H80" s="24"/>
    </row>
    <row r="81" spans="1:8" s="17" customFormat="1" ht="24" customHeight="1">
      <c r="A81" s="20" t="s">
        <v>24</v>
      </c>
      <c r="B81" s="15">
        <f>SUM(B82)</f>
        <v>-29</v>
      </c>
      <c r="C81" s="15">
        <f>SUM(C82)</f>
        <v>8</v>
      </c>
      <c r="D81" s="37">
        <f>SUM(D82)</f>
        <v>18</v>
      </c>
      <c r="E81" s="37">
        <f>SUM(E82)</f>
        <v>10</v>
      </c>
      <c r="F81" s="15">
        <v>118.85318842320163</v>
      </c>
      <c r="G81" s="19" t="s">
        <v>2</v>
      </c>
      <c r="H81" s="16"/>
    </row>
    <row r="82" spans="1:8" ht="24" customHeight="1">
      <c r="A82" s="22" t="s">
        <v>85</v>
      </c>
      <c r="B82" s="30">
        <v>-29</v>
      </c>
      <c r="C82" s="30">
        <v>8</v>
      </c>
      <c r="D82" s="29">
        <v>18</v>
      </c>
      <c r="E82" s="30">
        <f>D82-C82</f>
        <v>10</v>
      </c>
      <c r="F82" s="30">
        <v>118.85318842320163</v>
      </c>
      <c r="G82" s="26" t="s">
        <v>2</v>
      </c>
      <c r="H82" s="24"/>
    </row>
    <row r="83" spans="1:8" ht="24" customHeight="1">
      <c r="A83" s="20" t="s">
        <v>25</v>
      </c>
      <c r="B83" s="15">
        <f>SUM(B84:B85)</f>
        <v>9230</v>
      </c>
      <c r="C83" s="15">
        <f>SUM(C84:C85)</f>
        <v>7547</v>
      </c>
      <c r="D83" s="15">
        <f>SUM(D84:D85)</f>
        <v>3448</v>
      </c>
      <c r="E83" s="15">
        <f>SUM(E84:E85)</f>
        <v>-4099</v>
      </c>
      <c r="F83" s="15">
        <v>54.3076341046902</v>
      </c>
      <c r="G83" s="15">
        <v>37.35890838686051</v>
      </c>
      <c r="H83" s="24"/>
    </row>
    <row r="84" spans="1:8" s="17" customFormat="1" ht="24" customHeight="1">
      <c r="A84" s="22" t="s">
        <v>86</v>
      </c>
      <c r="B84" s="30">
        <v>-119</v>
      </c>
      <c r="C84" s="30">
        <v>234</v>
      </c>
      <c r="D84" s="29">
        <v>226</v>
      </c>
      <c r="E84" s="30">
        <f>D84-C84</f>
        <v>-8</v>
      </c>
      <c r="F84" s="30">
        <v>3.41055507769205</v>
      </c>
      <c r="G84" s="26" t="s">
        <v>2</v>
      </c>
      <c r="H84" s="16"/>
    </row>
    <row r="85" spans="1:8" s="17" customFormat="1" ht="24" customHeight="1">
      <c r="A85" s="22" t="s">
        <v>87</v>
      </c>
      <c r="B85" s="30">
        <v>9349</v>
      </c>
      <c r="C85" s="30">
        <v>7313</v>
      </c>
      <c r="D85" s="30">
        <v>3222</v>
      </c>
      <c r="E85" s="30">
        <f>D85-C85</f>
        <v>-4091</v>
      </c>
      <c r="F85" s="30">
        <v>55.9340574505793</v>
      </c>
      <c r="G85" s="30">
        <v>34.46738601651075</v>
      </c>
      <c r="H85" s="16"/>
    </row>
    <row r="86" spans="1:8" ht="24" customHeight="1">
      <c r="A86" s="20" t="s">
        <v>26</v>
      </c>
      <c r="B86" s="15">
        <f>SUM(B87:B88)</f>
        <v>43</v>
      </c>
      <c r="C86" s="15">
        <f>SUM(C87:C88)</f>
        <v>471</v>
      </c>
      <c r="D86" s="15">
        <f>SUM(D87:D88)</f>
        <v>582</v>
      </c>
      <c r="E86" s="15">
        <f>SUM(E87:E88)</f>
        <v>111</v>
      </c>
      <c r="F86" s="15">
        <v>23.278098771032194</v>
      </c>
      <c r="G86" s="15">
        <v>1331.5095280123205</v>
      </c>
      <c r="H86" s="24"/>
    </row>
    <row r="87" spans="1:8" s="17" customFormat="1" ht="24" customHeight="1">
      <c r="A87" s="22" t="s">
        <v>88</v>
      </c>
      <c r="B87" s="30">
        <v>33</v>
      </c>
      <c r="C87" s="30">
        <v>407</v>
      </c>
      <c r="D87" s="30">
        <v>398</v>
      </c>
      <c r="E87" s="30">
        <f>D87-C87</f>
        <v>-9</v>
      </c>
      <c r="F87" s="30">
        <v>2.41164892202057</v>
      </c>
      <c r="G87" s="30">
        <v>1194.439646101004</v>
      </c>
      <c r="H87" s="16"/>
    </row>
    <row r="88" spans="1:8" s="17" customFormat="1" ht="24" customHeight="1">
      <c r="A88" s="22" t="s">
        <v>89</v>
      </c>
      <c r="B88" s="30">
        <v>10</v>
      </c>
      <c r="C88" s="30">
        <v>64</v>
      </c>
      <c r="D88" s="30">
        <v>184</v>
      </c>
      <c r="E88" s="30">
        <f>D88-C88</f>
        <v>120</v>
      </c>
      <c r="F88" s="30">
        <v>186.245224338509</v>
      </c>
      <c r="G88" s="30">
        <v>1771.0630275582964</v>
      </c>
      <c r="H88" s="16"/>
    </row>
    <row r="89" spans="1:8" s="17" customFormat="1" ht="24" customHeight="1">
      <c r="A89" s="20" t="s">
        <v>90</v>
      </c>
      <c r="B89" s="15">
        <f>B90</f>
        <v>1650</v>
      </c>
      <c r="C89" s="15">
        <f>C90</f>
        <v>664</v>
      </c>
      <c r="D89" s="15">
        <f>D90</f>
        <v>1188</v>
      </c>
      <c r="E89" s="15">
        <f>E90</f>
        <v>524</v>
      </c>
      <c r="F89" s="15">
        <v>78.9978342793513</v>
      </c>
      <c r="G89" s="15">
        <v>71.98682575329715</v>
      </c>
      <c r="H89" s="16"/>
    </row>
    <row r="90" spans="1:8" s="17" customFormat="1" ht="24" customHeight="1">
      <c r="A90" s="22" t="s">
        <v>91</v>
      </c>
      <c r="B90" s="30">
        <v>1650</v>
      </c>
      <c r="C90" s="30">
        <v>664</v>
      </c>
      <c r="D90" s="30">
        <v>1188</v>
      </c>
      <c r="E90" s="30">
        <f>D90-C90</f>
        <v>524</v>
      </c>
      <c r="F90" s="30">
        <v>78.9978342793513</v>
      </c>
      <c r="G90" s="30">
        <v>71.98682575329715</v>
      </c>
      <c r="H90" s="16"/>
    </row>
    <row r="91" spans="1:8" s="17" customFormat="1" ht="24" customHeight="1">
      <c r="A91" s="18" t="s">
        <v>27</v>
      </c>
      <c r="B91" s="15">
        <f aca="true" t="shared" si="1" ref="B91:E92">SUM(B92)</f>
        <v>-3048</v>
      </c>
      <c r="C91" s="15">
        <f t="shared" si="1"/>
        <v>-495</v>
      </c>
      <c r="D91" s="15">
        <f t="shared" si="1"/>
        <v>-551</v>
      </c>
      <c r="E91" s="15">
        <f t="shared" si="1"/>
        <v>-56</v>
      </c>
      <c r="F91" s="15">
        <v>11.155099425166718</v>
      </c>
      <c r="G91" s="15">
        <v>18.066945496778352</v>
      </c>
      <c r="H91" s="16"/>
    </row>
    <row r="92" spans="1:8" s="17" customFormat="1" ht="24" customHeight="1">
      <c r="A92" s="20" t="s">
        <v>6</v>
      </c>
      <c r="B92" s="15">
        <f t="shared" si="1"/>
        <v>-3048</v>
      </c>
      <c r="C92" s="15">
        <f t="shared" si="1"/>
        <v>-495</v>
      </c>
      <c r="D92" s="15">
        <f t="shared" si="1"/>
        <v>-551</v>
      </c>
      <c r="E92" s="15">
        <f t="shared" si="1"/>
        <v>-56</v>
      </c>
      <c r="F92" s="15">
        <v>11.155099425166718</v>
      </c>
      <c r="G92" s="15">
        <v>18.066945496778352</v>
      </c>
      <c r="H92" s="16"/>
    </row>
    <row r="93" spans="1:8" s="17" customFormat="1" ht="24" customHeight="1">
      <c r="A93" s="22" t="s">
        <v>92</v>
      </c>
      <c r="B93" s="30">
        <v>-3048</v>
      </c>
      <c r="C93" s="30">
        <v>-495</v>
      </c>
      <c r="D93" s="30">
        <v>-551</v>
      </c>
      <c r="E93" s="30">
        <f>D93-C93</f>
        <v>-56</v>
      </c>
      <c r="F93" s="30">
        <v>11.155099425166718</v>
      </c>
      <c r="G93" s="30">
        <v>18.066945496778352</v>
      </c>
      <c r="H93" s="16"/>
    </row>
    <row r="94" spans="1:7" s="41" customFormat="1" ht="15.75" customHeight="1">
      <c r="A94" s="40" t="s">
        <v>93</v>
      </c>
      <c r="B94" s="40"/>
      <c r="C94" s="40"/>
      <c r="D94" s="40"/>
      <c r="E94" s="40"/>
      <c r="F94" s="40"/>
      <c r="G94" s="40"/>
    </row>
    <row r="95" spans="1:7" s="42" customFormat="1" ht="16.5" customHeight="1">
      <c r="A95" s="40" t="s">
        <v>94</v>
      </c>
      <c r="B95" s="40"/>
      <c r="C95" s="40"/>
      <c r="D95" s="40"/>
      <c r="E95" s="40"/>
      <c r="F95" s="40"/>
      <c r="G95" s="40"/>
    </row>
    <row r="96" spans="1:7" ht="12.75" customHeight="1">
      <c r="A96" s="43" t="s">
        <v>95</v>
      </c>
      <c r="B96" s="43"/>
      <c r="C96" s="43"/>
      <c r="D96" s="43"/>
      <c r="E96" s="43"/>
      <c r="F96" s="43"/>
      <c r="G96" s="4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</sheetData>
  <mergeCells count="6">
    <mergeCell ref="A95:G95"/>
    <mergeCell ref="A1:G1"/>
    <mergeCell ref="A94:G94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79" r:id="rId1"/>
  <headerFooter alignWithMargins="0">
    <oddHeader>&amp;L&amp;"標楷體,標準"&amp;20附表&amp;"Times New Roman,標準"6</oddHeader>
    <oddFooter>&amp;C&amp;"Times New Roman,標準"&amp;14&amp;P</oddFooter>
  </headerFooter>
  <rowBreaks count="3" manualBreakCount="3">
    <brk id="27" max="6" man="1"/>
    <brk id="50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2010-12-14T03:30:19Z</dcterms:created>
  <dcterms:modified xsi:type="dcterms:W3CDTF">2010-12-14T03:30:32Z</dcterms:modified>
  <cp:category/>
  <cp:version/>
  <cp:contentType/>
  <cp:contentStatus/>
</cp:coreProperties>
</file>