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1640" activeTab="6"/>
  </bookViews>
  <sheets>
    <sheet name="融資本年度" sheetId="1" r:id="rId1"/>
    <sheet name="融資累計表 " sheetId="2" r:id="rId2"/>
    <sheet name="歲入本年度" sheetId="3" r:id="rId3"/>
    <sheet name="歲入累計表" sheetId="4" r:id="rId4"/>
    <sheet name="歲出本年度" sheetId="5" r:id="rId5"/>
    <sheet name="歲出累計表" sheetId="6" r:id="rId6"/>
    <sheet name="平衡表" sheetId="7" r:id="rId7"/>
  </sheets>
  <definedNames>
    <definedName name="_xlnm.Print_Area" localSheetId="6">'平衡表'!$A$1:$D$30</definedName>
    <definedName name="_xlnm.Print_Area" localSheetId="3">'歲入累計表'!$A$1:$N$32</definedName>
    <definedName name="_xlnm.Print_Area" localSheetId="5">'歲出累計表'!$A$1:$N$31</definedName>
    <definedName name="_xlnm.Print_Area" localSheetId="0">'融資本年度'!$A$1:$K$33</definedName>
    <definedName name="_xlnm.Print_Area" localSheetId="1">'融資累計表 '!$A$1:$J$33</definedName>
  </definedNames>
  <calcPr fullCalcOnLoad="1"/>
</workbook>
</file>

<file path=xl/sharedStrings.xml><?xml version="1.0" encoding="utf-8"?>
<sst xmlns="http://schemas.openxmlformats.org/spreadsheetml/2006/main" count="259" uniqueCount="157">
  <si>
    <t>歲出預算執行表</t>
  </si>
  <si>
    <t>─本年度部分</t>
  </si>
  <si>
    <t>款</t>
  </si>
  <si>
    <t>項</t>
  </si>
  <si>
    <t>目</t>
  </si>
  <si>
    <t>節</t>
  </si>
  <si>
    <t>　</t>
  </si>
  <si>
    <t>　合　　　　計　</t>
  </si>
  <si>
    <t>執行累計表</t>
  </si>
  <si>
    <t>歲出預算</t>
  </si>
  <si>
    <t>歲出預算數</t>
  </si>
  <si>
    <t>歲出分配數</t>
  </si>
  <si>
    <t>減：經費支出</t>
  </si>
  <si>
    <t>合計</t>
  </si>
  <si>
    <t>平　　衡　　表</t>
  </si>
  <si>
    <t>資力及資產科目</t>
  </si>
  <si>
    <t>負擔及負債科目</t>
  </si>
  <si>
    <t>可支庫款</t>
  </si>
  <si>
    <t>預計支用數</t>
  </si>
  <si>
    <t>暫付款</t>
  </si>
  <si>
    <t>收支調度數</t>
  </si>
  <si>
    <r>
      <t xml:space="preserve">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額</t>
    </r>
  </si>
  <si>
    <t>實現累計數</t>
  </si>
  <si>
    <t>應付累計數</t>
  </si>
  <si>
    <t>融資調度</t>
  </si>
  <si>
    <t>全部計畫
未分配預算數</t>
  </si>
  <si>
    <t>公債及賒借收入</t>
  </si>
  <si>
    <t>公債收入</t>
  </si>
  <si>
    <t>賒借收入</t>
  </si>
  <si>
    <t>融資調度執行表</t>
  </si>
  <si>
    <t>單位：新臺幣元</t>
  </si>
  <si>
    <r>
      <t>分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配</t>
    </r>
    <r>
      <rPr>
        <sz val="12"/>
        <rFont val="Arial"/>
        <family val="2"/>
      </rPr>
      <t xml:space="preserve">      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數</t>
    </r>
  </si>
  <si>
    <r>
      <t>原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</si>
  <si>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 xml:space="preserve">算
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增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減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</si>
  <si>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</si>
  <si>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</si>
  <si>
    <r>
      <t>以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
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額</t>
    </r>
  </si>
  <si>
    <r>
      <t>實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現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</si>
  <si>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t>單位：新臺幣元</t>
  </si>
  <si>
    <t>全       部       計       畫       預       算      數</t>
  </si>
  <si>
    <t>原   預   算   數</t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</si>
  <si>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</si>
  <si>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t>單位：新臺幣元</t>
  </si>
  <si>
    <t>項　　　　　　目</t>
  </si>
  <si>
    <t>合     　　   計</t>
  </si>
  <si>
    <t>本 年 度 分 配 數</t>
  </si>
  <si>
    <t>以前年度
分配數餘額</t>
  </si>
  <si>
    <t>合    　　   計</t>
  </si>
  <si>
    <t>公債及賒借收入</t>
  </si>
  <si>
    <t xml:space="preserve">    國庫署</t>
  </si>
  <si>
    <t>公債收入</t>
  </si>
  <si>
    <t>賒借收入</t>
  </si>
  <si>
    <t>單位：新臺幣元</t>
  </si>
  <si>
    <t>全         部         計         畫         預         算        數</t>
  </si>
  <si>
    <t>分配累計數</t>
  </si>
  <si>
    <t>合       　　   計</t>
  </si>
  <si>
    <t xml:space="preserve">    國庫署</t>
  </si>
  <si>
    <t>分配累計數</t>
  </si>
  <si>
    <t>保留累計數</t>
  </si>
  <si>
    <t>分配數餘額</t>
  </si>
  <si>
    <t>預計移用以前年度歲計賸餘調節因應數</t>
  </si>
  <si>
    <t xml:space="preserve"> 預 算 增 減 數</t>
  </si>
  <si>
    <r>
      <t>本</t>
    </r>
    <r>
      <rPr>
        <sz val="12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入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</si>
  <si>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</si>
  <si>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t>分配數餘額</t>
  </si>
  <si>
    <r>
      <t>實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數</t>
    </r>
  </si>
  <si>
    <t>應收累計數</t>
  </si>
  <si>
    <t>合　　　　計　</t>
  </si>
  <si>
    <t>合　　　　計　</t>
  </si>
  <si>
    <r>
      <t>全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部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計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畫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數</t>
    </r>
  </si>
  <si>
    <t>名　　　稱</t>
  </si>
  <si>
    <t>農業支出</t>
  </si>
  <si>
    <t>經濟部主管</t>
  </si>
  <si>
    <t>農業委員會主管</t>
  </si>
  <si>
    <t>名　　　稱</t>
  </si>
  <si>
    <t>預 算 增 減 數</t>
  </si>
  <si>
    <t>科                                      目</t>
  </si>
  <si>
    <t>預計移用以前年度歲計賸餘調節因應數</t>
  </si>
  <si>
    <t>中央政府易淹水地區水患治理計畫第 2 期特別預算年度會計報告</t>
  </si>
  <si>
    <t>中華民國 97 年 1 月 16 日</t>
  </si>
  <si>
    <t>內政部主管</t>
  </si>
  <si>
    <t>營建署及所屬</t>
  </si>
  <si>
    <t>環境保護支出</t>
  </si>
  <si>
    <t>下水道管理業務</t>
  </si>
  <si>
    <t>雨水下水道</t>
  </si>
  <si>
    <t>水利署及所屬</t>
  </si>
  <si>
    <t>農業支出</t>
  </si>
  <si>
    <t>河川排水及事業海堤改善</t>
  </si>
  <si>
    <t>縣市管河川治理</t>
  </si>
  <si>
    <t>縣市管區域排水治理</t>
  </si>
  <si>
    <t>縣市管事業海堤改善</t>
  </si>
  <si>
    <t>中央地質調查所</t>
  </si>
  <si>
    <t>地質調查及資料庫建置</t>
  </si>
  <si>
    <t>農業委員會</t>
  </si>
  <si>
    <t>農業發展</t>
  </si>
  <si>
    <t>農田排水</t>
  </si>
  <si>
    <t>水土保持局</t>
  </si>
  <si>
    <t>水土保持發展</t>
  </si>
  <si>
    <t>水土保持</t>
  </si>
  <si>
    <t>治山防洪</t>
  </si>
  <si>
    <t>單位：新臺幣元</t>
  </si>
  <si>
    <t>科                                      目</t>
  </si>
  <si>
    <r>
      <t>全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部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計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畫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數</t>
    </r>
  </si>
  <si>
    <r>
      <t>分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配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</si>
  <si>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額</t>
    </r>
  </si>
  <si>
    <t>名　　　稱</t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</si>
  <si>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</si>
  <si>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</si>
  <si>
    <r>
      <t>以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
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額</t>
    </r>
  </si>
  <si>
    <r>
      <t>實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現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</si>
  <si>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留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數</t>
    </r>
  </si>
  <si>
    <t>中華民國 97 年 1 月 16 日</t>
  </si>
  <si>
    <t>單位：新臺幣元</t>
  </si>
  <si>
    <t>科                                      目</t>
  </si>
  <si>
    <t>全       部       計       畫       預       算      數</t>
  </si>
  <si>
    <t>保留累計數</t>
  </si>
  <si>
    <t>歲入預算執行表</t>
  </si>
  <si>
    <t>歲入預算</t>
  </si>
  <si>
    <r>
      <t>本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年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收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入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數</t>
    </r>
  </si>
  <si>
    <t>罰款及賠償收入</t>
  </si>
  <si>
    <t>賠償收入</t>
  </si>
  <si>
    <t>一般賠償收入</t>
  </si>
  <si>
    <t>財產收入</t>
  </si>
  <si>
    <t>財產售價</t>
  </si>
  <si>
    <t>動產售價</t>
  </si>
  <si>
    <t>應收累計數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</si>
  <si>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</si>
  <si>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r>
      <t>保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>數</t>
    </r>
  </si>
  <si>
    <t>歲入納庫數</t>
  </si>
  <si>
    <t>歲入實收數</t>
  </si>
  <si>
    <t>賒借收入預算數</t>
  </si>
  <si>
    <t>公債收入預算數</t>
  </si>
  <si>
    <r>
      <t xml:space="preserve">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增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減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</si>
  <si>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增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減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數</t>
    </r>
  </si>
  <si>
    <r>
      <t>金</t>
    </r>
    <r>
      <rPr>
        <sz val="14"/>
        <rFont val="Times New Roman"/>
        <family val="1"/>
      </rPr>
      <t xml:space="preserve">                </t>
    </r>
    <r>
      <rPr>
        <sz val="14"/>
        <rFont val="新細明體"/>
        <family val="1"/>
      </rPr>
      <t>額</t>
    </r>
  </si>
  <si>
    <t>中央政府易淹水地區水患治理計畫</t>
  </si>
  <si>
    <t>第 2 期特別預算年度會計報告</t>
  </si>
  <si>
    <r>
      <t>合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　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計</t>
    </r>
  </si>
  <si>
    <t>財產收入</t>
  </si>
  <si>
    <t>水利署及所屬</t>
  </si>
  <si>
    <t>賠償收入</t>
  </si>
  <si>
    <t>一般賠償收入</t>
  </si>
  <si>
    <t>財產售價</t>
  </si>
  <si>
    <t>動產售價</t>
  </si>
  <si>
    <r>
      <t>應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收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數</t>
    </r>
  </si>
  <si>
    <t xml:space="preserve">  至 98 年 12 月 31 日止</t>
  </si>
  <si>
    <t>中華民國 98 年 1 月 1 日</t>
  </si>
  <si>
    <t xml:space="preserve"> 中華民國98年12月31日</t>
  </si>
  <si>
    <t>國庫結存</t>
  </si>
  <si>
    <t>賒借收入</t>
  </si>
  <si>
    <t>其他收入</t>
  </si>
  <si>
    <t>雜項收入</t>
  </si>
  <si>
    <t>其他雜項收入</t>
  </si>
  <si>
    <r>
      <t>分</t>
    </r>
    <r>
      <rPr>
        <sz val="12"/>
        <rFont val="新細明體"/>
        <family val="1"/>
      </rPr>
      <t>配</t>
    </r>
  </si>
  <si>
    <r>
      <t>預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算數</t>
    </r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</si>
  <si>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支</t>
    </r>
    <r>
      <rPr>
        <sz val="12"/>
        <rFont val="新細明體"/>
        <family val="1"/>
      </rPr>
      <t>出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</si>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</sst>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_-* #,##0.00_-;\-* #,##0.00_-;_ \ \ \-* &quot;-&quot;??_-;_-@_-"/>
    <numFmt numFmtId="186" formatCode="#,##0.00;[Red]\-#,##0.00;&quot;…&quot;"/>
    <numFmt numFmtId="187" formatCode="0.00_);[Red]\(0.00\)"/>
    <numFmt numFmtId="188" formatCode="#,##0.00;[Red]\-#,##0.00;&quot;- &quot;"/>
    <numFmt numFmtId="189" formatCode="#,##0.00;[Black]\-#,##0.00;&quot;- &quot;"/>
  </numFmts>
  <fonts count="3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6"/>
      <name val="新細明體"/>
      <family val="1"/>
    </font>
    <font>
      <u val="single"/>
      <sz val="12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4"/>
      <name val="華康楷書體W5"/>
      <family val="3"/>
    </font>
    <font>
      <sz val="14"/>
      <name val="華康楷書體W5"/>
      <family val="3"/>
    </font>
    <font>
      <sz val="12"/>
      <name val="細明體"/>
      <family val="3"/>
    </font>
    <font>
      <b/>
      <u val="single"/>
      <sz val="20"/>
      <name val="新細明體"/>
      <family val="1"/>
    </font>
    <font>
      <b/>
      <u val="single"/>
      <sz val="18"/>
      <name val="新細明體"/>
      <family val="1"/>
    </font>
    <font>
      <b/>
      <sz val="11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Times New Roman"/>
      <family val="1"/>
    </font>
    <font>
      <sz val="16"/>
      <name val="新細明體"/>
      <family val="1"/>
    </font>
    <font>
      <b/>
      <u val="single"/>
      <sz val="14"/>
      <name val="新細明體"/>
      <family val="1"/>
    </font>
    <font>
      <b/>
      <sz val="12"/>
      <name val="新細明體"/>
      <family val="1"/>
    </font>
    <font>
      <u val="single"/>
      <sz val="12"/>
      <name val="新細明體"/>
      <family val="1"/>
    </font>
    <font>
      <b/>
      <u val="single"/>
      <sz val="15"/>
      <name val="新細明體"/>
      <family val="1"/>
    </font>
    <font>
      <u val="single"/>
      <sz val="15"/>
      <name val="新細明體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標楷體"/>
      <family val="4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3"/>
      <name val="標楷體"/>
      <family val="4"/>
    </font>
    <font>
      <sz val="14"/>
      <name val="新細明體"/>
      <family val="1"/>
    </font>
    <font>
      <b/>
      <sz val="13"/>
      <name val="新細明體"/>
      <family val="1"/>
    </font>
    <font>
      <sz val="12"/>
      <color indexed="10"/>
      <name val="Times New Roman"/>
      <family val="1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86" fontId="8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 quotePrefix="1">
      <alignment horizontal="center"/>
    </xf>
    <xf numFmtId="186" fontId="16" fillId="0" borderId="0" xfId="0" applyNumberFormat="1" applyFont="1" applyBorder="1" applyAlignment="1">
      <alignment horizontal="right"/>
    </xf>
    <xf numFmtId="0" fontId="12" fillId="0" borderId="5" xfId="0" applyFont="1" applyBorder="1" applyAlignment="1">
      <alignment horizontal="distributed"/>
    </xf>
    <xf numFmtId="186" fontId="19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0" fontId="19" fillId="0" borderId="0" xfId="0" applyFont="1" applyBorder="1" applyAlignment="1">
      <alignment horizontal="distributed"/>
    </xf>
    <xf numFmtId="0" fontId="20" fillId="0" borderId="0" xfId="0" applyFont="1" applyAlignment="1">
      <alignment horizontal="centerContinuous"/>
    </xf>
    <xf numFmtId="0" fontId="21" fillId="0" borderId="0" xfId="0" applyFont="1" applyAlignment="1" quotePrefix="1">
      <alignment horizontal="centerContinuous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right" vertical="center"/>
    </xf>
    <xf numFmtId="0" fontId="26" fillId="0" borderId="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26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26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7" fillId="0" borderId="5" xfId="0" applyFont="1" applyBorder="1" applyAlignment="1">
      <alignment vertical="center"/>
    </xf>
    <xf numFmtId="188" fontId="27" fillId="0" borderId="5" xfId="0" applyNumberFormat="1" applyFont="1" applyBorder="1" applyAlignment="1">
      <alignment horizontal="right" vertical="center"/>
    </xf>
    <xf numFmtId="188" fontId="27" fillId="0" borderId="9" xfId="0" applyNumberFormat="1" applyFont="1" applyBorder="1" applyAlignment="1">
      <alignment horizontal="right" vertical="center"/>
    </xf>
    <xf numFmtId="186" fontId="27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2" fillId="0" borderId="5" xfId="0" applyFont="1" applyBorder="1" applyAlignment="1">
      <alignment horizontal="left" vertical="top"/>
    </xf>
    <xf numFmtId="188" fontId="27" fillId="0" borderId="5" xfId="0" applyNumberFormat="1" applyFont="1" applyBorder="1" applyAlignment="1">
      <alignment horizontal="right" vertical="top"/>
    </xf>
    <xf numFmtId="188" fontId="27" fillId="0" borderId="9" xfId="0" applyNumberFormat="1" applyFont="1" applyBorder="1" applyAlignment="1">
      <alignment horizontal="right" vertical="top"/>
    </xf>
    <xf numFmtId="188" fontId="27" fillId="0" borderId="0" xfId="0" applyNumberFormat="1" applyFont="1" applyBorder="1" applyAlignment="1">
      <alignment horizontal="right" vertical="top"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vertical="top"/>
    </xf>
    <xf numFmtId="188" fontId="27" fillId="0" borderId="10" xfId="0" applyNumberFormat="1" applyFont="1" applyBorder="1" applyAlignment="1">
      <alignment horizontal="right" vertical="top"/>
    </xf>
    <xf numFmtId="0" fontId="28" fillId="0" borderId="5" xfId="0" applyFont="1" applyBorder="1" applyAlignment="1">
      <alignment horizontal="left" vertical="top" wrapText="1" indent="2"/>
    </xf>
    <xf numFmtId="188" fontId="29" fillId="0" borderId="5" xfId="0" applyNumberFormat="1" applyFont="1" applyBorder="1" applyAlignment="1">
      <alignment horizontal="right" vertical="top"/>
    </xf>
    <xf numFmtId="188" fontId="29" fillId="0" borderId="9" xfId="0" applyNumberFormat="1" applyFont="1" applyBorder="1" applyAlignment="1">
      <alignment horizontal="right" vertical="top"/>
    </xf>
    <xf numFmtId="188" fontId="29" fillId="0" borderId="0" xfId="0" applyNumberFormat="1" applyFont="1" applyBorder="1" applyAlignment="1">
      <alignment horizontal="right" vertical="top"/>
    </xf>
    <xf numFmtId="0" fontId="30" fillId="0" borderId="0" xfId="0" applyFont="1" applyBorder="1" applyAlignment="1">
      <alignment vertical="top"/>
    </xf>
    <xf numFmtId="0" fontId="30" fillId="0" borderId="0" xfId="0" applyFont="1" applyAlignment="1">
      <alignment vertical="top"/>
    </xf>
    <xf numFmtId="0" fontId="28" fillId="0" borderId="5" xfId="0" applyFont="1" applyBorder="1" applyAlignment="1">
      <alignment horizontal="left" vertical="top" indent="2"/>
    </xf>
    <xf numFmtId="188" fontId="29" fillId="0" borderId="11" xfId="0" applyNumberFormat="1" applyFont="1" applyBorder="1" applyAlignment="1">
      <alignment horizontal="right" vertical="top"/>
    </xf>
    <xf numFmtId="188" fontId="29" fillId="0" borderId="12" xfId="0" applyNumberFormat="1" applyFont="1" applyBorder="1" applyAlignment="1">
      <alignment horizontal="right" vertical="top"/>
    </xf>
    <xf numFmtId="188" fontId="29" fillId="0" borderId="13" xfId="0" applyNumberFormat="1" applyFont="1" applyBorder="1" applyAlignment="1">
      <alignment horizontal="right" vertical="top"/>
    </xf>
    <xf numFmtId="186" fontId="31" fillId="0" borderId="0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 quotePrefix="1">
      <alignment horizontal="centerContinuous" vertical="center"/>
    </xf>
    <xf numFmtId="188" fontId="27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186" fontId="8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0" fillId="0" borderId="7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2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 indent="3"/>
    </xf>
    <xf numFmtId="0" fontId="32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/>
    </xf>
    <xf numFmtId="188" fontId="29" fillId="0" borderId="5" xfId="0" applyNumberFormat="1" applyFont="1" applyBorder="1" applyAlignment="1">
      <alignment horizontal="right" vertical="center"/>
    </xf>
    <xf numFmtId="188" fontId="29" fillId="0" borderId="9" xfId="0" applyNumberFormat="1" applyFont="1" applyBorder="1" applyAlignment="1">
      <alignment horizontal="right" vertical="center"/>
    </xf>
    <xf numFmtId="188" fontId="29" fillId="0" borderId="0" xfId="0" applyNumberFormat="1" applyFont="1" applyBorder="1" applyAlignment="1">
      <alignment horizontal="right" vertical="center"/>
    </xf>
    <xf numFmtId="188" fontId="29" fillId="0" borderId="10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88" fontId="29" fillId="0" borderId="11" xfId="0" applyNumberFormat="1" applyFont="1" applyBorder="1" applyAlignment="1">
      <alignment horizontal="right" vertical="center"/>
    </xf>
    <xf numFmtId="188" fontId="29" fillId="0" borderId="12" xfId="0" applyNumberFormat="1" applyFont="1" applyBorder="1" applyAlignment="1">
      <alignment horizontal="right" vertical="center"/>
    </xf>
    <xf numFmtId="188" fontId="29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34" fillId="0" borderId="5" xfId="0" applyFont="1" applyBorder="1" applyAlignment="1" quotePrefix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22" fillId="0" borderId="5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2" fillId="0" borderId="5" xfId="0" applyFont="1" applyBorder="1" applyAlignment="1">
      <alignment horizontal="distributed" vertical="top"/>
    </xf>
    <xf numFmtId="0" fontId="19" fillId="0" borderId="5" xfId="0" applyFont="1" applyBorder="1" applyAlignment="1">
      <alignment horizontal="distributed" vertical="top"/>
    </xf>
    <xf numFmtId="0" fontId="12" fillId="0" borderId="11" xfId="0" applyFont="1" applyBorder="1" applyAlignment="1">
      <alignment horizontal="distributed" vertical="top"/>
    </xf>
    <xf numFmtId="0" fontId="22" fillId="0" borderId="5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 indent="4"/>
    </xf>
    <xf numFmtId="0" fontId="7" fillId="0" borderId="5" xfId="0" applyFont="1" applyBorder="1" applyAlignment="1">
      <alignment horizontal="left" vertical="top" wrapText="1" indent="3"/>
    </xf>
    <xf numFmtId="0" fontId="7" fillId="0" borderId="11" xfId="0" applyFont="1" applyBorder="1" applyAlignment="1">
      <alignment horizontal="left" vertical="top" wrapText="1" indent="4"/>
    </xf>
    <xf numFmtId="0" fontId="7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33" fillId="0" borderId="15" xfId="0" applyFont="1" applyBorder="1" applyAlignment="1">
      <alignment horizontal="distributed" vertical="center"/>
    </xf>
    <xf numFmtId="0" fontId="33" fillId="0" borderId="15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186" fontId="35" fillId="0" borderId="0" xfId="0" applyNumberFormat="1" applyFont="1" applyFill="1" applyAlignment="1">
      <alignment/>
    </xf>
    <xf numFmtId="0" fontId="7" fillId="0" borderId="16" xfId="0" applyFont="1" applyBorder="1" applyAlignment="1">
      <alignment horizontal="distributed" vertical="center"/>
    </xf>
    <xf numFmtId="0" fontId="30" fillId="0" borderId="0" xfId="0" applyFont="1" applyBorder="1" applyAlignment="1">
      <alignment vertical="center"/>
    </xf>
    <xf numFmtId="188" fontId="27" fillId="0" borderId="10" xfId="0" applyNumberFormat="1" applyFont="1" applyBorder="1" applyAlignment="1">
      <alignment horizontal="right" vertical="center"/>
    </xf>
    <xf numFmtId="188" fontId="29" fillId="0" borderId="10" xfId="0" applyNumberFormat="1" applyFont="1" applyBorder="1" applyAlignment="1">
      <alignment horizontal="right" vertical="top"/>
    </xf>
    <xf numFmtId="188" fontId="36" fillId="0" borderId="5" xfId="0" applyNumberFormat="1" applyFont="1" applyBorder="1" applyAlignment="1">
      <alignment horizontal="right" vertical="center"/>
    </xf>
    <xf numFmtId="189" fontId="36" fillId="0" borderId="17" xfId="0" applyNumberFormat="1" applyFont="1" applyBorder="1" applyAlignment="1">
      <alignment horizontal="right" vertical="center"/>
    </xf>
    <xf numFmtId="188" fontId="36" fillId="0" borderId="5" xfId="0" applyNumberFormat="1" applyFont="1" applyBorder="1" applyAlignment="1">
      <alignment horizontal="right" vertical="top"/>
    </xf>
    <xf numFmtId="189" fontId="36" fillId="0" borderId="10" xfId="0" applyNumberFormat="1" applyFont="1" applyBorder="1" applyAlignment="1">
      <alignment horizontal="right" vertical="top"/>
    </xf>
    <xf numFmtId="188" fontId="36" fillId="0" borderId="9" xfId="0" applyNumberFormat="1" applyFont="1" applyBorder="1" applyAlignment="1">
      <alignment horizontal="right" vertical="top"/>
    </xf>
    <xf numFmtId="188" fontId="31" fillId="0" borderId="5" xfId="0" applyNumberFormat="1" applyFont="1" applyBorder="1" applyAlignment="1">
      <alignment horizontal="right" vertical="top"/>
    </xf>
    <xf numFmtId="188" fontId="31" fillId="0" borderId="9" xfId="0" applyNumberFormat="1" applyFont="1" applyBorder="1" applyAlignment="1">
      <alignment horizontal="right" vertical="top"/>
    </xf>
    <xf numFmtId="189" fontId="31" fillId="0" borderId="10" xfId="0" applyNumberFormat="1" applyFont="1" applyBorder="1" applyAlignment="1">
      <alignment horizontal="right" vertical="top"/>
    </xf>
    <xf numFmtId="189" fontId="36" fillId="0" borderId="5" xfId="0" applyNumberFormat="1" applyFont="1" applyBorder="1" applyAlignment="1">
      <alignment horizontal="right" vertical="center"/>
    </xf>
    <xf numFmtId="188" fontId="36" fillId="0" borderId="17" xfId="0" applyNumberFormat="1" applyFont="1" applyBorder="1" applyAlignment="1">
      <alignment horizontal="right" vertical="center"/>
    </xf>
    <xf numFmtId="189" fontId="36" fillId="0" borderId="9" xfId="0" applyNumberFormat="1" applyFont="1" applyBorder="1" applyAlignment="1">
      <alignment horizontal="right" vertical="top"/>
    </xf>
    <xf numFmtId="188" fontId="36" fillId="0" borderId="10" xfId="0" applyNumberFormat="1" applyFont="1" applyBorder="1" applyAlignment="1">
      <alignment horizontal="right" vertical="top"/>
    </xf>
    <xf numFmtId="189" fontId="31" fillId="0" borderId="9" xfId="0" applyNumberFormat="1" applyFont="1" applyBorder="1" applyAlignment="1">
      <alignment horizontal="right" vertical="top"/>
    </xf>
    <xf numFmtId="188" fontId="31" fillId="0" borderId="10" xfId="0" applyNumberFormat="1" applyFont="1" applyBorder="1" applyAlignment="1">
      <alignment horizontal="right" vertical="top"/>
    </xf>
    <xf numFmtId="189" fontId="36" fillId="0" borderId="5" xfId="0" applyNumberFormat="1" applyFont="1" applyBorder="1" applyAlignment="1">
      <alignment horizontal="right" vertical="top"/>
    </xf>
    <xf numFmtId="189" fontId="31" fillId="0" borderId="5" xfId="0" applyNumberFormat="1" applyFont="1" applyBorder="1" applyAlignment="1">
      <alignment horizontal="right" vertical="top"/>
    </xf>
    <xf numFmtId="188" fontId="36" fillId="0" borderId="9" xfId="0" applyNumberFormat="1" applyFont="1" applyBorder="1" applyAlignment="1">
      <alignment horizontal="right" vertical="center"/>
    </xf>
    <xf numFmtId="188" fontId="36" fillId="0" borderId="10" xfId="0" applyNumberFormat="1" applyFont="1" applyBorder="1" applyAlignment="1">
      <alignment horizontal="right" vertical="center"/>
    </xf>
    <xf numFmtId="188" fontId="36" fillId="0" borderId="0" xfId="0" applyNumberFormat="1" applyFont="1" applyBorder="1" applyAlignment="1">
      <alignment horizontal="right" vertical="top"/>
    </xf>
    <xf numFmtId="188" fontId="31" fillId="0" borderId="0" xfId="0" applyNumberFormat="1" applyFont="1" applyBorder="1" applyAlignment="1">
      <alignment horizontal="right" vertical="top"/>
    </xf>
    <xf numFmtId="188" fontId="31" fillId="0" borderId="11" xfId="0" applyNumberFormat="1" applyFont="1" applyBorder="1" applyAlignment="1">
      <alignment horizontal="right" vertical="top"/>
    </xf>
    <xf numFmtId="188" fontId="31" fillId="0" borderId="12" xfId="0" applyNumberFormat="1" applyFont="1" applyBorder="1" applyAlignment="1">
      <alignment horizontal="right" vertical="top"/>
    </xf>
    <xf numFmtId="188" fontId="31" fillId="0" borderId="13" xfId="0" applyNumberFormat="1" applyFont="1" applyBorder="1" applyAlignment="1">
      <alignment horizontal="right" vertical="top"/>
    </xf>
    <xf numFmtId="188" fontId="36" fillId="0" borderId="0" xfId="0" applyNumberFormat="1" applyFont="1" applyBorder="1" applyAlignment="1">
      <alignment horizontal="right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18" xfId="0" applyFont="1" applyBorder="1" applyAlignment="1" quotePrefix="1">
      <alignment horizontal="center" vertical="center"/>
    </xf>
    <xf numFmtId="0" fontId="7" fillId="0" borderId="16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wrapText="1"/>
    </xf>
    <xf numFmtId="0" fontId="7" fillId="0" borderId="6" xfId="0" applyFont="1" applyBorder="1" applyAlignment="1" quotePrefix="1">
      <alignment horizontal="distributed" vertical="center"/>
    </xf>
    <xf numFmtId="0" fontId="7" fillId="0" borderId="18" xfId="0" applyFont="1" applyBorder="1" applyAlignment="1" quotePrefix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0" borderId="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186" fontId="19" fillId="0" borderId="5" xfId="0" applyNumberFormat="1" applyFont="1" applyBorder="1" applyAlignment="1">
      <alignment horizontal="right" vertical="top"/>
    </xf>
    <xf numFmtId="0" fontId="19" fillId="0" borderId="9" xfId="0" applyFont="1" applyBorder="1" applyAlignment="1">
      <alignment/>
    </xf>
    <xf numFmtId="186" fontId="19" fillId="0" borderId="11" xfId="0" applyNumberFormat="1" applyFont="1" applyBorder="1" applyAlignment="1">
      <alignment horizontal="right" vertical="top"/>
    </xf>
    <xf numFmtId="186" fontId="19" fillId="0" borderId="0" xfId="0" applyNumberFormat="1" applyFont="1" applyBorder="1" applyAlignment="1">
      <alignment horizontal="right" vertical="top"/>
    </xf>
    <xf numFmtId="186" fontId="19" fillId="0" borderId="10" xfId="0" applyNumberFormat="1" applyFont="1" applyBorder="1" applyAlignment="1">
      <alignment horizontal="right" vertical="top"/>
    </xf>
    <xf numFmtId="186" fontId="19" fillId="0" borderId="13" xfId="0" applyNumberFormat="1" applyFont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1228725</xdr:colOff>
      <xdr:row>2</xdr:row>
      <xdr:rowOff>66675</xdr:rowOff>
    </xdr:from>
    <xdr:to>
      <xdr:col>14</xdr:col>
      <xdr:colOff>0</xdr:colOff>
      <xdr:row>2</xdr:row>
      <xdr:rowOff>276225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2668250" y="69532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  <xdr:twoCellAnchor>
    <xdr:from>
      <xdr:col>13</xdr:col>
      <xdr:colOff>1228725</xdr:colOff>
      <xdr:row>2</xdr:row>
      <xdr:rowOff>66675</xdr:rowOff>
    </xdr:from>
    <xdr:to>
      <xdr:col>14</xdr:col>
      <xdr:colOff>0</xdr:colOff>
      <xdr:row>2</xdr:row>
      <xdr:rowOff>276225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668250" y="69532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1257300</xdr:colOff>
      <xdr:row>2</xdr:row>
      <xdr:rowOff>66675</xdr:rowOff>
    </xdr:from>
    <xdr:to>
      <xdr:col>14</xdr:col>
      <xdr:colOff>0</xdr:colOff>
      <xdr:row>2</xdr:row>
      <xdr:rowOff>276225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3344525" y="695325"/>
          <a:ext cx="20955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  <xdr:twoCellAnchor>
    <xdr:from>
      <xdr:col>13</xdr:col>
      <xdr:colOff>1257300</xdr:colOff>
      <xdr:row>2</xdr:row>
      <xdr:rowOff>66675</xdr:rowOff>
    </xdr:from>
    <xdr:to>
      <xdr:col>14</xdr:col>
      <xdr:colOff>0</xdr:colOff>
      <xdr:row>2</xdr:row>
      <xdr:rowOff>276225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3344525" y="695325"/>
          <a:ext cx="20955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38100</xdr:rowOff>
    </xdr:from>
    <xdr:to>
      <xdr:col>3</xdr:col>
      <xdr:colOff>1552575</xdr:colOff>
      <xdr:row>2</xdr:row>
      <xdr:rowOff>285750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334000" y="666750"/>
          <a:ext cx="11620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SheetLayoutView="75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6" sqref="I6"/>
    </sheetView>
  </sheetViews>
  <sheetFormatPr defaultColWidth="9.00390625" defaultRowHeight="15.75"/>
  <cols>
    <col min="1" max="1" width="21.125" style="36" customWidth="1"/>
    <col min="2" max="2" width="15.875" style="36" customWidth="1"/>
    <col min="3" max="3" width="14.625" style="36" customWidth="1"/>
    <col min="4" max="5" width="15.875" style="36" customWidth="1"/>
    <col min="6" max="6" width="14.625" style="36" customWidth="1"/>
    <col min="7" max="8" width="15.125" style="36" customWidth="1"/>
    <col min="9" max="9" width="10.625" style="36" customWidth="1"/>
    <col min="10" max="10" width="15.125" style="36" customWidth="1"/>
    <col min="11" max="11" width="15.125" style="82" customWidth="1"/>
    <col min="12" max="16384" width="9.00390625" style="36" customWidth="1"/>
  </cols>
  <sheetData>
    <row r="1" spans="1:11" ht="24.75" customHeight="1">
      <c r="A1" s="33"/>
      <c r="B1" s="34"/>
      <c r="C1" s="34"/>
      <c r="D1" s="20"/>
      <c r="E1" s="21" t="s">
        <v>135</v>
      </c>
      <c r="F1" s="129" t="s">
        <v>136</v>
      </c>
      <c r="G1" s="32"/>
      <c r="H1" s="34"/>
      <c r="I1" s="34"/>
      <c r="J1" s="34"/>
      <c r="K1" s="35"/>
    </row>
    <row r="2" spans="1:11" ht="24.75" customHeight="1">
      <c r="A2" s="38"/>
      <c r="B2" s="34"/>
      <c r="C2" s="34"/>
      <c r="D2" s="21"/>
      <c r="E2" s="21" t="s">
        <v>29</v>
      </c>
      <c r="F2" s="22" t="s">
        <v>1</v>
      </c>
      <c r="G2" s="34"/>
      <c r="H2" s="34"/>
      <c r="I2" s="34"/>
      <c r="J2" s="34"/>
      <c r="K2" s="35"/>
    </row>
    <row r="3" spans="1:11" ht="24.75" customHeight="1" thickBot="1">
      <c r="A3" s="39"/>
      <c r="B3" s="34"/>
      <c r="C3" s="34"/>
      <c r="D3" s="40"/>
      <c r="E3" s="40" t="s">
        <v>146</v>
      </c>
      <c r="F3" s="5" t="s">
        <v>145</v>
      </c>
      <c r="G3" s="34"/>
      <c r="H3" s="34"/>
      <c r="I3" s="34"/>
      <c r="J3" s="34"/>
      <c r="K3" s="102" t="s">
        <v>42</v>
      </c>
    </row>
    <row r="4" spans="1:11" s="5" customFormat="1" ht="24.75" customHeight="1">
      <c r="A4" s="159" t="s">
        <v>43</v>
      </c>
      <c r="B4" s="44" t="s">
        <v>63</v>
      </c>
      <c r="C4" s="83"/>
      <c r="D4" s="83"/>
      <c r="E4" s="44" t="s">
        <v>31</v>
      </c>
      <c r="F4" s="83"/>
      <c r="G4" s="84"/>
      <c r="H4" s="42" t="s">
        <v>62</v>
      </c>
      <c r="I4" s="83"/>
      <c r="J4" s="84"/>
      <c r="K4" s="161" t="s">
        <v>64</v>
      </c>
    </row>
    <row r="5" spans="1:11" s="5" customFormat="1" ht="38.25" customHeight="1">
      <c r="A5" s="160"/>
      <c r="B5" s="12" t="s">
        <v>40</v>
      </c>
      <c r="C5" s="23" t="s">
        <v>61</v>
      </c>
      <c r="D5" s="85" t="s">
        <v>44</v>
      </c>
      <c r="E5" s="106" t="s">
        <v>45</v>
      </c>
      <c r="F5" s="48" t="s">
        <v>46</v>
      </c>
      <c r="G5" s="13" t="s">
        <v>47</v>
      </c>
      <c r="H5" s="23" t="s">
        <v>65</v>
      </c>
      <c r="I5" s="23" t="s">
        <v>156</v>
      </c>
      <c r="J5" s="13" t="s">
        <v>47</v>
      </c>
      <c r="K5" s="162"/>
    </row>
    <row r="6" spans="1:11" s="86" customFormat="1" ht="31.5" customHeight="1">
      <c r="A6" s="107" t="s">
        <v>68</v>
      </c>
      <c r="B6" s="50">
        <f>B7+B11</f>
        <v>44500000000</v>
      </c>
      <c r="C6" s="50">
        <f aca="true" t="shared" si="0" ref="C6:K6">C7+C11</f>
        <v>0</v>
      </c>
      <c r="D6" s="51">
        <f t="shared" si="0"/>
        <v>44500000000</v>
      </c>
      <c r="E6" s="50">
        <f t="shared" si="0"/>
        <v>18463235000</v>
      </c>
      <c r="F6" s="50">
        <f t="shared" si="0"/>
        <v>9687642000</v>
      </c>
      <c r="G6" s="50">
        <f>G7+G11</f>
        <v>28150877000</v>
      </c>
      <c r="H6" s="50">
        <f>H7+H11</f>
        <v>15000000000</v>
      </c>
      <c r="I6" s="50">
        <f>I7+I11</f>
        <v>0</v>
      </c>
      <c r="J6" s="50">
        <f>J7+J11</f>
        <v>15000000000</v>
      </c>
      <c r="K6" s="133">
        <f t="shared" si="0"/>
        <v>13150877000</v>
      </c>
    </row>
    <row r="7" spans="1:11" s="79" customFormat="1" ht="23.25" customHeight="1">
      <c r="A7" s="87" t="s">
        <v>48</v>
      </c>
      <c r="B7" s="55">
        <f aca="true" t="shared" si="1" ref="B7:I7">B8</f>
        <v>44500000000</v>
      </c>
      <c r="C7" s="55">
        <f t="shared" si="1"/>
        <v>0</v>
      </c>
      <c r="D7" s="56">
        <f>D8</f>
        <v>44500000000</v>
      </c>
      <c r="E7" s="55">
        <f t="shared" si="1"/>
        <v>18463235000</v>
      </c>
      <c r="F7" s="55">
        <f t="shared" si="1"/>
        <v>9687642000</v>
      </c>
      <c r="G7" s="55">
        <f>G8</f>
        <v>28150877000</v>
      </c>
      <c r="H7" s="55">
        <f t="shared" si="1"/>
        <v>15000000000</v>
      </c>
      <c r="I7" s="55">
        <f t="shared" si="1"/>
        <v>0</v>
      </c>
      <c r="J7" s="55">
        <f>J8</f>
        <v>15000000000</v>
      </c>
      <c r="K7" s="57">
        <f>K8</f>
        <v>13150877000</v>
      </c>
    </row>
    <row r="8" spans="1:11" s="79" customFormat="1" ht="23.25" customHeight="1">
      <c r="A8" s="54" t="s">
        <v>49</v>
      </c>
      <c r="B8" s="55">
        <f>B9+B10</f>
        <v>44500000000</v>
      </c>
      <c r="C8" s="55">
        <f>C9+C10</f>
        <v>0</v>
      </c>
      <c r="D8" s="56">
        <f>SUM(D9:D10)</f>
        <v>44500000000</v>
      </c>
      <c r="E8" s="55">
        <f>E9+E10</f>
        <v>18463235000</v>
      </c>
      <c r="F8" s="55">
        <f>F9+F10</f>
        <v>9687642000</v>
      </c>
      <c r="G8" s="55">
        <f>SUM(G9:G10)</f>
        <v>28150877000</v>
      </c>
      <c r="H8" s="55">
        <f>H9+H10</f>
        <v>15000000000</v>
      </c>
      <c r="I8" s="55">
        <f>I9+I10</f>
        <v>0</v>
      </c>
      <c r="J8" s="55">
        <f>SUM(J9:J10)</f>
        <v>15000000000</v>
      </c>
      <c r="K8" s="57">
        <f>SUM(K9:K10)</f>
        <v>13150877000</v>
      </c>
    </row>
    <row r="9" spans="1:11" s="79" customFormat="1" ht="23.25" customHeight="1">
      <c r="A9" s="88" t="s">
        <v>50</v>
      </c>
      <c r="B9" s="62">
        <v>10000000000</v>
      </c>
      <c r="C9" s="62">
        <v>0</v>
      </c>
      <c r="D9" s="63">
        <f>B9+C9</f>
        <v>10000000000</v>
      </c>
      <c r="E9" s="62">
        <v>5000000000</v>
      </c>
      <c r="F9" s="62">
        <v>0</v>
      </c>
      <c r="G9" s="62">
        <f>E9+F9</f>
        <v>5000000000</v>
      </c>
      <c r="H9" s="62">
        <v>0</v>
      </c>
      <c r="I9" s="62">
        <v>0</v>
      </c>
      <c r="J9" s="62">
        <f>H9+I9</f>
        <v>0</v>
      </c>
      <c r="K9" s="64">
        <f>G9-J9</f>
        <v>5000000000</v>
      </c>
    </row>
    <row r="10" spans="1:11" s="79" customFormat="1" ht="23.25" customHeight="1">
      <c r="A10" s="88" t="s">
        <v>51</v>
      </c>
      <c r="B10" s="62">
        <v>34500000000</v>
      </c>
      <c r="C10" s="62">
        <v>0</v>
      </c>
      <c r="D10" s="63">
        <f>B10+C10</f>
        <v>34500000000</v>
      </c>
      <c r="E10" s="62">
        <v>13463235000</v>
      </c>
      <c r="F10" s="62">
        <v>9687642000</v>
      </c>
      <c r="G10" s="62">
        <f>E10+F10</f>
        <v>23150877000</v>
      </c>
      <c r="H10" s="62">
        <v>15000000000</v>
      </c>
      <c r="I10" s="62">
        <v>0</v>
      </c>
      <c r="J10" s="62">
        <f>H10+I10</f>
        <v>15000000000</v>
      </c>
      <c r="K10" s="64">
        <f>G10-J10</f>
        <v>8150877000</v>
      </c>
    </row>
    <row r="11" spans="1:11" s="5" customFormat="1" ht="35.25" customHeight="1" hidden="1">
      <c r="A11" s="89" t="s">
        <v>77</v>
      </c>
      <c r="B11" s="55">
        <v>0</v>
      </c>
      <c r="C11" s="55">
        <f>C12</f>
        <v>0</v>
      </c>
      <c r="D11" s="56">
        <f>B11+C11</f>
        <v>0</v>
      </c>
      <c r="E11" s="55">
        <f>E12</f>
        <v>0</v>
      </c>
      <c r="F11" s="55">
        <v>0</v>
      </c>
      <c r="G11" s="55">
        <f>E11+F11</f>
        <v>0</v>
      </c>
      <c r="H11" s="55">
        <v>0</v>
      </c>
      <c r="I11" s="55">
        <v>0</v>
      </c>
      <c r="J11" s="55">
        <f>H11+I11</f>
        <v>0</v>
      </c>
      <c r="K11" s="57">
        <f>G11-J11</f>
        <v>0</v>
      </c>
    </row>
    <row r="12" spans="1:11" s="5" customFormat="1" ht="21.75" customHeight="1">
      <c r="A12" s="90"/>
      <c r="B12" s="91"/>
      <c r="C12" s="91"/>
      <c r="D12" s="92"/>
      <c r="E12" s="91"/>
      <c r="F12" s="91"/>
      <c r="G12" s="91"/>
      <c r="H12" s="91"/>
      <c r="I12" s="91"/>
      <c r="J12" s="91"/>
      <c r="K12" s="93"/>
    </row>
    <row r="13" spans="1:11" s="5" customFormat="1" ht="21.75" customHeight="1">
      <c r="A13" s="90"/>
      <c r="B13" s="91"/>
      <c r="C13" s="91"/>
      <c r="D13" s="92"/>
      <c r="E13" s="91"/>
      <c r="F13" s="91"/>
      <c r="G13" s="91"/>
      <c r="H13" s="91"/>
      <c r="I13" s="91"/>
      <c r="J13" s="91"/>
      <c r="K13" s="94"/>
    </row>
    <row r="14" spans="1:11" s="5" customFormat="1" ht="21.75" customHeight="1">
      <c r="A14" s="95"/>
      <c r="B14" s="91"/>
      <c r="C14" s="91"/>
      <c r="D14" s="92"/>
      <c r="E14" s="91"/>
      <c r="F14" s="91"/>
      <c r="G14" s="91"/>
      <c r="H14" s="91"/>
      <c r="I14" s="91"/>
      <c r="J14" s="91"/>
      <c r="K14" s="93"/>
    </row>
    <row r="15" spans="1:11" s="5" customFormat="1" ht="21.75" customHeight="1">
      <c r="A15" s="90"/>
      <c r="B15" s="91"/>
      <c r="C15" s="91"/>
      <c r="D15" s="92"/>
      <c r="E15" s="91"/>
      <c r="F15" s="91"/>
      <c r="G15" s="91"/>
      <c r="H15" s="91"/>
      <c r="I15" s="91"/>
      <c r="J15" s="91"/>
      <c r="K15" s="93"/>
    </row>
    <row r="16" spans="1:11" s="5" customFormat="1" ht="21.75" customHeight="1">
      <c r="A16" s="96"/>
      <c r="B16" s="50"/>
      <c r="C16" s="50"/>
      <c r="D16" s="51"/>
      <c r="E16" s="50"/>
      <c r="F16" s="50"/>
      <c r="G16" s="50"/>
      <c r="H16" s="50"/>
      <c r="I16" s="50"/>
      <c r="J16" s="50"/>
      <c r="K16" s="77"/>
    </row>
    <row r="17" spans="1:11" s="5" customFormat="1" ht="21.75" customHeight="1">
      <c r="A17" s="97"/>
      <c r="B17" s="50"/>
      <c r="C17" s="50"/>
      <c r="D17" s="51"/>
      <c r="E17" s="50"/>
      <c r="F17" s="50"/>
      <c r="G17" s="50"/>
      <c r="H17" s="50"/>
      <c r="I17" s="50"/>
      <c r="J17" s="50"/>
      <c r="K17" s="77"/>
    </row>
    <row r="18" spans="1:11" s="5" customFormat="1" ht="21.75" customHeight="1">
      <c r="A18" s="90"/>
      <c r="B18" s="91"/>
      <c r="C18" s="91"/>
      <c r="D18" s="92"/>
      <c r="E18" s="91"/>
      <c r="F18" s="91"/>
      <c r="G18" s="91"/>
      <c r="H18" s="91"/>
      <c r="I18" s="91"/>
      <c r="J18" s="91"/>
      <c r="K18" s="93"/>
    </row>
    <row r="19" spans="1:11" s="5" customFormat="1" ht="21.75" customHeight="1">
      <c r="A19" s="90"/>
      <c r="B19" s="91"/>
      <c r="C19" s="91"/>
      <c r="D19" s="92"/>
      <c r="E19" s="91"/>
      <c r="F19" s="91"/>
      <c r="G19" s="91"/>
      <c r="H19" s="91"/>
      <c r="I19" s="91"/>
      <c r="J19" s="91"/>
      <c r="K19" s="93"/>
    </row>
    <row r="20" spans="1:11" s="5" customFormat="1" ht="21.75" customHeight="1">
      <c r="A20" s="90"/>
      <c r="B20" s="91"/>
      <c r="C20" s="91"/>
      <c r="D20" s="92"/>
      <c r="E20" s="91"/>
      <c r="F20" s="91"/>
      <c r="G20" s="91"/>
      <c r="H20" s="91"/>
      <c r="I20" s="91"/>
      <c r="J20" s="91"/>
      <c r="K20" s="93"/>
    </row>
    <row r="21" spans="1:11" s="5" customFormat="1" ht="21.75" customHeight="1">
      <c r="A21" s="96"/>
      <c r="B21" s="50"/>
      <c r="C21" s="50"/>
      <c r="D21" s="51"/>
      <c r="E21" s="50"/>
      <c r="F21" s="50"/>
      <c r="G21" s="50"/>
      <c r="H21" s="50"/>
      <c r="I21" s="50"/>
      <c r="J21" s="50"/>
      <c r="K21" s="77"/>
    </row>
    <row r="22" spans="1:11" s="5" customFormat="1" ht="21.75" customHeight="1">
      <c r="A22" s="97"/>
      <c r="B22" s="50"/>
      <c r="C22" s="50"/>
      <c r="D22" s="51"/>
      <c r="E22" s="50"/>
      <c r="F22" s="50"/>
      <c r="G22" s="50"/>
      <c r="H22" s="50"/>
      <c r="I22" s="50"/>
      <c r="J22" s="50"/>
      <c r="K22" s="77"/>
    </row>
    <row r="23" spans="1:11" s="5" customFormat="1" ht="21.75" customHeight="1">
      <c r="A23" s="90"/>
      <c r="B23" s="91"/>
      <c r="C23" s="91"/>
      <c r="D23" s="92"/>
      <c r="E23" s="91"/>
      <c r="F23" s="91"/>
      <c r="G23" s="91"/>
      <c r="H23" s="91"/>
      <c r="I23" s="91"/>
      <c r="J23" s="91"/>
      <c r="K23" s="93"/>
    </row>
    <row r="24" spans="1:11" s="5" customFormat="1" ht="21.75" customHeight="1">
      <c r="A24" s="90"/>
      <c r="B24" s="91"/>
      <c r="C24" s="91"/>
      <c r="D24" s="92"/>
      <c r="E24" s="91"/>
      <c r="F24" s="91"/>
      <c r="G24" s="91"/>
      <c r="H24" s="91"/>
      <c r="I24" s="91"/>
      <c r="J24" s="91"/>
      <c r="K24" s="93"/>
    </row>
    <row r="25" spans="1:11" s="5" customFormat="1" ht="21.75" customHeight="1">
      <c r="A25" s="96"/>
      <c r="B25" s="50"/>
      <c r="C25" s="50"/>
      <c r="D25" s="51"/>
      <c r="E25" s="50"/>
      <c r="F25" s="50"/>
      <c r="G25" s="50"/>
      <c r="H25" s="50"/>
      <c r="I25" s="50"/>
      <c r="J25" s="50"/>
      <c r="K25" s="77"/>
    </row>
    <row r="26" spans="1:11" s="5" customFormat="1" ht="21.75" customHeight="1">
      <c r="A26" s="96"/>
      <c r="B26" s="50"/>
      <c r="C26" s="50"/>
      <c r="D26" s="51"/>
      <c r="E26" s="50"/>
      <c r="F26" s="50"/>
      <c r="G26" s="50"/>
      <c r="H26" s="50"/>
      <c r="I26" s="50"/>
      <c r="J26" s="50"/>
      <c r="K26" s="77"/>
    </row>
    <row r="27" spans="1:11" s="5" customFormat="1" ht="21.75" customHeight="1">
      <c r="A27" s="96"/>
      <c r="B27" s="50"/>
      <c r="C27" s="50"/>
      <c r="D27" s="51"/>
      <c r="E27" s="50"/>
      <c r="F27" s="50"/>
      <c r="G27" s="50"/>
      <c r="H27" s="50"/>
      <c r="I27" s="50"/>
      <c r="J27" s="50"/>
      <c r="K27" s="77"/>
    </row>
    <row r="28" spans="1:11" s="5" customFormat="1" ht="21.75" customHeight="1">
      <c r="A28" s="96"/>
      <c r="B28" s="50"/>
      <c r="C28" s="50"/>
      <c r="D28" s="51"/>
      <c r="E28" s="50"/>
      <c r="F28" s="50"/>
      <c r="G28" s="50"/>
      <c r="H28" s="50"/>
      <c r="I28" s="50"/>
      <c r="J28" s="50"/>
      <c r="K28" s="77"/>
    </row>
    <row r="29" spans="1:11" s="5" customFormat="1" ht="21.75" customHeight="1">
      <c r="A29" s="96"/>
      <c r="B29" s="50"/>
      <c r="C29" s="50"/>
      <c r="D29" s="51"/>
      <c r="E29" s="50"/>
      <c r="F29" s="50"/>
      <c r="G29" s="50"/>
      <c r="H29" s="50"/>
      <c r="I29" s="50"/>
      <c r="J29" s="50"/>
      <c r="K29" s="77"/>
    </row>
    <row r="30" spans="1:11" s="5" customFormat="1" ht="21.75" customHeight="1">
      <c r="A30" s="96"/>
      <c r="B30" s="50"/>
      <c r="C30" s="50"/>
      <c r="D30" s="51"/>
      <c r="E30" s="50"/>
      <c r="F30" s="50"/>
      <c r="G30" s="50"/>
      <c r="H30" s="50"/>
      <c r="I30" s="50"/>
      <c r="J30" s="50"/>
      <c r="K30" s="77"/>
    </row>
    <row r="31" spans="1:11" s="5" customFormat="1" ht="21.75" customHeight="1">
      <c r="A31" s="96"/>
      <c r="B31" s="50"/>
      <c r="C31" s="50"/>
      <c r="D31" s="51"/>
      <c r="E31" s="50"/>
      <c r="F31" s="50"/>
      <c r="G31" s="50"/>
      <c r="H31" s="50"/>
      <c r="I31" s="50"/>
      <c r="J31" s="50"/>
      <c r="K31" s="77"/>
    </row>
    <row r="32" spans="1:11" s="5" customFormat="1" ht="21.75" customHeight="1">
      <c r="A32" s="96"/>
      <c r="B32" s="50"/>
      <c r="C32" s="50"/>
      <c r="D32" s="51"/>
      <c r="E32" s="50"/>
      <c r="F32" s="50"/>
      <c r="G32" s="50"/>
      <c r="H32" s="50"/>
      <c r="I32" s="50"/>
      <c r="J32" s="50"/>
      <c r="K32" s="77"/>
    </row>
    <row r="33" spans="1:11" s="5" customFormat="1" ht="27.75" customHeight="1" thickBot="1">
      <c r="A33" s="98"/>
      <c r="B33" s="99"/>
      <c r="C33" s="99"/>
      <c r="D33" s="100"/>
      <c r="E33" s="99"/>
      <c r="F33" s="99"/>
      <c r="G33" s="99"/>
      <c r="H33" s="99"/>
      <c r="I33" s="99"/>
      <c r="J33" s="99"/>
      <c r="K33" s="101"/>
    </row>
    <row r="34" spans="1:11" ht="18.75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8.75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ht="19.5" customHeight="1"/>
  </sheetData>
  <sheetProtection/>
  <mergeCells count="2">
    <mergeCell ref="A4:A5"/>
    <mergeCell ref="K4:K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  <rowBreaks count="1" manualBreakCount="1">
    <brk id="36" max="15" man="1"/>
  </rowBreaks>
  <colBreaks count="1" manualBreakCount="1">
    <brk id="1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SheetLayoutView="75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8" sqref="G8"/>
    </sheetView>
  </sheetViews>
  <sheetFormatPr defaultColWidth="9.00390625" defaultRowHeight="15.75"/>
  <cols>
    <col min="1" max="1" width="21.125" style="36" customWidth="1"/>
    <col min="2" max="2" width="16.625" style="36" customWidth="1"/>
    <col min="3" max="3" width="14.625" style="36" customWidth="1"/>
    <col min="4" max="4" width="16.625" style="36" customWidth="1"/>
    <col min="5" max="9" width="16.125" style="36" customWidth="1"/>
    <col min="10" max="10" width="16.625" style="82" customWidth="1"/>
    <col min="11" max="16384" width="9.00390625" style="36" customWidth="1"/>
  </cols>
  <sheetData>
    <row r="1" spans="1:10" ht="24.75" customHeight="1">
      <c r="A1" s="33"/>
      <c r="B1" s="34"/>
      <c r="C1" s="34"/>
      <c r="D1" s="20"/>
      <c r="E1" s="21" t="s">
        <v>135</v>
      </c>
      <c r="F1" s="129" t="s">
        <v>136</v>
      </c>
      <c r="J1" s="35"/>
    </row>
    <row r="2" spans="1:10" ht="24.75" customHeight="1">
      <c r="A2" s="38"/>
      <c r="B2" s="34"/>
      <c r="C2" s="34"/>
      <c r="D2" s="21"/>
      <c r="E2" s="21" t="s">
        <v>24</v>
      </c>
      <c r="F2" s="22" t="s">
        <v>8</v>
      </c>
      <c r="J2" s="35"/>
    </row>
    <row r="3" spans="1:10" s="5" customFormat="1" ht="24.75" customHeight="1" thickBot="1">
      <c r="A3" s="76"/>
      <c r="B3" s="75"/>
      <c r="C3" s="75"/>
      <c r="D3" s="40"/>
      <c r="E3" s="40" t="s">
        <v>79</v>
      </c>
      <c r="F3" s="5" t="s">
        <v>145</v>
      </c>
      <c r="J3" s="102" t="s">
        <v>52</v>
      </c>
    </row>
    <row r="4" spans="1:10" s="5" customFormat="1" ht="24.75" customHeight="1">
      <c r="A4" s="159" t="s">
        <v>43</v>
      </c>
      <c r="B4" s="8" t="s">
        <v>53</v>
      </c>
      <c r="C4" s="19"/>
      <c r="D4" s="42"/>
      <c r="E4" s="166" t="s">
        <v>54</v>
      </c>
      <c r="F4" s="164" t="s">
        <v>22</v>
      </c>
      <c r="G4" s="164" t="s">
        <v>66</v>
      </c>
      <c r="H4" s="164" t="s">
        <v>58</v>
      </c>
      <c r="I4" s="164" t="s">
        <v>59</v>
      </c>
      <c r="J4" s="161" t="s">
        <v>25</v>
      </c>
    </row>
    <row r="5" spans="1:10" s="5" customFormat="1" ht="24.75" customHeight="1">
      <c r="A5" s="160"/>
      <c r="B5" s="12" t="s">
        <v>40</v>
      </c>
      <c r="C5" s="13" t="s">
        <v>75</v>
      </c>
      <c r="D5" s="11" t="s">
        <v>55</v>
      </c>
      <c r="E5" s="167"/>
      <c r="F5" s="165"/>
      <c r="G5" s="165"/>
      <c r="H5" s="165"/>
      <c r="I5" s="165"/>
      <c r="J5" s="162"/>
    </row>
    <row r="6" spans="1:10" s="86" customFormat="1" ht="32.25" customHeight="1">
      <c r="A6" s="107" t="s">
        <v>67</v>
      </c>
      <c r="B6" s="50">
        <f aca="true" t="shared" si="0" ref="B6:J6">B7+B11</f>
        <v>44500000000</v>
      </c>
      <c r="C6" s="50">
        <f t="shared" si="0"/>
        <v>0</v>
      </c>
      <c r="D6" s="50">
        <f t="shared" si="0"/>
        <v>44500000000</v>
      </c>
      <c r="E6" s="50">
        <f t="shared" si="0"/>
        <v>28150877000</v>
      </c>
      <c r="F6" s="50">
        <f t="shared" si="0"/>
        <v>15000000000</v>
      </c>
      <c r="G6" s="50">
        <f t="shared" si="0"/>
        <v>0</v>
      </c>
      <c r="H6" s="50">
        <f t="shared" si="0"/>
        <v>0</v>
      </c>
      <c r="I6" s="50">
        <f t="shared" si="0"/>
        <v>13150877000</v>
      </c>
      <c r="J6" s="133">
        <f t="shared" si="0"/>
        <v>16349123000</v>
      </c>
    </row>
    <row r="7" spans="1:10" s="79" customFormat="1" ht="22.5" customHeight="1">
      <c r="A7" s="87" t="s">
        <v>26</v>
      </c>
      <c r="B7" s="55">
        <f aca="true" t="shared" si="1" ref="B7:J7">B8</f>
        <v>44500000000</v>
      </c>
      <c r="C7" s="55">
        <f t="shared" si="1"/>
        <v>0</v>
      </c>
      <c r="D7" s="55">
        <f t="shared" si="1"/>
        <v>44500000000</v>
      </c>
      <c r="E7" s="55">
        <f t="shared" si="1"/>
        <v>28150877000</v>
      </c>
      <c r="F7" s="55">
        <f t="shared" si="1"/>
        <v>15000000000</v>
      </c>
      <c r="G7" s="55">
        <f t="shared" si="1"/>
        <v>0</v>
      </c>
      <c r="H7" s="55">
        <f t="shared" si="1"/>
        <v>0</v>
      </c>
      <c r="I7" s="55">
        <f t="shared" si="1"/>
        <v>13150877000</v>
      </c>
      <c r="J7" s="60">
        <f t="shared" si="1"/>
        <v>16349123000</v>
      </c>
    </row>
    <row r="8" spans="1:10" s="79" customFormat="1" ht="22.5" customHeight="1">
      <c r="A8" s="54" t="s">
        <v>56</v>
      </c>
      <c r="B8" s="55">
        <f>B9+B10</f>
        <v>44500000000</v>
      </c>
      <c r="C8" s="55">
        <f>C9+C10</f>
        <v>0</v>
      </c>
      <c r="D8" s="55">
        <f>SUM(D9:D10)</f>
        <v>44500000000</v>
      </c>
      <c r="E8" s="55">
        <f>E9+E10</f>
        <v>28150877000</v>
      </c>
      <c r="F8" s="55">
        <f>F9+F10</f>
        <v>15000000000</v>
      </c>
      <c r="G8" s="55">
        <f>G9+G10</f>
        <v>0</v>
      </c>
      <c r="H8" s="55">
        <f>H9+H10</f>
        <v>0</v>
      </c>
      <c r="I8" s="55">
        <f>SUM(I9:I10)</f>
        <v>13150877000</v>
      </c>
      <c r="J8" s="60">
        <f>SUM(J9:J10)</f>
        <v>16349123000</v>
      </c>
    </row>
    <row r="9" spans="1:10" s="79" customFormat="1" ht="21.75" customHeight="1">
      <c r="A9" s="88" t="s">
        <v>27</v>
      </c>
      <c r="B9" s="62">
        <f>'融資本年度'!B9</f>
        <v>10000000000</v>
      </c>
      <c r="C9" s="62">
        <v>0</v>
      </c>
      <c r="D9" s="62">
        <f>B9+C9</f>
        <v>10000000000</v>
      </c>
      <c r="E9" s="62">
        <v>5000000000</v>
      </c>
      <c r="F9" s="62">
        <v>0</v>
      </c>
      <c r="G9" s="62">
        <v>0</v>
      </c>
      <c r="H9" s="62">
        <v>0</v>
      </c>
      <c r="I9" s="62">
        <f>E9-F9-G9-H9</f>
        <v>5000000000</v>
      </c>
      <c r="J9" s="134">
        <f>D9-E9</f>
        <v>5000000000</v>
      </c>
    </row>
    <row r="10" spans="1:10" s="79" customFormat="1" ht="22.5" customHeight="1">
      <c r="A10" s="88" t="s">
        <v>28</v>
      </c>
      <c r="B10" s="62">
        <f>'融資本年度'!B10</f>
        <v>34500000000</v>
      </c>
      <c r="C10" s="62">
        <v>0</v>
      </c>
      <c r="D10" s="62">
        <f>B10+C10</f>
        <v>34500000000</v>
      </c>
      <c r="E10" s="62">
        <v>23150877000</v>
      </c>
      <c r="F10" s="62">
        <v>15000000000</v>
      </c>
      <c r="G10" s="62">
        <v>0</v>
      </c>
      <c r="H10" s="62">
        <v>0</v>
      </c>
      <c r="I10" s="62">
        <f>E10-F10-G10-H10</f>
        <v>8150877000</v>
      </c>
      <c r="J10" s="134">
        <f>D10-E10</f>
        <v>11349123000</v>
      </c>
    </row>
    <row r="11" spans="1:10" s="79" customFormat="1" ht="34.5" customHeight="1" hidden="1">
      <c r="A11" s="89" t="s">
        <v>60</v>
      </c>
      <c r="B11" s="55">
        <f>'融資本年度'!B11</f>
        <v>0</v>
      </c>
      <c r="C11" s="55">
        <f>'融資本年度'!C11</f>
        <v>0</v>
      </c>
      <c r="D11" s="55">
        <f>B11+C11</f>
        <v>0</v>
      </c>
      <c r="E11" s="55">
        <f>'融資本年度'!E11</f>
        <v>0</v>
      </c>
      <c r="F11" s="55">
        <f>'融資本年度'!H11</f>
        <v>0</v>
      </c>
      <c r="G11" s="55">
        <v>0</v>
      </c>
      <c r="H11" s="55">
        <f>'融資本年度'!I11</f>
        <v>0</v>
      </c>
      <c r="I11" s="55">
        <f>E11-F11-G11-H11</f>
        <v>0</v>
      </c>
      <c r="J11" s="60">
        <f>D11-E11</f>
        <v>0</v>
      </c>
    </row>
    <row r="12" spans="1:10" s="5" customFormat="1" ht="22.5" customHeight="1">
      <c r="A12" s="103"/>
      <c r="B12" s="91"/>
      <c r="C12" s="91"/>
      <c r="D12" s="91"/>
      <c r="E12" s="91"/>
      <c r="F12" s="91"/>
      <c r="G12" s="91"/>
      <c r="H12" s="91"/>
      <c r="I12" s="91"/>
      <c r="J12" s="93"/>
    </row>
    <row r="13" spans="1:10" s="5" customFormat="1" ht="22.5" customHeight="1">
      <c r="A13" s="103"/>
      <c r="B13" s="91"/>
      <c r="C13" s="91"/>
      <c r="D13" s="91"/>
      <c r="E13" s="91"/>
      <c r="F13" s="91"/>
      <c r="G13" s="91"/>
      <c r="H13" s="91"/>
      <c r="I13" s="91"/>
      <c r="J13" s="93"/>
    </row>
    <row r="14" spans="1:10" s="5" customFormat="1" ht="22.5" customHeight="1">
      <c r="A14" s="104"/>
      <c r="B14" s="91"/>
      <c r="C14" s="91"/>
      <c r="D14" s="91"/>
      <c r="E14" s="91"/>
      <c r="F14" s="91"/>
      <c r="G14" s="91"/>
      <c r="H14" s="91"/>
      <c r="I14" s="91"/>
      <c r="J14" s="93"/>
    </row>
    <row r="15" spans="1:10" s="5" customFormat="1" ht="22.5" customHeight="1">
      <c r="A15" s="96"/>
      <c r="B15" s="91"/>
      <c r="C15" s="91"/>
      <c r="D15" s="91"/>
      <c r="E15" s="91"/>
      <c r="F15" s="91"/>
      <c r="G15" s="91"/>
      <c r="H15" s="91"/>
      <c r="I15" s="91"/>
      <c r="J15" s="93"/>
    </row>
    <row r="16" spans="1:10" s="5" customFormat="1" ht="22.5" customHeight="1">
      <c r="A16" s="103"/>
      <c r="B16" s="91"/>
      <c r="C16" s="91"/>
      <c r="D16" s="91"/>
      <c r="E16" s="91"/>
      <c r="F16" s="91"/>
      <c r="G16" s="91"/>
      <c r="H16" s="91"/>
      <c r="I16" s="91"/>
      <c r="J16" s="93"/>
    </row>
    <row r="17" spans="1:10" s="5" customFormat="1" ht="22.5" customHeight="1">
      <c r="A17" s="103"/>
      <c r="B17" s="91"/>
      <c r="C17" s="91"/>
      <c r="D17" s="91"/>
      <c r="E17" s="91"/>
      <c r="F17" s="91"/>
      <c r="G17" s="91"/>
      <c r="H17" s="91"/>
      <c r="I17" s="91"/>
      <c r="J17" s="93"/>
    </row>
    <row r="18" spans="1:10" s="5" customFormat="1" ht="22.5" customHeight="1">
      <c r="A18" s="104"/>
      <c r="B18" s="91"/>
      <c r="C18" s="91"/>
      <c r="D18" s="91"/>
      <c r="E18" s="91"/>
      <c r="F18" s="91"/>
      <c r="G18" s="91"/>
      <c r="H18" s="91"/>
      <c r="I18" s="91"/>
      <c r="J18" s="93"/>
    </row>
    <row r="19" spans="1:10" s="5" customFormat="1" ht="22.5" customHeight="1">
      <c r="A19" s="96"/>
      <c r="B19" s="91"/>
      <c r="C19" s="91"/>
      <c r="D19" s="91"/>
      <c r="E19" s="91"/>
      <c r="F19" s="91"/>
      <c r="G19" s="91"/>
      <c r="H19" s="91"/>
      <c r="I19" s="91"/>
      <c r="J19" s="93"/>
    </row>
    <row r="20" spans="1:10" s="5" customFormat="1" ht="22.5" customHeight="1">
      <c r="A20" s="103"/>
      <c r="B20" s="91"/>
      <c r="C20" s="91"/>
      <c r="D20" s="91"/>
      <c r="E20" s="91"/>
      <c r="F20" s="91"/>
      <c r="G20" s="91"/>
      <c r="H20" s="91"/>
      <c r="I20" s="91"/>
      <c r="J20" s="93"/>
    </row>
    <row r="21" spans="1:10" s="5" customFormat="1" ht="22.5" customHeight="1">
      <c r="A21" s="103"/>
      <c r="B21" s="91"/>
      <c r="C21" s="91"/>
      <c r="D21" s="91"/>
      <c r="E21" s="91"/>
      <c r="F21" s="91"/>
      <c r="G21" s="91"/>
      <c r="H21" s="91"/>
      <c r="I21" s="91"/>
      <c r="J21" s="93"/>
    </row>
    <row r="22" spans="1:10" s="5" customFormat="1" ht="22.5" customHeight="1">
      <c r="A22" s="104"/>
      <c r="B22" s="91"/>
      <c r="C22" s="91"/>
      <c r="D22" s="91"/>
      <c r="E22" s="91"/>
      <c r="F22" s="91"/>
      <c r="G22" s="91"/>
      <c r="H22" s="91"/>
      <c r="I22" s="91"/>
      <c r="J22" s="93"/>
    </row>
    <row r="23" spans="1:10" s="5" customFormat="1" ht="22.5" customHeight="1">
      <c r="A23" s="104"/>
      <c r="B23" s="91"/>
      <c r="C23" s="91"/>
      <c r="D23" s="91"/>
      <c r="E23" s="91"/>
      <c r="F23" s="91"/>
      <c r="G23" s="91"/>
      <c r="H23" s="91"/>
      <c r="I23" s="91"/>
      <c r="J23" s="93"/>
    </row>
    <row r="24" spans="1:10" s="5" customFormat="1" ht="22.5" customHeight="1">
      <c r="A24" s="104"/>
      <c r="B24" s="91"/>
      <c r="C24" s="91"/>
      <c r="D24" s="91"/>
      <c r="E24" s="91"/>
      <c r="F24" s="91"/>
      <c r="G24" s="91"/>
      <c r="H24" s="91"/>
      <c r="I24" s="91"/>
      <c r="J24" s="93"/>
    </row>
    <row r="25" spans="1:10" s="5" customFormat="1" ht="22.5" customHeight="1">
      <c r="A25" s="104"/>
      <c r="B25" s="91"/>
      <c r="C25" s="91"/>
      <c r="D25" s="91"/>
      <c r="E25" s="91"/>
      <c r="F25" s="91"/>
      <c r="G25" s="91"/>
      <c r="H25" s="91"/>
      <c r="I25" s="91"/>
      <c r="J25" s="93"/>
    </row>
    <row r="26" spans="1:10" s="5" customFormat="1" ht="22.5" customHeight="1">
      <c r="A26" s="104"/>
      <c r="B26" s="91"/>
      <c r="C26" s="91"/>
      <c r="D26" s="91"/>
      <c r="E26" s="91"/>
      <c r="F26" s="91"/>
      <c r="G26" s="91"/>
      <c r="H26" s="91"/>
      <c r="I26" s="91"/>
      <c r="J26" s="93"/>
    </row>
    <row r="27" spans="1:10" s="5" customFormat="1" ht="22.5" customHeight="1">
      <c r="A27" s="104"/>
      <c r="B27" s="91"/>
      <c r="C27" s="91"/>
      <c r="D27" s="91"/>
      <c r="E27" s="91"/>
      <c r="F27" s="91"/>
      <c r="G27" s="91"/>
      <c r="H27" s="91"/>
      <c r="I27" s="91"/>
      <c r="J27" s="93"/>
    </row>
    <row r="28" spans="1:10" s="5" customFormat="1" ht="22.5" customHeight="1">
      <c r="A28" s="104"/>
      <c r="B28" s="91"/>
      <c r="C28" s="91"/>
      <c r="D28" s="91"/>
      <c r="E28" s="91"/>
      <c r="F28" s="91"/>
      <c r="G28" s="91"/>
      <c r="H28" s="91"/>
      <c r="I28" s="91"/>
      <c r="J28" s="93"/>
    </row>
    <row r="29" spans="1:10" s="5" customFormat="1" ht="22.5" customHeight="1">
      <c r="A29" s="104"/>
      <c r="B29" s="91"/>
      <c r="C29" s="91"/>
      <c r="D29" s="91"/>
      <c r="E29" s="91"/>
      <c r="F29" s="91"/>
      <c r="G29" s="91"/>
      <c r="H29" s="91"/>
      <c r="I29" s="91"/>
      <c r="J29" s="93"/>
    </row>
    <row r="30" spans="1:10" s="5" customFormat="1" ht="22.5" customHeight="1">
      <c r="A30" s="104"/>
      <c r="B30" s="91"/>
      <c r="C30" s="91"/>
      <c r="D30" s="91"/>
      <c r="E30" s="91"/>
      <c r="F30" s="91"/>
      <c r="G30" s="91"/>
      <c r="H30" s="91"/>
      <c r="I30" s="91"/>
      <c r="J30" s="93"/>
    </row>
    <row r="31" spans="1:10" s="5" customFormat="1" ht="22.5" customHeight="1">
      <c r="A31" s="104"/>
      <c r="B31" s="91"/>
      <c r="C31" s="91"/>
      <c r="D31" s="91"/>
      <c r="E31" s="91"/>
      <c r="F31" s="91"/>
      <c r="G31" s="91"/>
      <c r="H31" s="91"/>
      <c r="I31" s="91"/>
      <c r="J31" s="93"/>
    </row>
    <row r="32" spans="1:10" s="5" customFormat="1" ht="22.5" customHeight="1">
      <c r="A32" s="103"/>
      <c r="B32" s="91"/>
      <c r="C32" s="91"/>
      <c r="D32" s="91"/>
      <c r="E32" s="91"/>
      <c r="F32" s="91"/>
      <c r="G32" s="91"/>
      <c r="H32" s="91"/>
      <c r="I32" s="91"/>
      <c r="J32" s="93"/>
    </row>
    <row r="33" spans="1:10" s="5" customFormat="1" ht="29.25" customHeight="1" thickBot="1">
      <c r="A33" s="105"/>
      <c r="B33" s="99"/>
      <c r="C33" s="99"/>
      <c r="D33" s="99"/>
      <c r="E33" s="99"/>
      <c r="F33" s="99"/>
      <c r="G33" s="99"/>
      <c r="H33" s="99"/>
      <c r="I33" s="99"/>
      <c r="J33" s="101"/>
    </row>
    <row r="34" spans="1:10" s="82" customFormat="1" ht="55.5" customHeigh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</row>
    <row r="35" ht="24.75" customHeight="1"/>
    <row r="36" ht="24.75" customHeight="1"/>
  </sheetData>
  <sheetProtection/>
  <mergeCells count="8">
    <mergeCell ref="J4:J5"/>
    <mergeCell ref="A34:J34"/>
    <mergeCell ref="H4:H5"/>
    <mergeCell ref="F4:F5"/>
    <mergeCell ref="G4:G5"/>
    <mergeCell ref="A4:A5"/>
    <mergeCell ref="E4:E5"/>
    <mergeCell ref="I4:I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  <colBreaks count="1" manualBreakCount="1">
    <brk id="10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="75" zoomScaleNormal="75"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L9" sqref="L9"/>
    </sheetView>
  </sheetViews>
  <sheetFormatPr defaultColWidth="9.00390625" defaultRowHeight="15.75"/>
  <cols>
    <col min="1" max="4" width="2.25390625" style="36" customWidth="1"/>
    <col min="5" max="5" width="20.75390625" style="36" customWidth="1"/>
    <col min="6" max="8" width="13.625" style="72" customWidth="1"/>
    <col min="9" max="9" width="14.625" style="72" customWidth="1"/>
    <col min="10" max="11" width="11.625" style="72" customWidth="1"/>
    <col min="12" max="12" width="13.875" style="72" customWidth="1"/>
    <col min="13" max="14" width="10.625" style="72" customWidth="1"/>
    <col min="15" max="15" width="13.875" style="72" customWidth="1"/>
    <col min="16" max="16" width="13.875" style="73" customWidth="1"/>
    <col min="17" max="16384" width="9.00390625" style="72" customWidth="1"/>
  </cols>
  <sheetData>
    <row r="1" spans="1:17" ht="24.75" customHeight="1">
      <c r="A1" s="30"/>
      <c r="B1" s="31"/>
      <c r="C1" s="32"/>
      <c r="D1" s="33"/>
      <c r="E1" s="4"/>
      <c r="F1" s="1"/>
      <c r="G1" s="1"/>
      <c r="H1" s="2"/>
      <c r="I1" s="21" t="s">
        <v>135</v>
      </c>
      <c r="J1" s="129" t="s">
        <v>136</v>
      </c>
      <c r="K1" s="2"/>
      <c r="L1" s="1"/>
      <c r="M1" s="1"/>
      <c r="N1" s="1"/>
      <c r="O1" s="1"/>
      <c r="P1" s="1"/>
      <c r="Q1" s="3"/>
    </row>
    <row r="2" spans="1:17" ht="24.75" customHeight="1">
      <c r="A2" s="30"/>
      <c r="B2" s="37"/>
      <c r="C2" s="37"/>
      <c r="D2" s="38"/>
      <c r="E2" s="4"/>
      <c r="F2" s="1"/>
      <c r="G2" s="1"/>
      <c r="H2" s="1"/>
      <c r="I2" s="21" t="s">
        <v>116</v>
      </c>
      <c r="J2" s="22" t="s">
        <v>1</v>
      </c>
      <c r="K2" s="1"/>
      <c r="L2" s="1"/>
      <c r="M2" s="1"/>
      <c r="N2" s="1"/>
      <c r="O2" s="1"/>
      <c r="P2" s="1"/>
      <c r="Q2" s="3"/>
    </row>
    <row r="3" spans="1:16" s="36" customFormat="1" ht="21.75" customHeight="1" thickBot="1">
      <c r="A3" s="34"/>
      <c r="B3" s="34"/>
      <c r="C3" s="34"/>
      <c r="D3" s="34"/>
      <c r="E3" s="39"/>
      <c r="F3" s="34"/>
      <c r="G3" s="34"/>
      <c r="H3" s="34"/>
      <c r="I3" s="40" t="s">
        <v>146</v>
      </c>
      <c r="J3" s="5" t="s">
        <v>145</v>
      </c>
      <c r="K3" s="34"/>
      <c r="L3" s="34"/>
      <c r="M3" s="34"/>
      <c r="N3" s="34"/>
      <c r="O3" s="34"/>
      <c r="P3" s="102" t="s">
        <v>100</v>
      </c>
    </row>
    <row r="4" spans="1:16" s="45" customFormat="1" ht="23.25" customHeight="1">
      <c r="A4" s="7" t="s">
        <v>101</v>
      </c>
      <c r="B4" s="7"/>
      <c r="C4" s="7"/>
      <c r="D4" s="7"/>
      <c r="E4" s="42"/>
      <c r="F4" s="7" t="s">
        <v>102</v>
      </c>
      <c r="G4" s="41"/>
      <c r="H4" s="43"/>
      <c r="I4" s="44" t="s">
        <v>103</v>
      </c>
      <c r="J4" s="41"/>
      <c r="K4" s="41"/>
      <c r="L4" s="8" t="s">
        <v>118</v>
      </c>
      <c r="M4" s="41"/>
      <c r="N4" s="41"/>
      <c r="O4" s="41"/>
      <c r="P4" s="168" t="s">
        <v>104</v>
      </c>
    </row>
    <row r="5" spans="1:16" s="45" customFormat="1" ht="34.5" customHeight="1">
      <c r="A5" s="10" t="s">
        <v>2</v>
      </c>
      <c r="B5" s="10" t="s">
        <v>3</v>
      </c>
      <c r="C5" s="10" t="s">
        <v>4</v>
      </c>
      <c r="D5" s="10" t="s">
        <v>5</v>
      </c>
      <c r="E5" s="108" t="s">
        <v>105</v>
      </c>
      <c r="F5" s="12" t="s">
        <v>32</v>
      </c>
      <c r="G5" s="46" t="s">
        <v>133</v>
      </c>
      <c r="H5" s="13" t="s">
        <v>106</v>
      </c>
      <c r="I5" s="47" t="s">
        <v>107</v>
      </c>
      <c r="J5" s="48" t="s">
        <v>108</v>
      </c>
      <c r="K5" s="13" t="s">
        <v>137</v>
      </c>
      <c r="L5" s="13" t="s">
        <v>109</v>
      </c>
      <c r="M5" s="13" t="s">
        <v>144</v>
      </c>
      <c r="N5" s="13" t="s">
        <v>110</v>
      </c>
      <c r="O5" s="13" t="s">
        <v>106</v>
      </c>
      <c r="P5" s="169"/>
    </row>
    <row r="6" spans="1:17" s="53" customFormat="1" ht="21.75" customHeight="1">
      <c r="A6" s="49"/>
      <c r="B6" s="49"/>
      <c r="C6" s="49"/>
      <c r="D6" s="49" t="s">
        <v>6</v>
      </c>
      <c r="E6" s="109" t="s">
        <v>7</v>
      </c>
      <c r="F6" s="135">
        <f>F7+F11+F15</f>
        <v>0</v>
      </c>
      <c r="G6" s="135">
        <f aca="true" t="shared" si="0" ref="G6:P6">G7+G11+G15</f>
        <v>0</v>
      </c>
      <c r="H6" s="135">
        <f t="shared" si="0"/>
        <v>0</v>
      </c>
      <c r="I6" s="135">
        <f t="shared" si="0"/>
        <v>0</v>
      </c>
      <c r="J6" s="135">
        <f t="shared" si="0"/>
        <v>0</v>
      </c>
      <c r="K6" s="135">
        <f t="shared" si="0"/>
        <v>0</v>
      </c>
      <c r="L6" s="135">
        <f t="shared" si="0"/>
        <v>38820894</v>
      </c>
      <c r="M6" s="135">
        <f t="shared" si="0"/>
        <v>0</v>
      </c>
      <c r="N6" s="135">
        <f t="shared" si="0"/>
        <v>0</v>
      </c>
      <c r="O6" s="135">
        <f t="shared" si="0"/>
        <v>38820894</v>
      </c>
      <c r="P6" s="136">
        <f t="shared" si="0"/>
        <v>-38820894</v>
      </c>
      <c r="Q6" s="52"/>
    </row>
    <row r="7" spans="1:17" s="59" customFormat="1" ht="21.75" customHeight="1">
      <c r="A7" s="111">
        <v>1</v>
      </c>
      <c r="B7" s="111"/>
      <c r="C7" s="111"/>
      <c r="D7" s="111"/>
      <c r="E7" s="54" t="s">
        <v>119</v>
      </c>
      <c r="F7" s="137">
        <f>F8</f>
        <v>0</v>
      </c>
      <c r="G7" s="137">
        <f aca="true" t="shared" si="1" ref="G7:P7">G8</f>
        <v>0</v>
      </c>
      <c r="H7" s="137">
        <f t="shared" si="1"/>
        <v>0</v>
      </c>
      <c r="I7" s="137">
        <f t="shared" si="1"/>
        <v>0</v>
      </c>
      <c r="J7" s="137">
        <f t="shared" si="1"/>
        <v>0</v>
      </c>
      <c r="K7" s="137">
        <f t="shared" si="1"/>
        <v>0</v>
      </c>
      <c r="L7" s="137">
        <f t="shared" si="1"/>
        <v>4788918</v>
      </c>
      <c r="M7" s="137">
        <f t="shared" si="1"/>
        <v>0</v>
      </c>
      <c r="N7" s="137">
        <f t="shared" si="1"/>
        <v>0</v>
      </c>
      <c r="O7" s="137">
        <f t="shared" si="1"/>
        <v>4788918</v>
      </c>
      <c r="P7" s="138">
        <f t="shared" si="1"/>
        <v>-4788918</v>
      </c>
      <c r="Q7" s="58"/>
    </row>
    <row r="8" spans="1:17" s="59" customFormat="1" ht="21.75" customHeight="1">
      <c r="A8" s="111"/>
      <c r="B8" s="111">
        <v>1</v>
      </c>
      <c r="C8" s="111"/>
      <c r="D8" s="111"/>
      <c r="E8" s="117" t="s">
        <v>85</v>
      </c>
      <c r="F8" s="137">
        <f>F9</f>
        <v>0</v>
      </c>
      <c r="G8" s="137">
        <f>G9</f>
        <v>0</v>
      </c>
      <c r="H8" s="137">
        <f aca="true" t="shared" si="2" ref="H8:P9">H9</f>
        <v>0</v>
      </c>
      <c r="I8" s="139">
        <f t="shared" si="2"/>
        <v>0</v>
      </c>
      <c r="J8" s="137">
        <f t="shared" si="2"/>
        <v>0</v>
      </c>
      <c r="K8" s="137">
        <f t="shared" si="2"/>
        <v>0</v>
      </c>
      <c r="L8" s="137">
        <f t="shared" si="2"/>
        <v>4788918</v>
      </c>
      <c r="M8" s="137">
        <f t="shared" si="2"/>
        <v>0</v>
      </c>
      <c r="N8" s="137">
        <f t="shared" si="2"/>
        <v>0</v>
      </c>
      <c r="O8" s="137">
        <f t="shared" si="2"/>
        <v>4788918</v>
      </c>
      <c r="P8" s="138">
        <f t="shared" si="2"/>
        <v>-4788918</v>
      </c>
      <c r="Q8" s="58"/>
    </row>
    <row r="9" spans="1:17" s="59" customFormat="1" ht="21.75" customHeight="1">
      <c r="A9" s="111"/>
      <c r="B9" s="111"/>
      <c r="C9" s="111">
        <v>1</v>
      </c>
      <c r="D9" s="111"/>
      <c r="E9" s="88" t="s">
        <v>120</v>
      </c>
      <c r="F9" s="140">
        <f>F10</f>
        <v>0</v>
      </c>
      <c r="G9" s="140">
        <f>G10</f>
        <v>0</v>
      </c>
      <c r="H9" s="140">
        <f t="shared" si="2"/>
        <v>0</v>
      </c>
      <c r="I9" s="141">
        <f t="shared" si="2"/>
        <v>0</v>
      </c>
      <c r="J9" s="140">
        <f t="shared" si="2"/>
        <v>0</v>
      </c>
      <c r="K9" s="140">
        <f t="shared" si="2"/>
        <v>0</v>
      </c>
      <c r="L9" s="140">
        <f t="shared" si="2"/>
        <v>4788918</v>
      </c>
      <c r="M9" s="140">
        <f t="shared" si="2"/>
        <v>0</v>
      </c>
      <c r="N9" s="140">
        <f t="shared" si="2"/>
        <v>0</v>
      </c>
      <c r="O9" s="140">
        <f t="shared" si="2"/>
        <v>4788918</v>
      </c>
      <c r="P9" s="142">
        <f t="shared" si="2"/>
        <v>-4788918</v>
      </c>
      <c r="Q9" s="58"/>
    </row>
    <row r="10" spans="1:17" s="59" customFormat="1" ht="21.75" customHeight="1">
      <c r="A10" s="111"/>
      <c r="B10" s="111"/>
      <c r="C10" s="111"/>
      <c r="D10" s="111">
        <v>1</v>
      </c>
      <c r="E10" s="118" t="s">
        <v>121</v>
      </c>
      <c r="F10" s="140">
        <v>0</v>
      </c>
      <c r="G10" s="140">
        <v>0</v>
      </c>
      <c r="H10" s="140">
        <f>SUM(F10:G10)</f>
        <v>0</v>
      </c>
      <c r="I10" s="141">
        <v>0</v>
      </c>
      <c r="J10" s="140">
        <v>0</v>
      </c>
      <c r="K10" s="140">
        <f>SUM(I10:J10)</f>
        <v>0</v>
      </c>
      <c r="L10" s="140">
        <v>4788918</v>
      </c>
      <c r="M10" s="140">
        <v>0</v>
      </c>
      <c r="N10" s="140">
        <v>0</v>
      </c>
      <c r="O10" s="140">
        <f>SUM(L10:N10)</f>
        <v>4788918</v>
      </c>
      <c r="P10" s="142">
        <f>K10-O10</f>
        <v>-4788918</v>
      </c>
      <c r="Q10" s="58"/>
    </row>
    <row r="11" spans="1:16" s="66" customFormat="1" ht="21.75" customHeight="1">
      <c r="A11" s="111">
        <v>2</v>
      </c>
      <c r="B11" s="112"/>
      <c r="C11" s="112"/>
      <c r="D11" s="112"/>
      <c r="E11" s="54" t="s">
        <v>122</v>
      </c>
      <c r="F11" s="137">
        <f aca="true" t="shared" si="3" ref="F11:G13">F12</f>
        <v>0</v>
      </c>
      <c r="G11" s="137">
        <f t="shared" si="3"/>
        <v>0</v>
      </c>
      <c r="H11" s="137">
        <f aca="true" t="shared" si="4" ref="H11:P13">H12</f>
        <v>0</v>
      </c>
      <c r="I11" s="139">
        <f t="shared" si="4"/>
        <v>0</v>
      </c>
      <c r="J11" s="137">
        <f t="shared" si="4"/>
        <v>0</v>
      </c>
      <c r="K11" s="137">
        <f t="shared" si="4"/>
        <v>0</v>
      </c>
      <c r="L11" s="137">
        <f t="shared" si="4"/>
        <v>33902147</v>
      </c>
      <c r="M11" s="137">
        <f t="shared" si="4"/>
        <v>0</v>
      </c>
      <c r="N11" s="137">
        <f t="shared" si="4"/>
        <v>0</v>
      </c>
      <c r="O11" s="137">
        <f t="shared" si="4"/>
        <v>33902147</v>
      </c>
      <c r="P11" s="138">
        <f t="shared" si="4"/>
        <v>-33902147</v>
      </c>
    </row>
    <row r="12" spans="1:16" s="66" customFormat="1" ht="21.75" customHeight="1">
      <c r="A12" s="112"/>
      <c r="B12" s="111">
        <v>1</v>
      </c>
      <c r="C12" s="112"/>
      <c r="D12" s="112"/>
      <c r="E12" s="117" t="s">
        <v>85</v>
      </c>
      <c r="F12" s="137">
        <f t="shared" si="3"/>
        <v>0</v>
      </c>
      <c r="G12" s="137">
        <f t="shared" si="3"/>
        <v>0</v>
      </c>
      <c r="H12" s="137">
        <f t="shared" si="4"/>
        <v>0</v>
      </c>
      <c r="I12" s="139">
        <f t="shared" si="4"/>
        <v>0</v>
      </c>
      <c r="J12" s="137">
        <f t="shared" si="4"/>
        <v>0</v>
      </c>
      <c r="K12" s="137">
        <f t="shared" si="4"/>
        <v>0</v>
      </c>
      <c r="L12" s="137">
        <f t="shared" si="4"/>
        <v>33902147</v>
      </c>
      <c r="M12" s="137">
        <f t="shared" si="4"/>
        <v>0</v>
      </c>
      <c r="N12" s="137">
        <f t="shared" si="4"/>
        <v>0</v>
      </c>
      <c r="O12" s="137">
        <f t="shared" si="4"/>
        <v>33902147</v>
      </c>
      <c r="P12" s="138">
        <f t="shared" si="4"/>
        <v>-33902147</v>
      </c>
    </row>
    <row r="13" spans="1:16" s="59" customFormat="1" ht="21.75" customHeight="1">
      <c r="A13" s="111"/>
      <c r="B13" s="111"/>
      <c r="C13" s="111">
        <v>1</v>
      </c>
      <c r="D13" s="111"/>
      <c r="E13" s="119" t="s">
        <v>123</v>
      </c>
      <c r="F13" s="140">
        <f t="shared" si="3"/>
        <v>0</v>
      </c>
      <c r="G13" s="140">
        <f t="shared" si="3"/>
        <v>0</v>
      </c>
      <c r="H13" s="140">
        <f t="shared" si="4"/>
        <v>0</v>
      </c>
      <c r="I13" s="141">
        <f t="shared" si="4"/>
        <v>0</v>
      </c>
      <c r="J13" s="140">
        <f t="shared" si="4"/>
        <v>0</v>
      </c>
      <c r="K13" s="140">
        <f t="shared" si="4"/>
        <v>0</v>
      </c>
      <c r="L13" s="140">
        <f t="shared" si="4"/>
        <v>33902147</v>
      </c>
      <c r="M13" s="140">
        <f t="shared" si="4"/>
        <v>0</v>
      </c>
      <c r="N13" s="140">
        <f t="shared" si="4"/>
        <v>0</v>
      </c>
      <c r="O13" s="140">
        <f t="shared" si="4"/>
        <v>33902147</v>
      </c>
      <c r="P13" s="142">
        <f t="shared" si="4"/>
        <v>-33902147</v>
      </c>
    </row>
    <row r="14" spans="1:16" s="59" customFormat="1" ht="21.75" customHeight="1">
      <c r="A14" s="111"/>
      <c r="B14" s="111"/>
      <c r="C14" s="111"/>
      <c r="D14" s="111">
        <v>1</v>
      </c>
      <c r="E14" s="118" t="s">
        <v>124</v>
      </c>
      <c r="F14" s="140">
        <v>0</v>
      </c>
      <c r="G14" s="140">
        <v>0</v>
      </c>
      <c r="H14" s="140">
        <f>SUM(F14:G14)</f>
        <v>0</v>
      </c>
      <c r="I14" s="141">
        <v>0</v>
      </c>
      <c r="J14" s="140">
        <v>0</v>
      </c>
      <c r="K14" s="140">
        <f>SUM(I14:J14)</f>
        <v>0</v>
      </c>
      <c r="L14" s="140">
        <v>33902147</v>
      </c>
      <c r="M14" s="140">
        <v>0</v>
      </c>
      <c r="N14" s="140">
        <v>0</v>
      </c>
      <c r="O14" s="140">
        <f>SUM(L14:N14)</f>
        <v>33902147</v>
      </c>
      <c r="P14" s="142">
        <f>K14-O14</f>
        <v>-33902147</v>
      </c>
    </row>
    <row r="15" spans="1:16" s="59" customFormat="1" ht="21.75" customHeight="1">
      <c r="A15" s="111">
        <v>3</v>
      </c>
      <c r="B15" s="111"/>
      <c r="C15" s="111"/>
      <c r="D15" s="111"/>
      <c r="E15" s="54" t="s">
        <v>150</v>
      </c>
      <c r="F15" s="137">
        <f>F16</f>
        <v>0</v>
      </c>
      <c r="G15" s="137">
        <f aca="true" t="shared" si="5" ref="G15:K17">G16</f>
        <v>0</v>
      </c>
      <c r="H15" s="137">
        <f t="shared" si="5"/>
        <v>0</v>
      </c>
      <c r="I15" s="137">
        <f t="shared" si="5"/>
        <v>0</v>
      </c>
      <c r="J15" s="137">
        <f t="shared" si="5"/>
        <v>0</v>
      </c>
      <c r="K15" s="137">
        <f t="shared" si="5"/>
        <v>0</v>
      </c>
      <c r="L15" s="137">
        <f>L16</f>
        <v>129829</v>
      </c>
      <c r="M15" s="137">
        <f aca="true" t="shared" si="6" ref="M15:P17">M16</f>
        <v>0</v>
      </c>
      <c r="N15" s="137">
        <f t="shared" si="6"/>
        <v>0</v>
      </c>
      <c r="O15" s="137">
        <f t="shared" si="6"/>
        <v>129829</v>
      </c>
      <c r="P15" s="138">
        <f t="shared" si="6"/>
        <v>-129829</v>
      </c>
    </row>
    <row r="16" spans="1:16" s="59" customFormat="1" ht="21.75" customHeight="1">
      <c r="A16" s="111"/>
      <c r="B16" s="111">
        <v>1</v>
      </c>
      <c r="C16" s="111"/>
      <c r="D16" s="111"/>
      <c r="E16" s="117" t="s">
        <v>85</v>
      </c>
      <c r="F16" s="137">
        <f>F17</f>
        <v>0</v>
      </c>
      <c r="G16" s="137">
        <f t="shared" si="5"/>
        <v>0</v>
      </c>
      <c r="H16" s="137">
        <f t="shared" si="5"/>
        <v>0</v>
      </c>
      <c r="I16" s="137">
        <f t="shared" si="5"/>
        <v>0</v>
      </c>
      <c r="J16" s="137">
        <f t="shared" si="5"/>
        <v>0</v>
      </c>
      <c r="K16" s="137">
        <f t="shared" si="5"/>
        <v>0</v>
      </c>
      <c r="L16" s="137">
        <f>L17</f>
        <v>129829</v>
      </c>
      <c r="M16" s="137">
        <f t="shared" si="6"/>
        <v>0</v>
      </c>
      <c r="N16" s="137">
        <f t="shared" si="6"/>
        <v>0</v>
      </c>
      <c r="O16" s="137">
        <f t="shared" si="6"/>
        <v>129829</v>
      </c>
      <c r="P16" s="138">
        <f t="shared" si="6"/>
        <v>-129829</v>
      </c>
    </row>
    <row r="17" spans="1:16" s="59" customFormat="1" ht="21.75" customHeight="1">
      <c r="A17" s="111"/>
      <c r="B17" s="111"/>
      <c r="C17" s="111">
        <v>1</v>
      </c>
      <c r="D17" s="111"/>
      <c r="E17" s="119" t="s">
        <v>151</v>
      </c>
      <c r="F17" s="140">
        <f>F18</f>
        <v>0</v>
      </c>
      <c r="G17" s="140">
        <f t="shared" si="5"/>
        <v>0</v>
      </c>
      <c r="H17" s="140">
        <f t="shared" si="5"/>
        <v>0</v>
      </c>
      <c r="I17" s="140">
        <f t="shared" si="5"/>
        <v>0</v>
      </c>
      <c r="J17" s="140">
        <f t="shared" si="5"/>
        <v>0</v>
      </c>
      <c r="K17" s="140">
        <f t="shared" si="5"/>
        <v>0</v>
      </c>
      <c r="L17" s="140">
        <f>L18</f>
        <v>129829</v>
      </c>
      <c r="M17" s="140">
        <f t="shared" si="6"/>
        <v>0</v>
      </c>
      <c r="N17" s="140">
        <f t="shared" si="6"/>
        <v>0</v>
      </c>
      <c r="O17" s="140">
        <f t="shared" si="6"/>
        <v>129829</v>
      </c>
      <c r="P17" s="142">
        <f t="shared" si="6"/>
        <v>-129829</v>
      </c>
    </row>
    <row r="18" spans="1:16" s="59" customFormat="1" ht="21.75" customHeight="1">
      <c r="A18" s="111"/>
      <c r="B18" s="111"/>
      <c r="C18" s="111"/>
      <c r="D18" s="111">
        <v>1</v>
      </c>
      <c r="E18" s="118" t="s">
        <v>152</v>
      </c>
      <c r="F18" s="140">
        <v>0</v>
      </c>
      <c r="G18" s="140">
        <v>0</v>
      </c>
      <c r="H18" s="140">
        <f>SUM(F18:G18)</f>
        <v>0</v>
      </c>
      <c r="I18" s="141">
        <v>0</v>
      </c>
      <c r="J18" s="140">
        <v>0</v>
      </c>
      <c r="K18" s="140">
        <f>SUM(I18:J18)</f>
        <v>0</v>
      </c>
      <c r="L18" s="140">
        <v>129829</v>
      </c>
      <c r="M18" s="140">
        <v>0</v>
      </c>
      <c r="N18" s="140">
        <v>0</v>
      </c>
      <c r="O18" s="140">
        <f>SUM(L18:N18)</f>
        <v>129829</v>
      </c>
      <c r="P18" s="142">
        <f>K18-O18</f>
        <v>-129829</v>
      </c>
    </row>
    <row r="19" spans="1:16" s="59" customFormat="1" ht="21.75" customHeight="1">
      <c r="A19" s="111"/>
      <c r="B19" s="111"/>
      <c r="C19" s="111"/>
      <c r="D19" s="111"/>
      <c r="E19" s="118"/>
      <c r="F19" s="62"/>
      <c r="G19" s="62"/>
      <c r="H19" s="62"/>
      <c r="I19" s="63"/>
      <c r="J19" s="62"/>
      <c r="K19" s="62"/>
      <c r="L19" s="62"/>
      <c r="M19" s="62"/>
      <c r="N19" s="62"/>
      <c r="O19" s="62"/>
      <c r="P19" s="64"/>
    </row>
    <row r="20" spans="1:16" s="59" customFormat="1" ht="21.75" customHeight="1">
      <c r="A20" s="111"/>
      <c r="B20" s="111"/>
      <c r="C20" s="111"/>
      <c r="D20" s="111"/>
      <c r="E20" s="118"/>
      <c r="F20" s="62"/>
      <c r="G20" s="62"/>
      <c r="H20" s="62"/>
      <c r="I20" s="63"/>
      <c r="J20" s="62"/>
      <c r="K20" s="62"/>
      <c r="L20" s="62"/>
      <c r="M20" s="62"/>
      <c r="N20" s="62"/>
      <c r="O20" s="62"/>
      <c r="P20" s="64"/>
    </row>
    <row r="21" spans="1:16" s="59" customFormat="1" ht="21.75" customHeight="1">
      <c r="A21" s="111"/>
      <c r="B21" s="111"/>
      <c r="C21" s="111"/>
      <c r="D21" s="111"/>
      <c r="E21" s="118"/>
      <c r="F21" s="62"/>
      <c r="G21" s="62"/>
      <c r="H21" s="62"/>
      <c r="I21" s="63"/>
      <c r="J21" s="62"/>
      <c r="K21" s="62"/>
      <c r="L21" s="62"/>
      <c r="M21" s="62"/>
      <c r="N21" s="62"/>
      <c r="O21" s="62"/>
      <c r="P21" s="64"/>
    </row>
    <row r="22" spans="1:16" s="59" customFormat="1" ht="21.75" customHeight="1">
      <c r="A22" s="111"/>
      <c r="B22" s="111"/>
      <c r="C22" s="111"/>
      <c r="D22" s="111"/>
      <c r="E22" s="118"/>
      <c r="F22" s="62"/>
      <c r="G22" s="62"/>
      <c r="H22" s="62"/>
      <c r="I22" s="63"/>
      <c r="J22" s="62"/>
      <c r="K22" s="62"/>
      <c r="L22" s="62"/>
      <c r="M22" s="62"/>
      <c r="N22" s="62"/>
      <c r="O22" s="62"/>
      <c r="P22" s="64"/>
    </row>
    <row r="23" spans="1:16" s="59" customFormat="1" ht="21.75" customHeight="1">
      <c r="A23" s="111"/>
      <c r="B23" s="111"/>
      <c r="C23" s="111"/>
      <c r="D23" s="111"/>
      <c r="E23" s="118"/>
      <c r="F23" s="62"/>
      <c r="G23" s="62"/>
      <c r="H23" s="62"/>
      <c r="I23" s="63"/>
      <c r="J23" s="62"/>
      <c r="K23" s="62"/>
      <c r="L23" s="62"/>
      <c r="M23" s="62"/>
      <c r="N23" s="62"/>
      <c r="O23" s="62"/>
      <c r="P23" s="64"/>
    </row>
    <row r="24" spans="1:16" s="59" customFormat="1" ht="21.75" customHeight="1">
      <c r="A24" s="111"/>
      <c r="B24" s="111"/>
      <c r="C24" s="111"/>
      <c r="D24" s="111"/>
      <c r="E24" s="118"/>
      <c r="F24" s="62"/>
      <c r="G24" s="62"/>
      <c r="H24" s="62"/>
      <c r="I24" s="63"/>
      <c r="J24" s="62"/>
      <c r="K24" s="62"/>
      <c r="L24" s="62"/>
      <c r="M24" s="62"/>
      <c r="N24" s="62"/>
      <c r="O24" s="62"/>
      <c r="P24" s="64"/>
    </row>
    <row r="25" spans="1:16" s="59" customFormat="1" ht="21.75" customHeight="1">
      <c r="A25" s="111"/>
      <c r="B25" s="111"/>
      <c r="C25" s="111"/>
      <c r="D25" s="111"/>
      <c r="E25" s="118"/>
      <c r="F25" s="62"/>
      <c r="G25" s="62"/>
      <c r="H25" s="62"/>
      <c r="I25" s="63"/>
      <c r="J25" s="62"/>
      <c r="K25" s="62"/>
      <c r="L25" s="62"/>
      <c r="M25" s="62"/>
      <c r="N25" s="62"/>
      <c r="O25" s="62"/>
      <c r="P25" s="64"/>
    </row>
    <row r="26" spans="1:16" s="59" customFormat="1" ht="21.75" customHeight="1">
      <c r="A26" s="111"/>
      <c r="B26" s="111"/>
      <c r="C26" s="111"/>
      <c r="D26" s="111"/>
      <c r="E26" s="118"/>
      <c r="F26" s="62"/>
      <c r="G26" s="62"/>
      <c r="H26" s="62"/>
      <c r="I26" s="63"/>
      <c r="J26" s="62"/>
      <c r="K26" s="62"/>
      <c r="L26" s="62"/>
      <c r="M26" s="62"/>
      <c r="N26" s="62"/>
      <c r="O26" s="62"/>
      <c r="P26" s="64"/>
    </row>
    <row r="27" spans="1:16" s="59" customFormat="1" ht="21.75" customHeight="1">
      <c r="A27" s="111"/>
      <c r="B27" s="111"/>
      <c r="C27" s="111"/>
      <c r="D27" s="111"/>
      <c r="E27" s="118"/>
      <c r="F27" s="62"/>
      <c r="G27" s="62"/>
      <c r="H27" s="62"/>
      <c r="I27" s="63"/>
      <c r="J27" s="62"/>
      <c r="K27" s="62"/>
      <c r="L27" s="62"/>
      <c r="M27" s="62"/>
      <c r="N27" s="62"/>
      <c r="O27" s="62"/>
      <c r="P27" s="64"/>
    </row>
    <row r="28" spans="1:16" s="59" customFormat="1" ht="21.75" customHeight="1">
      <c r="A28" s="111"/>
      <c r="B28" s="111"/>
      <c r="C28" s="111"/>
      <c r="D28" s="111"/>
      <c r="E28" s="118"/>
      <c r="F28" s="62"/>
      <c r="G28" s="62"/>
      <c r="H28" s="62"/>
      <c r="I28" s="63"/>
      <c r="J28" s="62"/>
      <c r="K28" s="62"/>
      <c r="L28" s="62"/>
      <c r="M28" s="62"/>
      <c r="N28" s="62"/>
      <c r="O28" s="62"/>
      <c r="P28" s="64"/>
    </row>
    <row r="29" spans="1:17" s="66" customFormat="1" ht="21.75" customHeight="1">
      <c r="A29" s="112"/>
      <c r="B29" s="111"/>
      <c r="C29" s="112"/>
      <c r="D29" s="112"/>
      <c r="E29" s="117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60"/>
      <c r="Q29" s="65"/>
    </row>
    <row r="30" spans="1:17" s="66" customFormat="1" ht="21.75" customHeight="1">
      <c r="A30" s="112"/>
      <c r="B30" s="111"/>
      <c r="C30" s="112"/>
      <c r="D30" s="112"/>
      <c r="E30" s="61"/>
      <c r="F30" s="55"/>
      <c r="G30" s="55"/>
      <c r="H30" s="55"/>
      <c r="I30" s="56"/>
      <c r="J30" s="55"/>
      <c r="K30" s="55"/>
      <c r="L30" s="55"/>
      <c r="M30" s="55"/>
      <c r="N30" s="55"/>
      <c r="O30" s="55"/>
      <c r="P30" s="60"/>
      <c r="Q30" s="65"/>
    </row>
    <row r="31" spans="1:16" s="59" customFormat="1" ht="21.75" customHeight="1">
      <c r="A31" s="111"/>
      <c r="B31" s="111"/>
      <c r="C31" s="111"/>
      <c r="D31" s="111"/>
      <c r="E31" s="119"/>
      <c r="F31" s="62"/>
      <c r="G31" s="62"/>
      <c r="H31" s="62"/>
      <c r="I31" s="63"/>
      <c r="J31" s="62"/>
      <c r="K31" s="62"/>
      <c r="L31" s="62"/>
      <c r="M31" s="62"/>
      <c r="N31" s="62"/>
      <c r="O31" s="62"/>
      <c r="P31" s="64"/>
    </row>
    <row r="32" spans="1:16" s="59" customFormat="1" ht="21.75" customHeight="1">
      <c r="A32" s="111"/>
      <c r="B32" s="111"/>
      <c r="C32" s="111"/>
      <c r="D32" s="111"/>
      <c r="E32" s="118"/>
      <c r="F32" s="62"/>
      <c r="G32" s="62"/>
      <c r="H32" s="62"/>
      <c r="I32" s="63"/>
      <c r="J32" s="62"/>
      <c r="K32" s="62"/>
      <c r="L32" s="62"/>
      <c r="M32" s="62"/>
      <c r="N32" s="62"/>
      <c r="O32" s="62"/>
      <c r="P32" s="64"/>
    </row>
    <row r="33" spans="1:16" s="59" customFormat="1" ht="32.25" customHeight="1" thickBot="1">
      <c r="A33" s="113"/>
      <c r="B33" s="113"/>
      <c r="C33" s="113"/>
      <c r="D33" s="113"/>
      <c r="E33" s="120"/>
      <c r="F33" s="68"/>
      <c r="G33" s="68"/>
      <c r="H33" s="68"/>
      <c r="I33" s="69"/>
      <c r="J33" s="68"/>
      <c r="K33" s="68"/>
      <c r="L33" s="68"/>
      <c r="M33" s="68"/>
      <c r="N33" s="68"/>
      <c r="O33" s="68"/>
      <c r="P33" s="70"/>
    </row>
    <row r="34" spans="1:16" ht="15" customHeight="1">
      <c r="A34" s="14"/>
      <c r="B34" s="14"/>
      <c r="C34" s="14"/>
      <c r="D34" s="14"/>
      <c r="E34" s="110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ht="19.5" customHeight="1"/>
  </sheetData>
  <sheetProtection/>
  <mergeCells count="1">
    <mergeCell ref="P4:P5"/>
  </mergeCells>
  <printOptions horizontalCentered="1"/>
  <pageMargins left="0.5511811023622047" right="0.5118110236220472" top="0.7874015748031497" bottom="0.9055118110236221" header="0.5118110236220472" footer="0.5118110236220472"/>
  <pageSetup horizontalDpi="600" verticalDpi="600" orientation="portrait" pageOrder="overThenDown" paperSize="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showGridLines="0" zoomScale="75" zoomScaleNormal="75"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10" sqref="G10"/>
    </sheetView>
  </sheetViews>
  <sheetFormatPr defaultColWidth="9.00390625" defaultRowHeight="15.75"/>
  <cols>
    <col min="1" max="4" width="2.375" style="36" customWidth="1"/>
    <col min="5" max="5" width="20.875" style="36" customWidth="1"/>
    <col min="6" max="8" width="13.50390625" style="36" customWidth="1"/>
    <col min="9" max="9" width="14.75390625" style="36" customWidth="1"/>
    <col min="10" max="13" width="16.125" style="36" customWidth="1"/>
    <col min="14" max="14" width="16.125" style="82" customWidth="1"/>
    <col min="15" max="16384" width="9.00390625" style="36" customWidth="1"/>
  </cols>
  <sheetData>
    <row r="1" spans="1:14" ht="24.75" customHeight="1">
      <c r="A1" s="30"/>
      <c r="B1" s="31"/>
      <c r="C1" s="32"/>
      <c r="D1" s="33"/>
      <c r="E1" s="33"/>
      <c r="F1" s="34"/>
      <c r="H1" s="20"/>
      <c r="I1" s="21" t="s">
        <v>135</v>
      </c>
      <c r="J1" s="129" t="s">
        <v>136</v>
      </c>
      <c r="K1" s="74"/>
      <c r="L1" s="74"/>
      <c r="M1" s="34"/>
      <c r="N1" s="34"/>
    </row>
    <row r="2" spans="1:14" ht="24.75" customHeight="1">
      <c r="A2" s="30"/>
      <c r="B2" s="37"/>
      <c r="C2" s="37"/>
      <c r="D2" s="38"/>
      <c r="E2" s="33"/>
      <c r="F2" s="34"/>
      <c r="G2" s="34"/>
      <c r="H2" s="21"/>
      <c r="I2" s="21" t="s">
        <v>117</v>
      </c>
      <c r="J2" s="22" t="s">
        <v>8</v>
      </c>
      <c r="K2" s="34"/>
      <c r="L2" s="34"/>
      <c r="M2" s="34"/>
      <c r="N2" s="34"/>
    </row>
    <row r="3" spans="1:14" s="5" customFormat="1" ht="21.75" customHeight="1" thickBot="1">
      <c r="A3" s="75"/>
      <c r="B3" s="75"/>
      <c r="C3" s="75"/>
      <c r="D3" s="75"/>
      <c r="E3" s="76"/>
      <c r="F3" s="75"/>
      <c r="H3" s="40"/>
      <c r="I3" s="40" t="s">
        <v>111</v>
      </c>
      <c r="J3" s="5" t="s">
        <v>145</v>
      </c>
      <c r="K3" s="75"/>
      <c r="L3" s="75"/>
      <c r="M3" s="75"/>
      <c r="N3" s="40" t="s">
        <v>112</v>
      </c>
    </row>
    <row r="4" spans="1:14" s="5" customFormat="1" ht="23.25" customHeight="1">
      <c r="A4" s="7" t="s">
        <v>113</v>
      </c>
      <c r="B4" s="7"/>
      <c r="C4" s="7"/>
      <c r="D4" s="7"/>
      <c r="E4" s="42"/>
      <c r="F4" s="7" t="s">
        <v>114</v>
      </c>
      <c r="G4" s="7"/>
      <c r="H4" s="42"/>
      <c r="I4" s="164" t="s">
        <v>57</v>
      </c>
      <c r="J4" s="164" t="s">
        <v>22</v>
      </c>
      <c r="K4" s="164" t="s">
        <v>125</v>
      </c>
      <c r="L4" s="164" t="s">
        <v>115</v>
      </c>
      <c r="M4" s="164" t="s">
        <v>64</v>
      </c>
      <c r="N4" s="161" t="s">
        <v>25</v>
      </c>
    </row>
    <row r="5" spans="1:14" s="5" customFormat="1" ht="33" customHeight="1">
      <c r="A5" s="10" t="s">
        <v>2</v>
      </c>
      <c r="B5" s="10" t="s">
        <v>3</v>
      </c>
      <c r="C5" s="10" t="s">
        <v>4</v>
      </c>
      <c r="D5" s="10" t="s">
        <v>5</v>
      </c>
      <c r="E5" s="108" t="s">
        <v>74</v>
      </c>
      <c r="F5" s="12" t="s">
        <v>40</v>
      </c>
      <c r="G5" s="46" t="s">
        <v>132</v>
      </c>
      <c r="H5" s="13" t="s">
        <v>34</v>
      </c>
      <c r="I5" s="165"/>
      <c r="J5" s="165"/>
      <c r="K5" s="165"/>
      <c r="L5" s="165"/>
      <c r="M5" s="165"/>
      <c r="N5" s="162"/>
    </row>
    <row r="6" spans="1:15" s="78" customFormat="1" ht="21.75" customHeight="1">
      <c r="A6" s="49"/>
      <c r="B6" s="49"/>
      <c r="C6" s="49"/>
      <c r="D6" s="49" t="s">
        <v>6</v>
      </c>
      <c r="E6" s="109" t="s">
        <v>7</v>
      </c>
      <c r="F6" s="135">
        <f aca="true" t="shared" si="0" ref="F6:N6">F7+F14+F18</f>
        <v>0</v>
      </c>
      <c r="G6" s="135">
        <f t="shared" si="0"/>
        <v>0</v>
      </c>
      <c r="H6" s="135">
        <f t="shared" si="0"/>
        <v>0</v>
      </c>
      <c r="I6" s="135">
        <f t="shared" si="0"/>
        <v>0</v>
      </c>
      <c r="J6" s="135">
        <f t="shared" si="0"/>
        <v>54790656</v>
      </c>
      <c r="K6" s="135">
        <f t="shared" si="0"/>
        <v>0</v>
      </c>
      <c r="L6" s="135">
        <f t="shared" si="0"/>
        <v>0</v>
      </c>
      <c r="M6" s="143">
        <f t="shared" si="0"/>
        <v>-54790656</v>
      </c>
      <c r="N6" s="144">
        <f t="shared" si="0"/>
        <v>0</v>
      </c>
      <c r="O6" s="132"/>
    </row>
    <row r="7" spans="1:15" s="79" customFormat="1" ht="21.75" customHeight="1">
      <c r="A7" s="111">
        <v>1</v>
      </c>
      <c r="B7" s="111"/>
      <c r="C7" s="111"/>
      <c r="D7" s="111"/>
      <c r="E7" s="54" t="s">
        <v>119</v>
      </c>
      <c r="F7" s="137">
        <f aca="true" t="shared" si="1" ref="F7:N7">F8+F11</f>
        <v>0</v>
      </c>
      <c r="G7" s="137">
        <f t="shared" si="1"/>
        <v>0</v>
      </c>
      <c r="H7" s="137">
        <f t="shared" si="1"/>
        <v>0</v>
      </c>
      <c r="I7" s="137">
        <f t="shared" si="1"/>
        <v>0</v>
      </c>
      <c r="J7" s="137">
        <f t="shared" si="1"/>
        <v>5097598</v>
      </c>
      <c r="K7" s="139">
        <f t="shared" si="1"/>
        <v>0</v>
      </c>
      <c r="L7" s="139">
        <f t="shared" si="1"/>
        <v>0</v>
      </c>
      <c r="M7" s="145">
        <f t="shared" si="1"/>
        <v>-5097598</v>
      </c>
      <c r="N7" s="146">
        <f t="shared" si="1"/>
        <v>0</v>
      </c>
      <c r="O7" s="59"/>
    </row>
    <row r="8" spans="1:15" s="79" customFormat="1" ht="21.75" customHeight="1">
      <c r="A8" s="111"/>
      <c r="B8" s="111">
        <v>1</v>
      </c>
      <c r="C8" s="111"/>
      <c r="D8" s="111"/>
      <c r="E8" s="117" t="s">
        <v>85</v>
      </c>
      <c r="F8" s="137">
        <f aca="true" t="shared" si="2" ref="F8:I9">F9</f>
        <v>0</v>
      </c>
      <c r="G8" s="137">
        <f t="shared" si="2"/>
        <v>0</v>
      </c>
      <c r="H8" s="137">
        <f t="shared" si="2"/>
        <v>0</v>
      </c>
      <c r="I8" s="137">
        <f t="shared" si="2"/>
        <v>0</v>
      </c>
      <c r="J8" s="137">
        <f aca="true" t="shared" si="3" ref="J8:N9">J9</f>
        <v>5092738</v>
      </c>
      <c r="K8" s="139">
        <f t="shared" si="3"/>
        <v>0</v>
      </c>
      <c r="L8" s="139">
        <f t="shared" si="3"/>
        <v>0</v>
      </c>
      <c r="M8" s="145">
        <f t="shared" si="3"/>
        <v>-5092738</v>
      </c>
      <c r="N8" s="146">
        <f t="shared" si="3"/>
        <v>0</v>
      </c>
      <c r="O8" s="59"/>
    </row>
    <row r="9" spans="1:15" s="79" customFormat="1" ht="21.75" customHeight="1">
      <c r="A9" s="111"/>
      <c r="B9" s="111"/>
      <c r="C9" s="111">
        <v>1</v>
      </c>
      <c r="D9" s="111"/>
      <c r="E9" s="88" t="s">
        <v>120</v>
      </c>
      <c r="F9" s="140">
        <f t="shared" si="2"/>
        <v>0</v>
      </c>
      <c r="G9" s="140">
        <f t="shared" si="2"/>
        <v>0</v>
      </c>
      <c r="H9" s="140">
        <f t="shared" si="2"/>
        <v>0</v>
      </c>
      <c r="I9" s="140">
        <f t="shared" si="2"/>
        <v>0</v>
      </c>
      <c r="J9" s="140">
        <f t="shared" si="3"/>
        <v>5092738</v>
      </c>
      <c r="K9" s="141">
        <f t="shared" si="3"/>
        <v>0</v>
      </c>
      <c r="L9" s="141">
        <f t="shared" si="3"/>
        <v>0</v>
      </c>
      <c r="M9" s="147">
        <f t="shared" si="3"/>
        <v>-5092738</v>
      </c>
      <c r="N9" s="148">
        <f t="shared" si="3"/>
        <v>0</v>
      </c>
      <c r="O9" s="59"/>
    </row>
    <row r="10" spans="1:15" s="79" customFormat="1" ht="21.75" customHeight="1">
      <c r="A10" s="111"/>
      <c r="B10" s="111"/>
      <c r="C10" s="111"/>
      <c r="D10" s="111">
        <v>1</v>
      </c>
      <c r="E10" s="118" t="s">
        <v>121</v>
      </c>
      <c r="F10" s="140">
        <v>0</v>
      </c>
      <c r="G10" s="140">
        <v>0</v>
      </c>
      <c r="H10" s="140">
        <f>SUM(F10:G10)</f>
        <v>0</v>
      </c>
      <c r="I10" s="140">
        <v>0</v>
      </c>
      <c r="J10" s="140">
        <v>5092738</v>
      </c>
      <c r="K10" s="141">
        <v>0</v>
      </c>
      <c r="L10" s="141">
        <v>0</v>
      </c>
      <c r="M10" s="147">
        <f>I10-J10-K10-L10</f>
        <v>-5092738</v>
      </c>
      <c r="N10" s="148">
        <f>H10-I10</f>
        <v>0</v>
      </c>
      <c r="O10" s="59"/>
    </row>
    <row r="11" spans="1:15" s="79" customFormat="1" ht="21.75" customHeight="1">
      <c r="A11" s="112"/>
      <c r="B11" s="111">
        <v>2</v>
      </c>
      <c r="C11" s="112"/>
      <c r="D11" s="112"/>
      <c r="E11" s="117" t="s">
        <v>91</v>
      </c>
      <c r="F11" s="137">
        <f aca="true" t="shared" si="4" ref="F11:I12">F12</f>
        <v>0</v>
      </c>
      <c r="G11" s="137">
        <f t="shared" si="4"/>
        <v>0</v>
      </c>
      <c r="H11" s="137">
        <f t="shared" si="4"/>
        <v>0</v>
      </c>
      <c r="I11" s="137">
        <f t="shared" si="4"/>
        <v>0</v>
      </c>
      <c r="J11" s="137">
        <f aca="true" t="shared" si="5" ref="J11:N12">J12</f>
        <v>4860</v>
      </c>
      <c r="K11" s="139">
        <f t="shared" si="5"/>
        <v>0</v>
      </c>
      <c r="L11" s="139">
        <f t="shared" si="5"/>
        <v>0</v>
      </c>
      <c r="M11" s="145">
        <f t="shared" si="5"/>
        <v>-4860</v>
      </c>
      <c r="N11" s="146">
        <f t="shared" si="5"/>
        <v>0</v>
      </c>
      <c r="O11" s="59"/>
    </row>
    <row r="12" spans="1:15" s="79" customFormat="1" ht="21.75" customHeight="1">
      <c r="A12" s="111"/>
      <c r="B12" s="111"/>
      <c r="C12" s="111">
        <v>1</v>
      </c>
      <c r="D12" s="111"/>
      <c r="E12" s="88" t="s">
        <v>140</v>
      </c>
      <c r="F12" s="140">
        <f t="shared" si="4"/>
        <v>0</v>
      </c>
      <c r="G12" s="140">
        <f t="shared" si="4"/>
        <v>0</v>
      </c>
      <c r="H12" s="140">
        <f t="shared" si="4"/>
        <v>0</v>
      </c>
      <c r="I12" s="140">
        <f t="shared" si="4"/>
        <v>0</v>
      </c>
      <c r="J12" s="140">
        <f t="shared" si="5"/>
        <v>4860</v>
      </c>
      <c r="K12" s="141">
        <f t="shared" si="5"/>
        <v>0</v>
      </c>
      <c r="L12" s="141">
        <f t="shared" si="5"/>
        <v>0</v>
      </c>
      <c r="M12" s="147">
        <f t="shared" si="5"/>
        <v>-4860</v>
      </c>
      <c r="N12" s="148">
        <f t="shared" si="5"/>
        <v>0</v>
      </c>
      <c r="O12" s="59"/>
    </row>
    <row r="13" spans="1:15" s="79" customFormat="1" ht="21.75" customHeight="1">
      <c r="A13" s="111"/>
      <c r="B13" s="111"/>
      <c r="C13" s="111"/>
      <c r="D13" s="111">
        <v>1</v>
      </c>
      <c r="E13" s="118" t="s">
        <v>141</v>
      </c>
      <c r="F13" s="140">
        <v>0</v>
      </c>
      <c r="G13" s="140">
        <v>0</v>
      </c>
      <c r="H13" s="140">
        <f>SUM(F13:G13)</f>
        <v>0</v>
      </c>
      <c r="I13" s="140">
        <v>0</v>
      </c>
      <c r="J13" s="140">
        <v>4860</v>
      </c>
      <c r="K13" s="141">
        <v>0</v>
      </c>
      <c r="L13" s="141">
        <v>0</v>
      </c>
      <c r="M13" s="147">
        <f>I13-J13-K13-L13</f>
        <v>-4860</v>
      </c>
      <c r="N13" s="148">
        <f>H13-I13</f>
        <v>0</v>
      </c>
      <c r="O13" s="59"/>
    </row>
    <row r="14" spans="1:15" s="79" customFormat="1" ht="21.75" customHeight="1">
      <c r="A14" s="111">
        <v>2</v>
      </c>
      <c r="B14" s="112"/>
      <c r="C14" s="112"/>
      <c r="D14" s="112"/>
      <c r="E14" s="54" t="s">
        <v>138</v>
      </c>
      <c r="F14" s="137">
        <f aca="true" t="shared" si="6" ref="F14:I16">F15</f>
        <v>0</v>
      </c>
      <c r="G14" s="137">
        <f t="shared" si="6"/>
        <v>0</v>
      </c>
      <c r="H14" s="137">
        <f t="shared" si="6"/>
        <v>0</v>
      </c>
      <c r="I14" s="137">
        <f t="shared" si="6"/>
        <v>0</v>
      </c>
      <c r="J14" s="137">
        <f aca="true" t="shared" si="7" ref="J14:N16">J15</f>
        <v>49563229</v>
      </c>
      <c r="K14" s="139">
        <f t="shared" si="7"/>
        <v>0</v>
      </c>
      <c r="L14" s="139">
        <f t="shared" si="7"/>
        <v>0</v>
      </c>
      <c r="M14" s="145">
        <f t="shared" si="7"/>
        <v>-49563229</v>
      </c>
      <c r="N14" s="146">
        <f t="shared" si="7"/>
        <v>0</v>
      </c>
      <c r="O14" s="59"/>
    </row>
    <row r="15" spans="1:15" s="79" customFormat="1" ht="21.75" customHeight="1">
      <c r="A15" s="112"/>
      <c r="B15" s="111">
        <v>1</v>
      </c>
      <c r="C15" s="112"/>
      <c r="D15" s="112"/>
      <c r="E15" s="117" t="s">
        <v>139</v>
      </c>
      <c r="F15" s="137">
        <f t="shared" si="6"/>
        <v>0</v>
      </c>
      <c r="G15" s="137">
        <f t="shared" si="6"/>
        <v>0</v>
      </c>
      <c r="H15" s="137">
        <f t="shared" si="6"/>
        <v>0</v>
      </c>
      <c r="I15" s="137">
        <f t="shared" si="6"/>
        <v>0</v>
      </c>
      <c r="J15" s="137">
        <f t="shared" si="7"/>
        <v>49563229</v>
      </c>
      <c r="K15" s="139">
        <f t="shared" si="7"/>
        <v>0</v>
      </c>
      <c r="L15" s="139">
        <f t="shared" si="7"/>
        <v>0</v>
      </c>
      <c r="M15" s="145">
        <f t="shared" si="7"/>
        <v>-49563229</v>
      </c>
      <c r="N15" s="146">
        <f t="shared" si="7"/>
        <v>0</v>
      </c>
      <c r="O15" s="59"/>
    </row>
    <row r="16" spans="1:15" s="79" customFormat="1" ht="21.75" customHeight="1">
      <c r="A16" s="111"/>
      <c r="B16" s="111"/>
      <c r="C16" s="111">
        <v>1</v>
      </c>
      <c r="D16" s="111"/>
      <c r="E16" s="119" t="s">
        <v>142</v>
      </c>
      <c r="F16" s="140">
        <f t="shared" si="6"/>
        <v>0</v>
      </c>
      <c r="G16" s="140">
        <f t="shared" si="6"/>
        <v>0</v>
      </c>
      <c r="H16" s="140">
        <f t="shared" si="6"/>
        <v>0</v>
      </c>
      <c r="I16" s="140">
        <f t="shared" si="6"/>
        <v>0</v>
      </c>
      <c r="J16" s="140">
        <f t="shared" si="7"/>
        <v>49563229</v>
      </c>
      <c r="K16" s="141">
        <f t="shared" si="7"/>
        <v>0</v>
      </c>
      <c r="L16" s="141">
        <f t="shared" si="7"/>
        <v>0</v>
      </c>
      <c r="M16" s="147">
        <f t="shared" si="7"/>
        <v>-49563229</v>
      </c>
      <c r="N16" s="148">
        <f t="shared" si="7"/>
        <v>0</v>
      </c>
      <c r="O16" s="59"/>
    </row>
    <row r="17" spans="1:15" s="79" customFormat="1" ht="21.75" customHeight="1">
      <c r="A17" s="111"/>
      <c r="B17" s="111"/>
      <c r="C17" s="111"/>
      <c r="D17" s="111">
        <v>1</v>
      </c>
      <c r="E17" s="118" t="s">
        <v>143</v>
      </c>
      <c r="F17" s="140">
        <v>0</v>
      </c>
      <c r="G17" s="140">
        <v>0</v>
      </c>
      <c r="H17" s="140">
        <f>SUM(F17:G17)</f>
        <v>0</v>
      </c>
      <c r="I17" s="140">
        <v>0</v>
      </c>
      <c r="J17" s="140">
        <v>49563229</v>
      </c>
      <c r="K17" s="141">
        <v>0</v>
      </c>
      <c r="L17" s="141">
        <v>0</v>
      </c>
      <c r="M17" s="147">
        <f>I17-J17-K17-L17</f>
        <v>-49563229</v>
      </c>
      <c r="N17" s="148">
        <f>H17-I17</f>
        <v>0</v>
      </c>
      <c r="O17" s="59"/>
    </row>
    <row r="18" spans="1:15" s="79" customFormat="1" ht="21.75" customHeight="1">
      <c r="A18" s="111">
        <v>3</v>
      </c>
      <c r="B18" s="111"/>
      <c r="C18" s="111"/>
      <c r="D18" s="111"/>
      <c r="E18" s="54" t="s">
        <v>150</v>
      </c>
      <c r="F18" s="137">
        <f>F19</f>
        <v>0</v>
      </c>
      <c r="G18" s="137">
        <f aca="true" t="shared" si="8" ref="G18:N20">G19</f>
        <v>0</v>
      </c>
      <c r="H18" s="137">
        <f t="shared" si="8"/>
        <v>0</v>
      </c>
      <c r="I18" s="137">
        <f t="shared" si="8"/>
        <v>0</v>
      </c>
      <c r="J18" s="137">
        <f t="shared" si="8"/>
        <v>129829</v>
      </c>
      <c r="K18" s="137">
        <f t="shared" si="8"/>
        <v>0</v>
      </c>
      <c r="L18" s="137">
        <f t="shared" si="8"/>
        <v>0</v>
      </c>
      <c r="M18" s="149">
        <f t="shared" si="8"/>
        <v>-129829</v>
      </c>
      <c r="N18" s="146">
        <f t="shared" si="8"/>
        <v>0</v>
      </c>
      <c r="O18" s="59"/>
    </row>
    <row r="19" spans="1:15" s="79" customFormat="1" ht="21.75" customHeight="1">
      <c r="A19" s="111"/>
      <c r="B19" s="111">
        <v>1</v>
      </c>
      <c r="C19" s="111"/>
      <c r="D19" s="111"/>
      <c r="E19" s="117" t="s">
        <v>85</v>
      </c>
      <c r="F19" s="137">
        <f>F20</f>
        <v>0</v>
      </c>
      <c r="G19" s="137">
        <f t="shared" si="8"/>
        <v>0</v>
      </c>
      <c r="H19" s="137">
        <f t="shared" si="8"/>
        <v>0</v>
      </c>
      <c r="I19" s="137">
        <f t="shared" si="8"/>
        <v>0</v>
      </c>
      <c r="J19" s="137">
        <f t="shared" si="8"/>
        <v>129829</v>
      </c>
      <c r="K19" s="137">
        <f t="shared" si="8"/>
        <v>0</v>
      </c>
      <c r="L19" s="137">
        <f t="shared" si="8"/>
        <v>0</v>
      </c>
      <c r="M19" s="149">
        <f t="shared" si="8"/>
        <v>-129829</v>
      </c>
      <c r="N19" s="146">
        <f t="shared" si="8"/>
        <v>0</v>
      </c>
      <c r="O19" s="59"/>
    </row>
    <row r="20" spans="1:15" s="79" customFormat="1" ht="21.75" customHeight="1">
      <c r="A20" s="111"/>
      <c r="B20" s="111"/>
      <c r="C20" s="111">
        <v>1</v>
      </c>
      <c r="D20" s="111"/>
      <c r="E20" s="119" t="s">
        <v>151</v>
      </c>
      <c r="F20" s="140">
        <f>F21</f>
        <v>0</v>
      </c>
      <c r="G20" s="140">
        <f t="shared" si="8"/>
        <v>0</v>
      </c>
      <c r="H20" s="140">
        <f t="shared" si="8"/>
        <v>0</v>
      </c>
      <c r="I20" s="140">
        <f t="shared" si="8"/>
        <v>0</v>
      </c>
      <c r="J20" s="140">
        <f t="shared" si="8"/>
        <v>129829</v>
      </c>
      <c r="K20" s="140">
        <f t="shared" si="8"/>
        <v>0</v>
      </c>
      <c r="L20" s="140">
        <f t="shared" si="8"/>
        <v>0</v>
      </c>
      <c r="M20" s="150">
        <f t="shared" si="8"/>
        <v>-129829</v>
      </c>
      <c r="N20" s="148">
        <f t="shared" si="8"/>
        <v>0</v>
      </c>
      <c r="O20" s="59"/>
    </row>
    <row r="21" spans="1:15" s="79" customFormat="1" ht="21.75" customHeight="1">
      <c r="A21" s="111"/>
      <c r="B21" s="111"/>
      <c r="C21" s="111"/>
      <c r="D21" s="111">
        <v>1</v>
      </c>
      <c r="E21" s="118" t="s">
        <v>152</v>
      </c>
      <c r="F21" s="140">
        <v>0</v>
      </c>
      <c r="G21" s="140">
        <v>0</v>
      </c>
      <c r="H21" s="140">
        <f>SUM(F21:G21)</f>
        <v>0</v>
      </c>
      <c r="I21" s="140">
        <v>0</v>
      </c>
      <c r="J21" s="140">
        <v>129829</v>
      </c>
      <c r="K21" s="141">
        <v>0</v>
      </c>
      <c r="L21" s="141">
        <v>0</v>
      </c>
      <c r="M21" s="147">
        <f>I21-J21-K21-L21</f>
        <v>-129829</v>
      </c>
      <c r="N21" s="148">
        <v>0</v>
      </c>
      <c r="O21" s="59"/>
    </row>
    <row r="22" spans="1:14" s="79" customFormat="1" ht="21" customHeight="1">
      <c r="A22" s="111"/>
      <c r="B22" s="112"/>
      <c r="C22" s="112"/>
      <c r="D22" s="112"/>
      <c r="E22" s="54"/>
      <c r="F22" s="55"/>
      <c r="G22" s="55"/>
      <c r="H22" s="62"/>
      <c r="I22" s="62"/>
      <c r="J22" s="62"/>
      <c r="K22" s="63"/>
      <c r="L22" s="63"/>
      <c r="M22" s="63"/>
      <c r="N22" s="64"/>
    </row>
    <row r="23" spans="1:14" s="79" customFormat="1" ht="21" customHeight="1">
      <c r="A23" s="112"/>
      <c r="B23" s="111"/>
      <c r="C23" s="112"/>
      <c r="D23" s="112"/>
      <c r="E23" s="117"/>
      <c r="F23" s="55"/>
      <c r="G23" s="55"/>
      <c r="H23" s="55"/>
      <c r="I23" s="62"/>
      <c r="J23" s="62"/>
      <c r="K23" s="63"/>
      <c r="L23" s="63"/>
      <c r="M23" s="63"/>
      <c r="N23" s="64"/>
    </row>
    <row r="24" spans="1:14" s="79" customFormat="1" ht="21" customHeight="1">
      <c r="A24" s="112"/>
      <c r="B24" s="111"/>
      <c r="C24" s="112"/>
      <c r="D24" s="112"/>
      <c r="E24" s="67"/>
      <c r="F24" s="55"/>
      <c r="G24" s="55"/>
      <c r="H24" s="55"/>
      <c r="I24" s="55"/>
      <c r="J24" s="55"/>
      <c r="K24" s="56"/>
      <c r="L24" s="56"/>
      <c r="M24" s="56"/>
      <c r="N24" s="57"/>
    </row>
    <row r="25" spans="1:14" s="79" customFormat="1" ht="21" customHeight="1">
      <c r="A25" s="111"/>
      <c r="B25" s="111"/>
      <c r="C25" s="111"/>
      <c r="D25" s="111"/>
      <c r="E25" s="119"/>
      <c r="F25" s="62"/>
      <c r="G25" s="62"/>
      <c r="H25" s="62"/>
      <c r="I25" s="55"/>
      <c r="J25" s="55"/>
      <c r="K25" s="56"/>
      <c r="L25" s="56"/>
      <c r="M25" s="56"/>
      <c r="N25" s="57"/>
    </row>
    <row r="26" spans="1:14" s="79" customFormat="1" ht="21" customHeight="1">
      <c r="A26" s="111"/>
      <c r="B26" s="111"/>
      <c r="C26" s="111"/>
      <c r="D26" s="111"/>
      <c r="E26" s="118"/>
      <c r="F26" s="62"/>
      <c r="G26" s="62"/>
      <c r="H26" s="62"/>
      <c r="I26" s="55"/>
      <c r="J26" s="55"/>
      <c r="K26" s="56"/>
      <c r="L26" s="56"/>
      <c r="M26" s="56"/>
      <c r="N26" s="57"/>
    </row>
    <row r="27" spans="1:14" s="79" customFormat="1" ht="21" customHeight="1">
      <c r="A27" s="112"/>
      <c r="B27" s="111"/>
      <c r="C27" s="112"/>
      <c r="D27" s="112"/>
      <c r="E27" s="117"/>
      <c r="F27" s="55"/>
      <c r="G27" s="55"/>
      <c r="H27" s="55"/>
      <c r="I27" s="62"/>
      <c r="J27" s="62"/>
      <c r="K27" s="63"/>
      <c r="L27" s="63"/>
      <c r="M27" s="63"/>
      <c r="N27" s="64"/>
    </row>
    <row r="28" spans="1:14" s="79" customFormat="1" ht="21" customHeight="1">
      <c r="A28" s="112"/>
      <c r="B28" s="111"/>
      <c r="C28" s="112"/>
      <c r="D28" s="112"/>
      <c r="E28" s="61"/>
      <c r="F28" s="55"/>
      <c r="G28" s="55"/>
      <c r="H28" s="55"/>
      <c r="I28" s="62"/>
      <c r="J28" s="62"/>
      <c r="K28" s="63"/>
      <c r="L28" s="63"/>
      <c r="M28" s="63"/>
      <c r="N28" s="64"/>
    </row>
    <row r="29" spans="1:14" s="79" customFormat="1" ht="21" customHeight="1">
      <c r="A29" s="111"/>
      <c r="B29" s="111"/>
      <c r="C29" s="111"/>
      <c r="D29" s="111"/>
      <c r="E29" s="119"/>
      <c r="F29" s="62"/>
      <c r="G29" s="62"/>
      <c r="H29" s="62"/>
      <c r="I29" s="62"/>
      <c r="J29" s="62"/>
      <c r="K29" s="63"/>
      <c r="L29" s="63"/>
      <c r="M29" s="63"/>
      <c r="N29" s="64"/>
    </row>
    <row r="30" spans="1:14" s="79" customFormat="1" ht="21" customHeight="1">
      <c r="A30" s="111"/>
      <c r="B30" s="111"/>
      <c r="C30" s="111"/>
      <c r="D30" s="111"/>
      <c r="E30" s="119"/>
      <c r="F30" s="62"/>
      <c r="G30" s="62"/>
      <c r="H30" s="62"/>
      <c r="I30" s="62"/>
      <c r="J30" s="62"/>
      <c r="K30" s="63"/>
      <c r="L30" s="63"/>
      <c r="M30" s="63"/>
      <c r="N30" s="64"/>
    </row>
    <row r="31" spans="1:14" ht="33" customHeight="1">
      <c r="A31" s="111"/>
      <c r="B31" s="111"/>
      <c r="C31" s="111"/>
      <c r="D31" s="111"/>
      <c r="E31" s="118"/>
      <c r="F31" s="62"/>
      <c r="G31" s="62"/>
      <c r="H31" s="62"/>
      <c r="I31" s="62"/>
      <c r="J31" s="62"/>
      <c r="K31" s="63"/>
      <c r="L31" s="63"/>
      <c r="M31" s="63"/>
      <c r="N31" s="64"/>
    </row>
    <row r="32" spans="1:14" ht="51" customHeight="1" thickBot="1">
      <c r="A32" s="113"/>
      <c r="B32" s="113"/>
      <c r="C32" s="113"/>
      <c r="D32" s="113"/>
      <c r="E32" s="120"/>
      <c r="F32" s="68"/>
      <c r="G32" s="68"/>
      <c r="H32" s="68"/>
      <c r="I32" s="68"/>
      <c r="J32" s="68"/>
      <c r="K32" s="69"/>
      <c r="L32" s="69"/>
      <c r="M32" s="69"/>
      <c r="N32" s="70"/>
    </row>
    <row r="33" spans="6:14" ht="24.75" customHeight="1">
      <c r="F33" s="79"/>
      <c r="G33" s="79"/>
      <c r="H33" s="79"/>
      <c r="I33" s="80"/>
      <c r="J33" s="80"/>
      <c r="K33" s="80"/>
      <c r="L33" s="80"/>
      <c r="M33" s="80"/>
      <c r="N33" s="80"/>
    </row>
    <row r="34" spans="6:14" ht="16.5">
      <c r="F34" s="79"/>
      <c r="G34" s="79"/>
      <c r="H34" s="79"/>
      <c r="I34" s="79"/>
      <c r="J34" s="79"/>
      <c r="K34" s="79"/>
      <c r="L34" s="79"/>
      <c r="M34" s="79"/>
      <c r="N34" s="81"/>
    </row>
    <row r="35" spans="6:14" ht="16.5">
      <c r="F35" s="79"/>
      <c r="G35" s="79"/>
      <c r="H35" s="79"/>
      <c r="I35" s="79"/>
      <c r="J35" s="79"/>
      <c r="K35" s="79"/>
      <c r="L35" s="79"/>
      <c r="M35" s="79"/>
      <c r="N35" s="81"/>
    </row>
    <row r="36" spans="6:14" ht="16.5">
      <c r="F36" s="79"/>
      <c r="G36" s="79"/>
      <c r="H36" s="79"/>
      <c r="I36" s="79"/>
      <c r="J36" s="79"/>
      <c r="K36" s="79"/>
      <c r="L36" s="79"/>
      <c r="M36" s="79"/>
      <c r="N36" s="81"/>
    </row>
    <row r="37" spans="6:14" ht="16.5">
      <c r="F37" s="79"/>
      <c r="G37" s="79"/>
      <c r="H37" s="79"/>
      <c r="I37" s="79"/>
      <c r="J37" s="79"/>
      <c r="K37" s="79"/>
      <c r="L37" s="79"/>
      <c r="M37" s="79"/>
      <c r="N37" s="81"/>
    </row>
    <row r="38" spans="6:14" ht="16.5">
      <c r="F38" s="79"/>
      <c r="G38" s="79"/>
      <c r="H38" s="79"/>
      <c r="I38" s="79"/>
      <c r="J38" s="79"/>
      <c r="K38" s="79"/>
      <c r="L38" s="79"/>
      <c r="M38" s="79"/>
      <c r="N38" s="81"/>
    </row>
    <row r="39" spans="6:14" ht="16.5">
      <c r="F39" s="79"/>
      <c r="G39" s="79"/>
      <c r="H39" s="79"/>
      <c r="I39" s="79"/>
      <c r="J39" s="79"/>
      <c r="K39" s="79"/>
      <c r="L39" s="79"/>
      <c r="M39" s="79"/>
      <c r="N39" s="81"/>
    </row>
    <row r="40" spans="6:14" ht="16.5">
      <c r="F40" s="79"/>
      <c r="G40" s="79"/>
      <c r="H40" s="79"/>
      <c r="I40" s="79"/>
      <c r="J40" s="79"/>
      <c r="K40" s="79"/>
      <c r="L40" s="79"/>
      <c r="M40" s="79"/>
      <c r="N40" s="81"/>
    </row>
    <row r="41" spans="6:14" ht="16.5">
      <c r="F41" s="79"/>
      <c r="G41" s="79"/>
      <c r="H41" s="79"/>
      <c r="I41" s="79"/>
      <c r="J41" s="79"/>
      <c r="K41" s="79"/>
      <c r="L41" s="79"/>
      <c r="M41" s="79"/>
      <c r="N41" s="81"/>
    </row>
    <row r="42" spans="6:14" ht="16.5">
      <c r="F42" s="79"/>
      <c r="G42" s="79"/>
      <c r="H42" s="79"/>
      <c r="I42" s="79"/>
      <c r="J42" s="79"/>
      <c r="K42" s="79"/>
      <c r="L42" s="79"/>
      <c r="M42" s="79"/>
      <c r="N42" s="81"/>
    </row>
    <row r="43" spans="6:14" ht="16.5">
      <c r="F43" s="79"/>
      <c r="G43" s="79"/>
      <c r="H43" s="79"/>
      <c r="I43" s="79"/>
      <c r="J43" s="79"/>
      <c r="K43" s="79"/>
      <c r="L43" s="79"/>
      <c r="M43" s="79"/>
      <c r="N43" s="81"/>
    </row>
    <row r="44" spans="6:14" ht="16.5">
      <c r="F44" s="79"/>
      <c r="G44" s="79"/>
      <c r="H44" s="79"/>
      <c r="I44" s="79"/>
      <c r="J44" s="79"/>
      <c r="K44" s="79"/>
      <c r="L44" s="79"/>
      <c r="M44" s="79"/>
      <c r="N44" s="81"/>
    </row>
    <row r="45" spans="6:14" ht="16.5">
      <c r="F45" s="79"/>
      <c r="G45" s="79"/>
      <c r="H45" s="79"/>
      <c r="I45" s="79"/>
      <c r="J45" s="79"/>
      <c r="K45" s="79"/>
      <c r="L45" s="79"/>
      <c r="M45" s="79"/>
      <c r="N45" s="81"/>
    </row>
    <row r="46" spans="6:14" ht="16.5">
      <c r="F46" s="79"/>
      <c r="G46" s="79"/>
      <c r="H46" s="79"/>
      <c r="I46" s="79"/>
      <c r="J46" s="79"/>
      <c r="K46" s="79"/>
      <c r="L46" s="79"/>
      <c r="M46" s="79"/>
      <c r="N46" s="81"/>
    </row>
    <row r="47" spans="6:14" ht="16.5">
      <c r="F47" s="79"/>
      <c r="G47" s="79"/>
      <c r="H47" s="79"/>
      <c r="I47" s="79"/>
      <c r="J47" s="79"/>
      <c r="K47" s="79"/>
      <c r="L47" s="79"/>
      <c r="M47" s="79"/>
      <c r="N47" s="81"/>
    </row>
    <row r="48" spans="6:14" ht="16.5">
      <c r="F48" s="79"/>
      <c r="G48" s="79"/>
      <c r="H48" s="79"/>
      <c r="I48" s="79"/>
      <c r="J48" s="79"/>
      <c r="K48" s="79"/>
      <c r="L48" s="79"/>
      <c r="M48" s="79"/>
      <c r="N48" s="81"/>
    </row>
    <row r="49" spans="6:14" ht="16.5">
      <c r="F49" s="79"/>
      <c r="G49" s="79"/>
      <c r="H49" s="79"/>
      <c r="I49" s="79"/>
      <c r="J49" s="79"/>
      <c r="K49" s="79"/>
      <c r="L49" s="79"/>
      <c r="M49" s="79"/>
      <c r="N49" s="81"/>
    </row>
    <row r="50" spans="6:14" ht="16.5">
      <c r="F50" s="79"/>
      <c r="G50" s="79"/>
      <c r="H50" s="79"/>
      <c r="I50" s="79"/>
      <c r="J50" s="79"/>
      <c r="K50" s="79"/>
      <c r="L50" s="79"/>
      <c r="M50" s="79"/>
      <c r="N50" s="81"/>
    </row>
    <row r="51" spans="6:14" ht="16.5">
      <c r="F51" s="79"/>
      <c r="G51" s="79"/>
      <c r="H51" s="79"/>
      <c r="I51" s="79"/>
      <c r="J51" s="79"/>
      <c r="K51" s="79"/>
      <c r="L51" s="79"/>
      <c r="M51" s="79"/>
      <c r="N51" s="81"/>
    </row>
    <row r="52" spans="6:14" ht="16.5">
      <c r="F52" s="79"/>
      <c r="G52" s="79"/>
      <c r="H52" s="79"/>
      <c r="I52" s="79"/>
      <c r="J52" s="79"/>
      <c r="K52" s="79"/>
      <c r="L52" s="79"/>
      <c r="M52" s="79"/>
      <c r="N52" s="81"/>
    </row>
    <row r="53" spans="6:14" ht="16.5">
      <c r="F53" s="79"/>
      <c r="G53" s="79"/>
      <c r="H53" s="79"/>
      <c r="I53" s="79"/>
      <c r="J53" s="79"/>
      <c r="K53" s="79"/>
      <c r="L53" s="79"/>
      <c r="M53" s="79"/>
      <c r="N53" s="81"/>
    </row>
    <row r="54" spans="9:14" ht="16.5">
      <c r="I54" s="79"/>
      <c r="J54" s="79"/>
      <c r="K54" s="79"/>
      <c r="L54" s="79"/>
      <c r="M54" s="79"/>
      <c r="N54" s="81"/>
    </row>
    <row r="55" spans="9:14" ht="16.5">
      <c r="I55" s="79"/>
      <c r="J55" s="79"/>
      <c r="K55" s="79"/>
      <c r="L55" s="79"/>
      <c r="M55" s="79"/>
      <c r="N55" s="81"/>
    </row>
  </sheetData>
  <sheetProtection/>
  <mergeCells count="6">
    <mergeCell ref="M4:M5"/>
    <mergeCell ref="N4:N5"/>
    <mergeCell ref="I4:I5"/>
    <mergeCell ref="J4:J5"/>
    <mergeCell ref="K4:K5"/>
    <mergeCell ref="L4:L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="75" zoomScaleNormal="75" zoomScaleSheetLayoutView="100" workbookViewId="0" topLeftCell="A1">
      <pane xSplit="5" ySplit="5" topLeftCell="G1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:P31"/>
    </sheetView>
  </sheetViews>
  <sheetFormatPr defaultColWidth="9.00390625" defaultRowHeight="15.75"/>
  <cols>
    <col min="1" max="4" width="2.25390625" style="36" customWidth="1"/>
    <col min="5" max="5" width="20.75390625" style="36" customWidth="1"/>
    <col min="6" max="6" width="18.00390625" style="72" customWidth="1"/>
    <col min="7" max="7" width="12.625" style="72" customWidth="1"/>
    <col min="8" max="8" width="17.625" style="72" customWidth="1"/>
    <col min="9" max="9" width="18.00390625" style="72" customWidth="1"/>
    <col min="10" max="10" width="15.625" style="72" customWidth="1"/>
    <col min="11" max="12" width="16.625" style="72" customWidth="1"/>
    <col min="13" max="13" width="6.875" style="72" customWidth="1"/>
    <col min="14" max="14" width="7.75390625" style="72" customWidth="1"/>
    <col min="15" max="15" width="16.75390625" style="72" customWidth="1"/>
    <col min="16" max="16" width="16.375" style="73" customWidth="1"/>
    <col min="17" max="16384" width="9.00390625" style="72" customWidth="1"/>
  </cols>
  <sheetData>
    <row r="1" spans="1:17" ht="24.75" customHeight="1">
      <c r="A1" s="30"/>
      <c r="B1" s="31"/>
      <c r="C1" s="32"/>
      <c r="D1" s="33"/>
      <c r="E1" s="4"/>
      <c r="F1" s="1"/>
      <c r="G1" s="1"/>
      <c r="H1" s="2"/>
      <c r="I1" s="21" t="s">
        <v>135</v>
      </c>
      <c r="J1" s="129" t="s">
        <v>136</v>
      </c>
      <c r="K1" s="2"/>
      <c r="L1" s="1"/>
      <c r="M1" s="1"/>
      <c r="N1" s="1"/>
      <c r="O1" s="1"/>
      <c r="P1" s="1"/>
      <c r="Q1" s="3"/>
    </row>
    <row r="2" spans="1:17" ht="24.75" customHeight="1">
      <c r="A2" s="30"/>
      <c r="B2" s="37"/>
      <c r="C2" s="37"/>
      <c r="D2" s="38"/>
      <c r="E2" s="4"/>
      <c r="F2" s="1"/>
      <c r="G2" s="1"/>
      <c r="H2" s="1"/>
      <c r="I2" s="21" t="s">
        <v>0</v>
      </c>
      <c r="J2" s="22" t="s">
        <v>1</v>
      </c>
      <c r="K2" s="1"/>
      <c r="L2" s="1"/>
      <c r="M2" s="1"/>
      <c r="N2" s="1"/>
      <c r="O2" s="1"/>
      <c r="P2" s="1"/>
      <c r="Q2" s="3"/>
    </row>
    <row r="3" spans="1:16" s="36" customFormat="1" ht="21.75" customHeight="1" thickBot="1">
      <c r="A3" s="34"/>
      <c r="B3" s="34"/>
      <c r="C3" s="34"/>
      <c r="D3" s="34"/>
      <c r="E3" s="39"/>
      <c r="F3" s="34"/>
      <c r="G3" s="34"/>
      <c r="H3" s="34"/>
      <c r="I3" s="40" t="s">
        <v>146</v>
      </c>
      <c r="J3" s="5" t="s">
        <v>145</v>
      </c>
      <c r="K3" s="34"/>
      <c r="L3" s="34"/>
      <c r="M3" s="34"/>
      <c r="N3" s="34"/>
      <c r="O3" s="34"/>
      <c r="P3" s="102" t="s">
        <v>30</v>
      </c>
    </row>
    <row r="4" spans="1:16" s="45" customFormat="1" ht="23.25" customHeight="1">
      <c r="A4" s="7" t="s">
        <v>76</v>
      </c>
      <c r="B4" s="7"/>
      <c r="C4" s="7"/>
      <c r="D4" s="7"/>
      <c r="E4" s="42"/>
      <c r="F4" s="7" t="s">
        <v>69</v>
      </c>
      <c r="G4" s="41"/>
      <c r="H4" s="43"/>
      <c r="I4" s="131" t="s">
        <v>153</v>
      </c>
      <c r="J4" s="170" t="s">
        <v>154</v>
      </c>
      <c r="K4" s="171"/>
      <c r="L4" s="172" t="s">
        <v>155</v>
      </c>
      <c r="M4" s="173"/>
      <c r="N4" s="173"/>
      <c r="O4" s="174"/>
      <c r="P4" s="168" t="s">
        <v>21</v>
      </c>
    </row>
    <row r="5" spans="1:16" s="45" customFormat="1" ht="34.5" customHeight="1">
      <c r="A5" s="10" t="s">
        <v>2</v>
      </c>
      <c r="B5" s="10" t="s">
        <v>3</v>
      </c>
      <c r="C5" s="10" t="s">
        <v>4</v>
      </c>
      <c r="D5" s="10" t="s">
        <v>5</v>
      </c>
      <c r="E5" s="108" t="s">
        <v>70</v>
      </c>
      <c r="F5" s="12" t="s">
        <v>32</v>
      </c>
      <c r="G5" s="46" t="s">
        <v>33</v>
      </c>
      <c r="H5" s="13" t="s">
        <v>34</v>
      </c>
      <c r="I5" s="47" t="s">
        <v>35</v>
      </c>
      <c r="J5" s="48" t="s">
        <v>36</v>
      </c>
      <c r="K5" s="13" t="s">
        <v>34</v>
      </c>
      <c r="L5" s="13" t="s">
        <v>37</v>
      </c>
      <c r="M5" s="13" t="s">
        <v>126</v>
      </c>
      <c r="N5" s="13" t="s">
        <v>127</v>
      </c>
      <c r="O5" s="13" t="s">
        <v>34</v>
      </c>
      <c r="P5" s="169"/>
    </row>
    <row r="6" spans="1:17" s="53" customFormat="1" ht="21" customHeight="1">
      <c r="A6" s="49"/>
      <c r="B6" s="49"/>
      <c r="C6" s="49"/>
      <c r="D6" s="49" t="s">
        <v>6</v>
      </c>
      <c r="E6" s="109" t="s">
        <v>7</v>
      </c>
      <c r="F6" s="135">
        <f aca="true" t="shared" si="0" ref="F6:P6">F7+F12+F22</f>
        <v>44500000000</v>
      </c>
      <c r="G6" s="135">
        <f t="shared" si="0"/>
        <v>0</v>
      </c>
      <c r="H6" s="135">
        <f t="shared" si="0"/>
        <v>44500000000</v>
      </c>
      <c r="I6" s="151">
        <f t="shared" si="0"/>
        <v>18463235000</v>
      </c>
      <c r="J6" s="135">
        <f t="shared" si="0"/>
        <v>6707046082</v>
      </c>
      <c r="K6" s="135">
        <f t="shared" si="0"/>
        <v>25170281082</v>
      </c>
      <c r="L6" s="135">
        <f t="shared" si="0"/>
        <v>12947568729</v>
      </c>
      <c r="M6" s="135">
        <f t="shared" si="0"/>
        <v>0</v>
      </c>
      <c r="N6" s="135">
        <f t="shared" si="0"/>
        <v>0</v>
      </c>
      <c r="O6" s="135">
        <f t="shared" si="0"/>
        <v>12947568729</v>
      </c>
      <c r="P6" s="152">
        <f t="shared" si="0"/>
        <v>12222712353</v>
      </c>
      <c r="Q6" s="52"/>
    </row>
    <row r="7" spans="1:17" s="59" customFormat="1" ht="21" customHeight="1">
      <c r="A7" s="111">
        <v>1</v>
      </c>
      <c r="B7" s="111"/>
      <c r="C7" s="111"/>
      <c r="D7" s="111"/>
      <c r="E7" s="54" t="s">
        <v>80</v>
      </c>
      <c r="F7" s="137">
        <f aca="true" t="shared" si="1" ref="F7:P10">F8</f>
        <v>3520000000</v>
      </c>
      <c r="G7" s="137">
        <f t="shared" si="1"/>
        <v>0</v>
      </c>
      <c r="H7" s="137">
        <f t="shared" si="1"/>
        <v>3520000000</v>
      </c>
      <c r="I7" s="139">
        <f t="shared" si="1"/>
        <v>1411750000</v>
      </c>
      <c r="J7" s="137">
        <f t="shared" si="1"/>
        <v>298781834</v>
      </c>
      <c r="K7" s="137">
        <f t="shared" si="1"/>
        <v>1710531834</v>
      </c>
      <c r="L7" s="137">
        <f t="shared" si="1"/>
        <v>1304758836</v>
      </c>
      <c r="M7" s="137">
        <f t="shared" si="1"/>
        <v>0</v>
      </c>
      <c r="N7" s="137">
        <f t="shared" si="1"/>
        <v>0</v>
      </c>
      <c r="O7" s="137">
        <f t="shared" si="1"/>
        <v>1304758836</v>
      </c>
      <c r="P7" s="153">
        <f t="shared" si="1"/>
        <v>405772998</v>
      </c>
      <c r="Q7" s="58"/>
    </row>
    <row r="8" spans="1:17" s="59" customFormat="1" ht="21" customHeight="1">
      <c r="A8" s="111"/>
      <c r="B8" s="111">
        <v>1</v>
      </c>
      <c r="C8" s="111"/>
      <c r="D8" s="111"/>
      <c r="E8" s="117" t="s">
        <v>81</v>
      </c>
      <c r="F8" s="137">
        <f t="shared" si="1"/>
        <v>3520000000</v>
      </c>
      <c r="G8" s="137">
        <f t="shared" si="1"/>
        <v>0</v>
      </c>
      <c r="H8" s="137">
        <f t="shared" si="1"/>
        <v>3520000000</v>
      </c>
      <c r="I8" s="139">
        <f t="shared" si="1"/>
        <v>1411750000</v>
      </c>
      <c r="J8" s="137">
        <f t="shared" si="1"/>
        <v>298781834</v>
      </c>
      <c r="K8" s="137">
        <f t="shared" si="1"/>
        <v>1710531834</v>
      </c>
      <c r="L8" s="137">
        <f t="shared" si="1"/>
        <v>1304758836</v>
      </c>
      <c r="M8" s="137">
        <f t="shared" si="1"/>
        <v>0</v>
      </c>
      <c r="N8" s="137">
        <f t="shared" si="1"/>
        <v>0</v>
      </c>
      <c r="O8" s="137">
        <f t="shared" si="1"/>
        <v>1304758836</v>
      </c>
      <c r="P8" s="146">
        <f t="shared" si="1"/>
        <v>405772998</v>
      </c>
      <c r="Q8" s="58"/>
    </row>
    <row r="9" spans="1:17" s="59" customFormat="1" ht="21" customHeight="1">
      <c r="A9" s="111"/>
      <c r="B9" s="111"/>
      <c r="C9" s="111"/>
      <c r="D9" s="111"/>
      <c r="E9" s="61" t="s">
        <v>82</v>
      </c>
      <c r="F9" s="137">
        <f t="shared" si="1"/>
        <v>3520000000</v>
      </c>
      <c r="G9" s="137">
        <f t="shared" si="1"/>
        <v>0</v>
      </c>
      <c r="H9" s="137">
        <f t="shared" si="1"/>
        <v>3520000000</v>
      </c>
      <c r="I9" s="139">
        <f t="shared" si="1"/>
        <v>1411750000</v>
      </c>
      <c r="J9" s="137">
        <f t="shared" si="1"/>
        <v>298781834</v>
      </c>
      <c r="K9" s="137">
        <f t="shared" si="1"/>
        <v>1710531834</v>
      </c>
      <c r="L9" s="137">
        <f t="shared" si="1"/>
        <v>1304758836</v>
      </c>
      <c r="M9" s="137">
        <f t="shared" si="1"/>
        <v>0</v>
      </c>
      <c r="N9" s="137">
        <f t="shared" si="1"/>
        <v>0</v>
      </c>
      <c r="O9" s="137">
        <f t="shared" si="1"/>
        <v>1304758836</v>
      </c>
      <c r="P9" s="146">
        <f t="shared" si="1"/>
        <v>405772998</v>
      </c>
      <c r="Q9" s="58"/>
    </row>
    <row r="10" spans="1:17" s="59" customFormat="1" ht="21" customHeight="1">
      <c r="A10" s="111"/>
      <c r="B10" s="111"/>
      <c r="C10" s="111">
        <v>1</v>
      </c>
      <c r="D10" s="111"/>
      <c r="E10" s="88" t="s">
        <v>83</v>
      </c>
      <c r="F10" s="140">
        <f t="shared" si="1"/>
        <v>3520000000</v>
      </c>
      <c r="G10" s="140">
        <f t="shared" si="1"/>
        <v>0</v>
      </c>
      <c r="H10" s="140">
        <f t="shared" si="1"/>
        <v>3520000000</v>
      </c>
      <c r="I10" s="141">
        <f t="shared" si="1"/>
        <v>1411750000</v>
      </c>
      <c r="J10" s="140">
        <f t="shared" si="1"/>
        <v>298781834</v>
      </c>
      <c r="K10" s="140">
        <f t="shared" si="1"/>
        <v>1710531834</v>
      </c>
      <c r="L10" s="140">
        <f t="shared" si="1"/>
        <v>1304758836</v>
      </c>
      <c r="M10" s="140">
        <f t="shared" si="1"/>
        <v>0</v>
      </c>
      <c r="N10" s="140">
        <f t="shared" si="1"/>
        <v>0</v>
      </c>
      <c r="O10" s="140">
        <f t="shared" si="1"/>
        <v>1304758836</v>
      </c>
      <c r="P10" s="154">
        <f t="shared" si="1"/>
        <v>405772998</v>
      </c>
      <c r="Q10" s="58"/>
    </row>
    <row r="11" spans="1:17" s="59" customFormat="1" ht="21" customHeight="1">
      <c r="A11" s="111"/>
      <c r="B11" s="111"/>
      <c r="C11" s="111"/>
      <c r="D11" s="111">
        <v>1</v>
      </c>
      <c r="E11" s="118" t="s">
        <v>84</v>
      </c>
      <c r="F11" s="140">
        <v>3520000000</v>
      </c>
      <c r="G11" s="140">
        <v>0</v>
      </c>
      <c r="H11" s="140">
        <f>SUM(F11:G11)</f>
        <v>3520000000</v>
      </c>
      <c r="I11" s="141">
        <v>1411750000</v>
      </c>
      <c r="J11" s="140">
        <v>298781834</v>
      </c>
      <c r="K11" s="140">
        <f>SUM(I11:J11)</f>
        <v>1710531834</v>
      </c>
      <c r="L11" s="140">
        <v>1304758836</v>
      </c>
      <c r="M11" s="140">
        <v>0</v>
      </c>
      <c r="N11" s="140">
        <v>0</v>
      </c>
      <c r="O11" s="140">
        <f>SUM(L11:N11)</f>
        <v>1304758836</v>
      </c>
      <c r="P11" s="154">
        <f>K11-O11</f>
        <v>405772998</v>
      </c>
      <c r="Q11" s="58"/>
    </row>
    <row r="12" spans="1:17" s="66" customFormat="1" ht="21" customHeight="1">
      <c r="A12" s="111">
        <v>2</v>
      </c>
      <c r="B12" s="112"/>
      <c r="C12" s="112"/>
      <c r="D12" s="112"/>
      <c r="E12" s="54" t="s">
        <v>72</v>
      </c>
      <c r="F12" s="137">
        <f aca="true" t="shared" si="2" ref="F12:P12">F13+F19</f>
        <v>27880000000</v>
      </c>
      <c r="G12" s="137">
        <f t="shared" si="2"/>
        <v>0</v>
      </c>
      <c r="H12" s="137">
        <f t="shared" si="2"/>
        <v>27880000000</v>
      </c>
      <c r="I12" s="139">
        <f t="shared" si="2"/>
        <v>12731485000</v>
      </c>
      <c r="J12" s="137">
        <f t="shared" si="2"/>
        <v>3906246984</v>
      </c>
      <c r="K12" s="137">
        <f t="shared" si="2"/>
        <v>16637731984</v>
      </c>
      <c r="L12" s="137">
        <f t="shared" si="2"/>
        <v>6912315540</v>
      </c>
      <c r="M12" s="137">
        <f t="shared" si="2"/>
        <v>0</v>
      </c>
      <c r="N12" s="137">
        <f t="shared" si="2"/>
        <v>0</v>
      </c>
      <c r="O12" s="137">
        <f t="shared" si="2"/>
        <v>6912315540</v>
      </c>
      <c r="P12" s="153">
        <f t="shared" si="2"/>
        <v>9725416444</v>
      </c>
      <c r="Q12" s="65"/>
    </row>
    <row r="13" spans="1:17" s="66" customFormat="1" ht="21" customHeight="1">
      <c r="A13" s="112"/>
      <c r="B13" s="111">
        <v>1</v>
      </c>
      <c r="C13" s="112"/>
      <c r="D13" s="112"/>
      <c r="E13" s="117" t="s">
        <v>85</v>
      </c>
      <c r="F13" s="137">
        <f aca="true" t="shared" si="3" ref="F13:P14">F14</f>
        <v>27567700000</v>
      </c>
      <c r="G13" s="137">
        <f t="shared" si="3"/>
        <v>0</v>
      </c>
      <c r="H13" s="137">
        <f t="shared" si="3"/>
        <v>27567700000</v>
      </c>
      <c r="I13" s="139">
        <f t="shared" si="3"/>
        <v>12627385000</v>
      </c>
      <c r="J13" s="137">
        <f t="shared" si="3"/>
        <v>3895510756</v>
      </c>
      <c r="K13" s="137">
        <f t="shared" si="3"/>
        <v>16522895756</v>
      </c>
      <c r="L13" s="137">
        <f t="shared" si="3"/>
        <v>6804803724</v>
      </c>
      <c r="M13" s="137">
        <f t="shared" si="3"/>
        <v>0</v>
      </c>
      <c r="N13" s="137">
        <f t="shared" si="3"/>
        <v>0</v>
      </c>
      <c r="O13" s="137">
        <f t="shared" si="3"/>
        <v>6804803724</v>
      </c>
      <c r="P13" s="146">
        <f t="shared" si="3"/>
        <v>9718092032</v>
      </c>
      <c r="Q13" s="65"/>
    </row>
    <row r="14" spans="1:17" s="66" customFormat="1" ht="21" customHeight="1">
      <c r="A14" s="112"/>
      <c r="B14" s="111"/>
      <c r="C14" s="112"/>
      <c r="D14" s="112"/>
      <c r="E14" s="61" t="s">
        <v>86</v>
      </c>
      <c r="F14" s="137">
        <f t="shared" si="3"/>
        <v>27567700000</v>
      </c>
      <c r="G14" s="137">
        <f t="shared" si="3"/>
        <v>0</v>
      </c>
      <c r="H14" s="137">
        <f t="shared" si="3"/>
        <v>27567700000</v>
      </c>
      <c r="I14" s="139">
        <f t="shared" si="3"/>
        <v>12627385000</v>
      </c>
      <c r="J14" s="137">
        <f t="shared" si="3"/>
        <v>3895510756</v>
      </c>
      <c r="K14" s="137">
        <f t="shared" si="3"/>
        <v>16522895756</v>
      </c>
      <c r="L14" s="137">
        <f t="shared" si="3"/>
        <v>6804803724</v>
      </c>
      <c r="M14" s="137">
        <f t="shared" si="3"/>
        <v>0</v>
      </c>
      <c r="N14" s="137">
        <f t="shared" si="3"/>
        <v>0</v>
      </c>
      <c r="O14" s="137">
        <f t="shared" si="3"/>
        <v>6804803724</v>
      </c>
      <c r="P14" s="146">
        <f t="shared" si="3"/>
        <v>9718092032</v>
      </c>
      <c r="Q14" s="65"/>
    </row>
    <row r="15" spans="1:16" s="59" customFormat="1" ht="36" customHeight="1">
      <c r="A15" s="111"/>
      <c r="B15" s="111"/>
      <c r="C15" s="111">
        <v>1</v>
      </c>
      <c r="D15" s="111"/>
      <c r="E15" s="119" t="s">
        <v>87</v>
      </c>
      <c r="F15" s="140">
        <f aca="true" t="shared" si="4" ref="F15:P15">SUM(F16:F18)</f>
        <v>27567700000</v>
      </c>
      <c r="G15" s="140">
        <f t="shared" si="4"/>
        <v>0</v>
      </c>
      <c r="H15" s="140">
        <f t="shared" si="4"/>
        <v>27567700000</v>
      </c>
      <c r="I15" s="141">
        <f t="shared" si="4"/>
        <v>12627385000</v>
      </c>
      <c r="J15" s="140">
        <f t="shared" si="4"/>
        <v>3895510756</v>
      </c>
      <c r="K15" s="140">
        <f t="shared" si="4"/>
        <v>16522895756</v>
      </c>
      <c r="L15" s="140">
        <f t="shared" si="4"/>
        <v>6804803724</v>
      </c>
      <c r="M15" s="140">
        <f t="shared" si="4"/>
        <v>0</v>
      </c>
      <c r="N15" s="140">
        <f t="shared" si="4"/>
        <v>0</v>
      </c>
      <c r="O15" s="140">
        <f t="shared" si="4"/>
        <v>6804803724</v>
      </c>
      <c r="P15" s="154">
        <f t="shared" si="4"/>
        <v>9718092032</v>
      </c>
    </row>
    <row r="16" spans="1:16" s="59" customFormat="1" ht="21" customHeight="1">
      <c r="A16" s="111"/>
      <c r="B16" s="111"/>
      <c r="C16" s="111"/>
      <c r="D16" s="111">
        <v>1</v>
      </c>
      <c r="E16" s="118" t="s">
        <v>88</v>
      </c>
      <c r="F16" s="140">
        <v>4694868000</v>
      </c>
      <c r="G16" s="140">
        <v>0</v>
      </c>
      <c r="H16" s="140">
        <f>SUM(F16:G16)</f>
        <v>4694868000</v>
      </c>
      <c r="I16" s="141">
        <v>2170042000</v>
      </c>
      <c r="J16" s="140">
        <v>529469030</v>
      </c>
      <c r="K16" s="140">
        <f>SUM(I16:J16)</f>
        <v>2699511030</v>
      </c>
      <c r="L16" s="140">
        <v>243752702</v>
      </c>
      <c r="M16" s="140">
        <v>0</v>
      </c>
      <c r="N16" s="140">
        <v>0</v>
      </c>
      <c r="O16" s="140">
        <f>SUM(L16:N16)</f>
        <v>243752702</v>
      </c>
      <c r="P16" s="154">
        <f>K16-O16</f>
        <v>2455758328</v>
      </c>
    </row>
    <row r="17" spans="1:16" s="59" customFormat="1" ht="36" customHeight="1">
      <c r="A17" s="111"/>
      <c r="B17" s="111"/>
      <c r="C17" s="111"/>
      <c r="D17" s="111">
        <v>2</v>
      </c>
      <c r="E17" s="118" t="s">
        <v>89</v>
      </c>
      <c r="F17" s="140">
        <v>22768232000</v>
      </c>
      <c r="G17" s="140">
        <v>0</v>
      </c>
      <c r="H17" s="140">
        <f>SUM(F17:G17)</f>
        <v>22768232000</v>
      </c>
      <c r="I17" s="141">
        <v>10393063000</v>
      </c>
      <c r="J17" s="140">
        <v>3360241726</v>
      </c>
      <c r="K17" s="140">
        <f>SUM(I17:J17)</f>
        <v>13753304726</v>
      </c>
      <c r="L17" s="140">
        <v>6561051022</v>
      </c>
      <c r="M17" s="140">
        <v>0</v>
      </c>
      <c r="N17" s="140">
        <v>0</v>
      </c>
      <c r="O17" s="140">
        <f>SUM(L17:N17)</f>
        <v>6561051022</v>
      </c>
      <c r="P17" s="154">
        <f>K17-O17</f>
        <v>7192253704</v>
      </c>
    </row>
    <row r="18" spans="1:16" s="59" customFormat="1" ht="36" customHeight="1">
      <c r="A18" s="111"/>
      <c r="B18" s="111"/>
      <c r="C18" s="111"/>
      <c r="D18" s="111">
        <v>3</v>
      </c>
      <c r="E18" s="118" t="s">
        <v>90</v>
      </c>
      <c r="F18" s="140">
        <v>104600000</v>
      </c>
      <c r="G18" s="140">
        <v>0</v>
      </c>
      <c r="H18" s="140">
        <f>SUM(F18:G18)</f>
        <v>104600000</v>
      </c>
      <c r="I18" s="141">
        <v>64280000</v>
      </c>
      <c r="J18" s="140">
        <v>5800000</v>
      </c>
      <c r="K18" s="140">
        <f>SUM(I18:J18)</f>
        <v>70080000</v>
      </c>
      <c r="L18" s="140">
        <v>0</v>
      </c>
      <c r="M18" s="140">
        <v>0</v>
      </c>
      <c r="N18" s="140">
        <v>0</v>
      </c>
      <c r="O18" s="140">
        <f>SUM(L18:N18)</f>
        <v>0</v>
      </c>
      <c r="P18" s="154">
        <f>K18-O18</f>
        <v>70080000</v>
      </c>
    </row>
    <row r="19" spans="1:17" s="66" customFormat="1" ht="21" customHeight="1">
      <c r="A19" s="112"/>
      <c r="B19" s="111">
        <v>2</v>
      </c>
      <c r="C19" s="112"/>
      <c r="D19" s="112"/>
      <c r="E19" s="117" t="s">
        <v>91</v>
      </c>
      <c r="F19" s="137">
        <f aca="true" t="shared" si="5" ref="F19:P20">F20</f>
        <v>312300000</v>
      </c>
      <c r="G19" s="137">
        <f t="shared" si="5"/>
        <v>0</v>
      </c>
      <c r="H19" s="137">
        <f t="shared" si="5"/>
        <v>312300000</v>
      </c>
      <c r="I19" s="139">
        <f t="shared" si="5"/>
        <v>104100000</v>
      </c>
      <c r="J19" s="137">
        <f t="shared" si="5"/>
        <v>10736228</v>
      </c>
      <c r="K19" s="137">
        <f t="shared" si="5"/>
        <v>114836228</v>
      </c>
      <c r="L19" s="137">
        <f t="shared" si="5"/>
        <v>107511816</v>
      </c>
      <c r="M19" s="137">
        <f t="shared" si="5"/>
        <v>0</v>
      </c>
      <c r="N19" s="137">
        <f t="shared" si="5"/>
        <v>0</v>
      </c>
      <c r="O19" s="137">
        <f t="shared" si="5"/>
        <v>107511816</v>
      </c>
      <c r="P19" s="146">
        <f t="shared" si="5"/>
        <v>7324412</v>
      </c>
      <c r="Q19" s="65"/>
    </row>
    <row r="20" spans="1:17" s="66" customFormat="1" ht="21" customHeight="1">
      <c r="A20" s="112"/>
      <c r="B20" s="111"/>
      <c r="C20" s="112"/>
      <c r="D20" s="112"/>
      <c r="E20" s="61" t="s">
        <v>86</v>
      </c>
      <c r="F20" s="137">
        <f t="shared" si="5"/>
        <v>312300000</v>
      </c>
      <c r="G20" s="137">
        <f t="shared" si="5"/>
        <v>0</v>
      </c>
      <c r="H20" s="137">
        <f t="shared" si="5"/>
        <v>312300000</v>
      </c>
      <c r="I20" s="139">
        <f t="shared" si="5"/>
        <v>104100000</v>
      </c>
      <c r="J20" s="137">
        <f t="shared" si="5"/>
        <v>10736228</v>
      </c>
      <c r="K20" s="137">
        <f t="shared" si="5"/>
        <v>114836228</v>
      </c>
      <c r="L20" s="137">
        <f t="shared" si="5"/>
        <v>107511816</v>
      </c>
      <c r="M20" s="137">
        <f t="shared" si="5"/>
        <v>0</v>
      </c>
      <c r="N20" s="137">
        <f t="shared" si="5"/>
        <v>0</v>
      </c>
      <c r="O20" s="137">
        <f t="shared" si="5"/>
        <v>107511816</v>
      </c>
      <c r="P20" s="146">
        <f t="shared" si="5"/>
        <v>7324412</v>
      </c>
      <c r="Q20" s="65"/>
    </row>
    <row r="21" spans="1:16" s="59" customFormat="1" ht="36" customHeight="1">
      <c r="A21" s="111"/>
      <c r="B21" s="111"/>
      <c r="C21" s="111">
        <v>1</v>
      </c>
      <c r="D21" s="111"/>
      <c r="E21" s="119" t="s">
        <v>92</v>
      </c>
      <c r="F21" s="140">
        <v>312300000</v>
      </c>
      <c r="G21" s="140">
        <v>0</v>
      </c>
      <c r="H21" s="140">
        <f>SUM(F21:G21)</f>
        <v>312300000</v>
      </c>
      <c r="I21" s="141">
        <v>104100000</v>
      </c>
      <c r="J21" s="140">
        <v>10736228</v>
      </c>
      <c r="K21" s="140">
        <f>SUM(I21:J21)</f>
        <v>114836228</v>
      </c>
      <c r="L21" s="140">
        <v>107511816</v>
      </c>
      <c r="M21" s="140">
        <v>0</v>
      </c>
      <c r="N21" s="140">
        <v>0</v>
      </c>
      <c r="O21" s="140">
        <f>SUM(L21:N21)</f>
        <v>107511816</v>
      </c>
      <c r="P21" s="154">
        <f>K21-O21</f>
        <v>7324412</v>
      </c>
    </row>
    <row r="22" spans="1:16" s="66" customFormat="1" ht="21" customHeight="1">
      <c r="A22" s="111">
        <v>3</v>
      </c>
      <c r="B22" s="112"/>
      <c r="C22" s="112"/>
      <c r="D22" s="112"/>
      <c r="E22" s="54" t="s">
        <v>73</v>
      </c>
      <c r="F22" s="137">
        <f aca="true" t="shared" si="6" ref="F22:P22">F23+F27</f>
        <v>13100000000</v>
      </c>
      <c r="G22" s="137">
        <f t="shared" si="6"/>
        <v>0</v>
      </c>
      <c r="H22" s="137">
        <f t="shared" si="6"/>
        <v>13100000000</v>
      </c>
      <c r="I22" s="139">
        <f t="shared" si="6"/>
        <v>4320000000</v>
      </c>
      <c r="J22" s="137">
        <f t="shared" si="6"/>
        <v>2502017264</v>
      </c>
      <c r="K22" s="137">
        <f t="shared" si="6"/>
        <v>6822017264</v>
      </c>
      <c r="L22" s="137">
        <f t="shared" si="6"/>
        <v>4730494353</v>
      </c>
      <c r="M22" s="137">
        <f t="shared" si="6"/>
        <v>0</v>
      </c>
      <c r="N22" s="137">
        <f t="shared" si="6"/>
        <v>0</v>
      </c>
      <c r="O22" s="137">
        <f t="shared" si="6"/>
        <v>4730494353</v>
      </c>
      <c r="P22" s="153">
        <f t="shared" si="6"/>
        <v>2091522911</v>
      </c>
    </row>
    <row r="23" spans="1:16" s="66" customFormat="1" ht="21" customHeight="1">
      <c r="A23" s="112"/>
      <c r="B23" s="111">
        <v>1</v>
      </c>
      <c r="C23" s="112"/>
      <c r="D23" s="112"/>
      <c r="E23" s="117" t="s">
        <v>93</v>
      </c>
      <c r="F23" s="137">
        <f aca="true" t="shared" si="7" ref="F23:P25">F24</f>
        <v>2000000000</v>
      </c>
      <c r="G23" s="137">
        <f t="shared" si="7"/>
        <v>0</v>
      </c>
      <c r="H23" s="137">
        <f t="shared" si="7"/>
        <v>2000000000</v>
      </c>
      <c r="I23" s="139">
        <f t="shared" si="7"/>
        <v>620000000</v>
      </c>
      <c r="J23" s="137">
        <f t="shared" si="7"/>
        <v>166314412</v>
      </c>
      <c r="K23" s="137">
        <f t="shared" si="7"/>
        <v>786314412</v>
      </c>
      <c r="L23" s="137">
        <f t="shared" si="7"/>
        <v>711087094</v>
      </c>
      <c r="M23" s="137">
        <f t="shared" si="7"/>
        <v>0</v>
      </c>
      <c r="N23" s="137">
        <f t="shared" si="7"/>
        <v>0</v>
      </c>
      <c r="O23" s="137">
        <f t="shared" si="7"/>
        <v>711087094</v>
      </c>
      <c r="P23" s="146">
        <f t="shared" si="7"/>
        <v>75227318</v>
      </c>
    </row>
    <row r="24" spans="1:16" s="66" customFormat="1" ht="21" customHeight="1">
      <c r="A24" s="112"/>
      <c r="B24" s="111"/>
      <c r="C24" s="112"/>
      <c r="D24" s="112"/>
      <c r="E24" s="67" t="s">
        <v>71</v>
      </c>
      <c r="F24" s="137">
        <f t="shared" si="7"/>
        <v>2000000000</v>
      </c>
      <c r="G24" s="137">
        <f t="shared" si="7"/>
        <v>0</v>
      </c>
      <c r="H24" s="137">
        <f t="shared" si="7"/>
        <v>2000000000</v>
      </c>
      <c r="I24" s="139">
        <f t="shared" si="7"/>
        <v>620000000</v>
      </c>
      <c r="J24" s="137">
        <f t="shared" si="7"/>
        <v>166314412</v>
      </c>
      <c r="K24" s="137">
        <f t="shared" si="7"/>
        <v>786314412</v>
      </c>
      <c r="L24" s="137">
        <f t="shared" si="7"/>
        <v>711087094</v>
      </c>
      <c r="M24" s="137">
        <f t="shared" si="7"/>
        <v>0</v>
      </c>
      <c r="N24" s="137">
        <f t="shared" si="7"/>
        <v>0</v>
      </c>
      <c r="O24" s="137">
        <f t="shared" si="7"/>
        <v>711087094</v>
      </c>
      <c r="P24" s="146">
        <f t="shared" si="7"/>
        <v>75227318</v>
      </c>
    </row>
    <row r="25" spans="1:16" s="59" customFormat="1" ht="21" customHeight="1">
      <c r="A25" s="111"/>
      <c r="B25" s="111"/>
      <c r="C25" s="111">
        <v>1</v>
      </c>
      <c r="D25" s="111"/>
      <c r="E25" s="119" t="s">
        <v>94</v>
      </c>
      <c r="F25" s="140">
        <f t="shared" si="7"/>
        <v>2000000000</v>
      </c>
      <c r="G25" s="140">
        <f t="shared" si="7"/>
        <v>0</v>
      </c>
      <c r="H25" s="140">
        <f t="shared" si="7"/>
        <v>2000000000</v>
      </c>
      <c r="I25" s="141">
        <f t="shared" si="7"/>
        <v>620000000</v>
      </c>
      <c r="J25" s="140">
        <f t="shared" si="7"/>
        <v>166314412</v>
      </c>
      <c r="K25" s="140">
        <f t="shared" si="7"/>
        <v>786314412</v>
      </c>
      <c r="L25" s="140">
        <f t="shared" si="7"/>
        <v>711087094</v>
      </c>
      <c r="M25" s="140">
        <f t="shared" si="7"/>
        <v>0</v>
      </c>
      <c r="N25" s="140">
        <f t="shared" si="7"/>
        <v>0</v>
      </c>
      <c r="O25" s="140">
        <f t="shared" si="7"/>
        <v>711087094</v>
      </c>
      <c r="P25" s="154">
        <f t="shared" si="7"/>
        <v>75227318</v>
      </c>
    </row>
    <row r="26" spans="1:16" s="59" customFormat="1" ht="21" customHeight="1">
      <c r="A26" s="111"/>
      <c r="B26" s="111"/>
      <c r="C26" s="111"/>
      <c r="D26" s="111">
        <v>1</v>
      </c>
      <c r="E26" s="118" t="s">
        <v>95</v>
      </c>
      <c r="F26" s="140">
        <v>2000000000</v>
      </c>
      <c r="G26" s="140">
        <v>0</v>
      </c>
      <c r="H26" s="140">
        <f>SUM(F26:G26)</f>
        <v>2000000000</v>
      </c>
      <c r="I26" s="141">
        <v>620000000</v>
      </c>
      <c r="J26" s="140">
        <v>166314412</v>
      </c>
      <c r="K26" s="140">
        <f>SUM(I26:J26)</f>
        <v>786314412</v>
      </c>
      <c r="L26" s="140">
        <v>711087094</v>
      </c>
      <c r="M26" s="140">
        <v>0</v>
      </c>
      <c r="N26" s="140">
        <v>0</v>
      </c>
      <c r="O26" s="140">
        <f>SUM(L26:N26)</f>
        <v>711087094</v>
      </c>
      <c r="P26" s="154">
        <f>K26-O26</f>
        <v>75227318</v>
      </c>
    </row>
    <row r="27" spans="1:17" s="66" customFormat="1" ht="21" customHeight="1">
      <c r="A27" s="112"/>
      <c r="B27" s="111">
        <v>2</v>
      </c>
      <c r="C27" s="112"/>
      <c r="D27" s="112"/>
      <c r="E27" s="117" t="s">
        <v>96</v>
      </c>
      <c r="F27" s="137">
        <f aca="true" t="shared" si="8" ref="F27:P28">F28</f>
        <v>11100000000</v>
      </c>
      <c r="G27" s="137">
        <f t="shared" si="8"/>
        <v>0</v>
      </c>
      <c r="H27" s="137">
        <f t="shared" si="8"/>
        <v>11100000000</v>
      </c>
      <c r="I27" s="139">
        <f t="shared" si="8"/>
        <v>3700000000</v>
      </c>
      <c r="J27" s="137">
        <f t="shared" si="8"/>
        <v>2335702852</v>
      </c>
      <c r="K27" s="137">
        <f t="shared" si="8"/>
        <v>6035702852</v>
      </c>
      <c r="L27" s="137">
        <f t="shared" si="8"/>
        <v>4019407259</v>
      </c>
      <c r="M27" s="137">
        <f t="shared" si="8"/>
        <v>0</v>
      </c>
      <c r="N27" s="137">
        <f t="shared" si="8"/>
        <v>0</v>
      </c>
      <c r="O27" s="137">
        <f t="shared" si="8"/>
        <v>4019407259</v>
      </c>
      <c r="P27" s="146">
        <f t="shared" si="8"/>
        <v>2016295593</v>
      </c>
      <c r="Q27" s="65"/>
    </row>
    <row r="28" spans="1:17" s="66" customFormat="1" ht="21" customHeight="1">
      <c r="A28" s="112"/>
      <c r="B28" s="111"/>
      <c r="C28" s="112"/>
      <c r="D28" s="112"/>
      <c r="E28" s="61" t="s">
        <v>86</v>
      </c>
      <c r="F28" s="137">
        <f t="shared" si="8"/>
        <v>11100000000</v>
      </c>
      <c r="G28" s="137">
        <f t="shared" si="8"/>
        <v>0</v>
      </c>
      <c r="H28" s="137">
        <f t="shared" si="8"/>
        <v>11100000000</v>
      </c>
      <c r="I28" s="139">
        <f t="shared" si="8"/>
        <v>3700000000</v>
      </c>
      <c r="J28" s="137">
        <f t="shared" si="8"/>
        <v>2335702852</v>
      </c>
      <c r="K28" s="137">
        <f t="shared" si="8"/>
        <v>6035702852</v>
      </c>
      <c r="L28" s="137">
        <f t="shared" si="8"/>
        <v>4019407259</v>
      </c>
      <c r="M28" s="137">
        <f t="shared" si="8"/>
        <v>0</v>
      </c>
      <c r="N28" s="137">
        <f t="shared" si="8"/>
        <v>0</v>
      </c>
      <c r="O28" s="137">
        <f t="shared" si="8"/>
        <v>4019407259</v>
      </c>
      <c r="P28" s="146">
        <f t="shared" si="8"/>
        <v>2016295593</v>
      </c>
      <c r="Q28" s="65"/>
    </row>
    <row r="29" spans="1:16" s="59" customFormat="1" ht="21" customHeight="1">
      <c r="A29" s="111"/>
      <c r="B29" s="111"/>
      <c r="C29" s="111">
        <v>1</v>
      </c>
      <c r="D29" s="111"/>
      <c r="E29" s="119" t="s">
        <v>97</v>
      </c>
      <c r="F29" s="140">
        <f aca="true" t="shared" si="9" ref="F29:P29">SUM(F30:F31)</f>
        <v>11100000000</v>
      </c>
      <c r="G29" s="140">
        <f t="shared" si="9"/>
        <v>0</v>
      </c>
      <c r="H29" s="140">
        <f t="shared" si="9"/>
        <v>11100000000</v>
      </c>
      <c r="I29" s="141">
        <f t="shared" si="9"/>
        <v>3700000000</v>
      </c>
      <c r="J29" s="140">
        <f t="shared" si="9"/>
        <v>2335702852</v>
      </c>
      <c r="K29" s="140">
        <f t="shared" si="9"/>
        <v>6035702852</v>
      </c>
      <c r="L29" s="140">
        <f t="shared" si="9"/>
        <v>4019407259</v>
      </c>
      <c r="M29" s="140">
        <f t="shared" si="9"/>
        <v>0</v>
      </c>
      <c r="N29" s="140">
        <f t="shared" si="9"/>
        <v>0</v>
      </c>
      <c r="O29" s="140">
        <f t="shared" si="9"/>
        <v>4019407259</v>
      </c>
      <c r="P29" s="154">
        <f t="shared" si="9"/>
        <v>2016295593</v>
      </c>
    </row>
    <row r="30" spans="1:16" s="59" customFormat="1" ht="21" customHeight="1">
      <c r="A30" s="111"/>
      <c r="B30" s="111"/>
      <c r="C30" s="111"/>
      <c r="D30" s="111">
        <v>1</v>
      </c>
      <c r="E30" s="118" t="s">
        <v>98</v>
      </c>
      <c r="F30" s="140">
        <v>3600000000</v>
      </c>
      <c r="G30" s="140">
        <v>0</v>
      </c>
      <c r="H30" s="140">
        <f>SUM(F30:G30)</f>
        <v>3600000000</v>
      </c>
      <c r="I30" s="141">
        <v>1200000000</v>
      </c>
      <c r="J30" s="140">
        <v>779119029</v>
      </c>
      <c r="K30" s="140">
        <f>SUM(I30:J30)</f>
        <v>1979119029</v>
      </c>
      <c r="L30" s="140">
        <v>1359681654</v>
      </c>
      <c r="M30" s="140">
        <v>0</v>
      </c>
      <c r="N30" s="140">
        <v>0</v>
      </c>
      <c r="O30" s="140">
        <f>SUM(L30:N30)</f>
        <v>1359681654</v>
      </c>
      <c r="P30" s="154">
        <f>K30-O30</f>
        <v>619437375</v>
      </c>
    </row>
    <row r="31" spans="1:16" s="59" customFormat="1" ht="113.25" customHeight="1" thickBot="1">
      <c r="A31" s="113"/>
      <c r="B31" s="113"/>
      <c r="C31" s="113"/>
      <c r="D31" s="113">
        <v>2</v>
      </c>
      <c r="E31" s="120" t="s">
        <v>99</v>
      </c>
      <c r="F31" s="155">
        <v>7500000000</v>
      </c>
      <c r="G31" s="155">
        <v>0</v>
      </c>
      <c r="H31" s="155">
        <f>SUM(F31:G31)</f>
        <v>7500000000</v>
      </c>
      <c r="I31" s="156">
        <v>2500000000</v>
      </c>
      <c r="J31" s="155">
        <v>1556583823</v>
      </c>
      <c r="K31" s="155">
        <f>SUM(I31:J31)</f>
        <v>4056583823</v>
      </c>
      <c r="L31" s="155">
        <v>2659725605</v>
      </c>
      <c r="M31" s="155">
        <v>0</v>
      </c>
      <c r="N31" s="155">
        <v>0</v>
      </c>
      <c r="O31" s="155">
        <f>SUM(L31:N31)</f>
        <v>2659725605</v>
      </c>
      <c r="P31" s="157">
        <f>K31-O31</f>
        <v>1396858218</v>
      </c>
    </row>
    <row r="32" spans="1:16" ht="15" customHeight="1">
      <c r="A32" s="14"/>
      <c r="B32" s="14"/>
      <c r="C32" s="14"/>
      <c r="D32" s="14"/>
      <c r="E32" s="110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ht="19.5" customHeight="1"/>
  </sheetData>
  <sheetProtection/>
  <mergeCells count="3">
    <mergeCell ref="P4:P5"/>
    <mergeCell ref="J4:K4"/>
    <mergeCell ref="L4:O4"/>
  </mergeCells>
  <printOptions horizontalCentered="1"/>
  <pageMargins left="0.4724409448818898" right="0.4724409448818898" top="0.7874015748031497" bottom="0.9055118110236221" header="0.5118110236220472" footer="0.5118110236220472"/>
  <pageSetup horizontalDpi="600" verticalDpi="600" orientation="portrait" pageOrder="overThenDown" paperSize="9" scale="90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="75" zoomScaleNormal="75"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H18" sqref="H18"/>
    </sheetView>
  </sheetViews>
  <sheetFormatPr defaultColWidth="9.00390625" defaultRowHeight="15.75"/>
  <cols>
    <col min="1" max="4" width="2.375" style="36" customWidth="1"/>
    <col min="5" max="5" width="20.875" style="36" customWidth="1"/>
    <col min="6" max="6" width="16.125" style="36" customWidth="1"/>
    <col min="7" max="7" width="10.50390625" style="36" customWidth="1"/>
    <col min="8" max="9" width="16.125" style="36" customWidth="1"/>
    <col min="10" max="10" width="18.125" style="36" customWidth="1"/>
    <col min="11" max="11" width="16.75390625" style="36" customWidth="1"/>
    <col min="12" max="13" width="17.25390625" style="36" customWidth="1"/>
    <col min="14" max="14" width="19.25390625" style="82" customWidth="1"/>
    <col min="15" max="16384" width="9.00390625" style="36" customWidth="1"/>
  </cols>
  <sheetData>
    <row r="1" spans="1:14" ht="24.75" customHeight="1">
      <c r="A1" s="30"/>
      <c r="B1" s="31"/>
      <c r="C1" s="32"/>
      <c r="D1" s="33"/>
      <c r="E1" s="33"/>
      <c r="F1" s="34"/>
      <c r="H1" s="20"/>
      <c r="I1" s="21" t="s">
        <v>135</v>
      </c>
      <c r="J1" s="129" t="s">
        <v>136</v>
      </c>
      <c r="K1" s="74"/>
      <c r="L1" s="74"/>
      <c r="M1" s="34"/>
      <c r="N1" s="34"/>
    </row>
    <row r="2" spans="1:14" ht="24.75" customHeight="1">
      <c r="A2" s="30"/>
      <c r="B2" s="37"/>
      <c r="C2" s="37"/>
      <c r="D2" s="38"/>
      <c r="E2" s="33"/>
      <c r="F2" s="34"/>
      <c r="G2" s="34"/>
      <c r="H2" s="21"/>
      <c r="I2" s="21" t="s">
        <v>9</v>
      </c>
      <c r="J2" s="22" t="s">
        <v>8</v>
      </c>
      <c r="K2" s="34"/>
      <c r="L2" s="34"/>
      <c r="M2" s="34"/>
      <c r="N2" s="34"/>
    </row>
    <row r="3" spans="1:14" s="5" customFormat="1" ht="21.75" customHeight="1" thickBot="1">
      <c r="A3" s="75"/>
      <c r="B3" s="75"/>
      <c r="C3" s="75"/>
      <c r="D3" s="75"/>
      <c r="E3" s="76"/>
      <c r="F3" s="75"/>
      <c r="H3" s="40"/>
      <c r="I3" s="40" t="s">
        <v>79</v>
      </c>
      <c r="J3" s="5" t="s">
        <v>145</v>
      </c>
      <c r="K3" s="75"/>
      <c r="L3" s="75"/>
      <c r="M3" s="75"/>
      <c r="N3" s="40" t="s">
        <v>38</v>
      </c>
    </row>
    <row r="4" spans="1:14" s="5" customFormat="1" ht="23.25" customHeight="1">
      <c r="A4" s="7" t="s">
        <v>76</v>
      </c>
      <c r="B4" s="7"/>
      <c r="C4" s="7"/>
      <c r="D4" s="7"/>
      <c r="E4" s="42"/>
      <c r="F4" s="7" t="s">
        <v>39</v>
      </c>
      <c r="G4" s="7"/>
      <c r="H4" s="42"/>
      <c r="I4" s="164" t="s">
        <v>57</v>
      </c>
      <c r="J4" s="164" t="s">
        <v>22</v>
      </c>
      <c r="K4" s="164" t="s">
        <v>23</v>
      </c>
      <c r="L4" s="164" t="s">
        <v>58</v>
      </c>
      <c r="M4" s="164" t="s">
        <v>59</v>
      </c>
      <c r="N4" s="161" t="s">
        <v>25</v>
      </c>
    </row>
    <row r="5" spans="1:14" s="5" customFormat="1" ht="33" customHeight="1">
      <c r="A5" s="10" t="s">
        <v>2</v>
      </c>
      <c r="B5" s="10" t="s">
        <v>3</v>
      </c>
      <c r="C5" s="10" t="s">
        <v>4</v>
      </c>
      <c r="D5" s="10" t="s">
        <v>5</v>
      </c>
      <c r="E5" s="108" t="s">
        <v>74</v>
      </c>
      <c r="F5" s="12" t="s">
        <v>40</v>
      </c>
      <c r="G5" s="46" t="s">
        <v>33</v>
      </c>
      <c r="H5" s="13" t="s">
        <v>41</v>
      </c>
      <c r="I5" s="165"/>
      <c r="J5" s="165"/>
      <c r="K5" s="165"/>
      <c r="L5" s="165"/>
      <c r="M5" s="165"/>
      <c r="N5" s="162"/>
    </row>
    <row r="6" spans="1:14" s="78" customFormat="1" ht="21" customHeight="1">
      <c r="A6" s="49"/>
      <c r="B6" s="49"/>
      <c r="C6" s="49"/>
      <c r="D6" s="49" t="s">
        <v>6</v>
      </c>
      <c r="E6" s="109" t="s">
        <v>7</v>
      </c>
      <c r="F6" s="135">
        <f>F7+F12+F22</f>
        <v>44500000000</v>
      </c>
      <c r="G6" s="135">
        <f aca="true" t="shared" si="0" ref="G6:N6">G7+G12+G22</f>
        <v>0</v>
      </c>
      <c r="H6" s="135">
        <f t="shared" si="0"/>
        <v>44500000000</v>
      </c>
      <c r="I6" s="135">
        <f t="shared" si="0"/>
        <v>28150877000</v>
      </c>
      <c r="J6" s="135">
        <f t="shared" si="0"/>
        <v>15928164647</v>
      </c>
      <c r="K6" s="135">
        <f>K7+K12+K22</f>
        <v>0</v>
      </c>
      <c r="L6" s="135">
        <f>L7+L12+L22</f>
        <v>0</v>
      </c>
      <c r="M6" s="135">
        <f t="shared" si="0"/>
        <v>12222712353</v>
      </c>
      <c r="N6" s="158">
        <f t="shared" si="0"/>
        <v>16349123000</v>
      </c>
    </row>
    <row r="7" spans="1:14" s="79" customFormat="1" ht="21" customHeight="1">
      <c r="A7" s="111">
        <v>1</v>
      </c>
      <c r="B7" s="111"/>
      <c r="C7" s="111"/>
      <c r="D7" s="111"/>
      <c r="E7" s="54" t="s">
        <v>80</v>
      </c>
      <c r="F7" s="137">
        <f>F8</f>
        <v>3520000000</v>
      </c>
      <c r="G7" s="137">
        <f aca="true" t="shared" si="1" ref="G7:N10">G8</f>
        <v>0</v>
      </c>
      <c r="H7" s="137">
        <f t="shared" si="1"/>
        <v>3520000000</v>
      </c>
      <c r="I7" s="137">
        <f t="shared" si="1"/>
        <v>2435050000</v>
      </c>
      <c r="J7" s="137">
        <f t="shared" si="1"/>
        <v>2029277002</v>
      </c>
      <c r="K7" s="139">
        <f t="shared" si="1"/>
        <v>0</v>
      </c>
      <c r="L7" s="139">
        <f t="shared" si="1"/>
        <v>0</v>
      </c>
      <c r="M7" s="139">
        <f t="shared" si="1"/>
        <v>405772998</v>
      </c>
      <c r="N7" s="153">
        <f t="shared" si="1"/>
        <v>1084950000</v>
      </c>
    </row>
    <row r="8" spans="1:14" s="79" customFormat="1" ht="21" customHeight="1">
      <c r="A8" s="111"/>
      <c r="B8" s="111">
        <v>1</v>
      </c>
      <c r="C8" s="111"/>
      <c r="D8" s="111"/>
      <c r="E8" s="117" t="s">
        <v>81</v>
      </c>
      <c r="F8" s="137">
        <f>F9</f>
        <v>3520000000</v>
      </c>
      <c r="G8" s="137">
        <f aca="true" t="shared" si="2" ref="G8:H10">G9</f>
        <v>0</v>
      </c>
      <c r="H8" s="137">
        <f t="shared" si="2"/>
        <v>3520000000</v>
      </c>
      <c r="I8" s="137">
        <f t="shared" si="1"/>
        <v>2435050000</v>
      </c>
      <c r="J8" s="137">
        <f t="shared" si="1"/>
        <v>2029277002</v>
      </c>
      <c r="K8" s="139">
        <f t="shared" si="1"/>
        <v>0</v>
      </c>
      <c r="L8" s="139">
        <f t="shared" si="1"/>
        <v>0</v>
      </c>
      <c r="M8" s="139">
        <f aca="true" t="shared" si="3" ref="M8:N10">M9</f>
        <v>405772998</v>
      </c>
      <c r="N8" s="153">
        <f t="shared" si="3"/>
        <v>1084950000</v>
      </c>
    </row>
    <row r="9" spans="1:14" s="79" customFormat="1" ht="21" customHeight="1">
      <c r="A9" s="111"/>
      <c r="B9" s="111"/>
      <c r="C9" s="111"/>
      <c r="D9" s="111"/>
      <c r="E9" s="61" t="s">
        <v>82</v>
      </c>
      <c r="F9" s="137">
        <f>F10</f>
        <v>3520000000</v>
      </c>
      <c r="G9" s="137">
        <f t="shared" si="2"/>
        <v>0</v>
      </c>
      <c r="H9" s="137">
        <f t="shared" si="2"/>
        <v>3520000000</v>
      </c>
      <c r="I9" s="137">
        <f t="shared" si="1"/>
        <v>2435050000</v>
      </c>
      <c r="J9" s="137">
        <f t="shared" si="1"/>
        <v>2029277002</v>
      </c>
      <c r="K9" s="139">
        <f t="shared" si="1"/>
        <v>0</v>
      </c>
      <c r="L9" s="139">
        <f t="shared" si="1"/>
        <v>0</v>
      </c>
      <c r="M9" s="139">
        <f t="shared" si="3"/>
        <v>405772998</v>
      </c>
      <c r="N9" s="153">
        <f t="shared" si="3"/>
        <v>1084950000</v>
      </c>
    </row>
    <row r="10" spans="1:14" s="79" customFormat="1" ht="21" customHeight="1">
      <c r="A10" s="111"/>
      <c r="B10" s="111"/>
      <c r="C10" s="111">
        <v>1</v>
      </c>
      <c r="D10" s="111"/>
      <c r="E10" s="88" t="s">
        <v>83</v>
      </c>
      <c r="F10" s="140">
        <f>F11</f>
        <v>3520000000</v>
      </c>
      <c r="G10" s="140">
        <f t="shared" si="2"/>
        <v>0</v>
      </c>
      <c r="H10" s="140">
        <f t="shared" si="2"/>
        <v>3520000000</v>
      </c>
      <c r="I10" s="140">
        <f t="shared" si="1"/>
        <v>2435050000</v>
      </c>
      <c r="J10" s="140">
        <f t="shared" si="1"/>
        <v>2029277002</v>
      </c>
      <c r="K10" s="141">
        <f t="shared" si="1"/>
        <v>0</v>
      </c>
      <c r="L10" s="141">
        <f t="shared" si="1"/>
        <v>0</v>
      </c>
      <c r="M10" s="141">
        <f t="shared" si="3"/>
        <v>405772998</v>
      </c>
      <c r="N10" s="154">
        <f t="shared" si="3"/>
        <v>1084950000</v>
      </c>
    </row>
    <row r="11" spans="1:14" s="79" customFormat="1" ht="21" customHeight="1">
      <c r="A11" s="111"/>
      <c r="B11" s="111"/>
      <c r="C11" s="111"/>
      <c r="D11" s="111">
        <v>1</v>
      </c>
      <c r="E11" s="118" t="s">
        <v>84</v>
      </c>
      <c r="F11" s="140">
        <v>3520000000</v>
      </c>
      <c r="G11" s="140">
        <v>0</v>
      </c>
      <c r="H11" s="140">
        <f>SUM(F11:G11)</f>
        <v>3520000000</v>
      </c>
      <c r="I11" s="140">
        <v>2435050000</v>
      </c>
      <c r="J11" s="140">
        <v>2029277002</v>
      </c>
      <c r="K11" s="141">
        <f>'歲出本年度'!M11</f>
        <v>0</v>
      </c>
      <c r="L11" s="141">
        <f>'歲出本年度'!N11</f>
        <v>0</v>
      </c>
      <c r="M11" s="141">
        <f>I11-J11-K11-L11</f>
        <v>405772998</v>
      </c>
      <c r="N11" s="154">
        <f>H11-I11</f>
        <v>1084950000</v>
      </c>
    </row>
    <row r="12" spans="1:14" s="79" customFormat="1" ht="21" customHeight="1">
      <c r="A12" s="111">
        <v>2</v>
      </c>
      <c r="B12" s="112"/>
      <c r="C12" s="112"/>
      <c r="D12" s="112"/>
      <c r="E12" s="54" t="s">
        <v>72</v>
      </c>
      <c r="F12" s="137">
        <f>F13+F19</f>
        <v>27880000000</v>
      </c>
      <c r="G12" s="137">
        <f aca="true" t="shared" si="4" ref="G12:N12">G13+G19</f>
        <v>0</v>
      </c>
      <c r="H12" s="137">
        <f t="shared" si="4"/>
        <v>27880000000</v>
      </c>
      <c r="I12" s="137">
        <f t="shared" si="4"/>
        <v>17025827000</v>
      </c>
      <c r="J12" s="137">
        <f t="shared" si="4"/>
        <v>7300410556</v>
      </c>
      <c r="K12" s="139">
        <f>K13+K19</f>
        <v>0</v>
      </c>
      <c r="L12" s="139">
        <f>L13+L19</f>
        <v>0</v>
      </c>
      <c r="M12" s="139">
        <f t="shared" si="4"/>
        <v>9725416444</v>
      </c>
      <c r="N12" s="153">
        <f t="shared" si="4"/>
        <v>10854173000</v>
      </c>
    </row>
    <row r="13" spans="1:14" s="79" customFormat="1" ht="21" customHeight="1">
      <c r="A13" s="112"/>
      <c r="B13" s="111">
        <v>1</v>
      </c>
      <c r="C13" s="112"/>
      <c r="D13" s="112"/>
      <c r="E13" s="117" t="s">
        <v>85</v>
      </c>
      <c r="F13" s="137">
        <f aca="true" t="shared" si="5" ref="F13:H14">F14</f>
        <v>27567700000</v>
      </c>
      <c r="G13" s="137">
        <f t="shared" si="5"/>
        <v>0</v>
      </c>
      <c r="H13" s="137">
        <f t="shared" si="5"/>
        <v>27567700000</v>
      </c>
      <c r="I13" s="137">
        <f aca="true" t="shared" si="6" ref="I13:L14">I14</f>
        <v>16817627000</v>
      </c>
      <c r="J13" s="137">
        <f t="shared" si="6"/>
        <v>7099534968</v>
      </c>
      <c r="K13" s="139">
        <f t="shared" si="6"/>
        <v>0</v>
      </c>
      <c r="L13" s="139">
        <f t="shared" si="6"/>
        <v>0</v>
      </c>
      <c r="M13" s="139">
        <f>M14</f>
        <v>9718092032</v>
      </c>
      <c r="N13" s="153">
        <f>N14</f>
        <v>10750073000</v>
      </c>
    </row>
    <row r="14" spans="1:14" s="79" customFormat="1" ht="21" customHeight="1">
      <c r="A14" s="112"/>
      <c r="B14" s="111"/>
      <c r="C14" s="112"/>
      <c r="D14" s="112"/>
      <c r="E14" s="61" t="s">
        <v>86</v>
      </c>
      <c r="F14" s="137">
        <f t="shared" si="5"/>
        <v>27567700000</v>
      </c>
      <c r="G14" s="137">
        <f t="shared" si="5"/>
        <v>0</v>
      </c>
      <c r="H14" s="137">
        <f t="shared" si="5"/>
        <v>27567700000</v>
      </c>
      <c r="I14" s="137">
        <f t="shared" si="6"/>
        <v>16817627000</v>
      </c>
      <c r="J14" s="137">
        <f t="shared" si="6"/>
        <v>7099534968</v>
      </c>
      <c r="K14" s="139">
        <f t="shared" si="6"/>
        <v>0</v>
      </c>
      <c r="L14" s="139">
        <f t="shared" si="6"/>
        <v>0</v>
      </c>
      <c r="M14" s="139">
        <f>M15</f>
        <v>9718092032</v>
      </c>
      <c r="N14" s="153">
        <f>N15</f>
        <v>10750073000</v>
      </c>
    </row>
    <row r="15" spans="1:14" s="79" customFormat="1" ht="36" customHeight="1">
      <c r="A15" s="111"/>
      <c r="B15" s="111"/>
      <c r="C15" s="111">
        <v>1</v>
      </c>
      <c r="D15" s="111"/>
      <c r="E15" s="119" t="s">
        <v>87</v>
      </c>
      <c r="F15" s="140">
        <f>SUM(F16:F18)</f>
        <v>27567700000</v>
      </c>
      <c r="G15" s="140">
        <f aca="true" t="shared" si="7" ref="G15:N15">SUM(G16:G18)</f>
        <v>0</v>
      </c>
      <c r="H15" s="140">
        <f t="shared" si="7"/>
        <v>27567700000</v>
      </c>
      <c r="I15" s="140">
        <f t="shared" si="7"/>
        <v>16817627000</v>
      </c>
      <c r="J15" s="140">
        <f t="shared" si="7"/>
        <v>7099534968</v>
      </c>
      <c r="K15" s="141">
        <f>SUM(K16:K18)</f>
        <v>0</v>
      </c>
      <c r="L15" s="141">
        <f>SUM(L16:L18)</f>
        <v>0</v>
      </c>
      <c r="M15" s="141">
        <f t="shared" si="7"/>
        <v>9718092032</v>
      </c>
      <c r="N15" s="154">
        <f t="shared" si="7"/>
        <v>10750073000</v>
      </c>
    </row>
    <row r="16" spans="1:14" s="79" customFormat="1" ht="21" customHeight="1">
      <c r="A16" s="111"/>
      <c r="B16" s="111"/>
      <c r="C16" s="111"/>
      <c r="D16" s="111">
        <v>1</v>
      </c>
      <c r="E16" s="118" t="s">
        <v>88</v>
      </c>
      <c r="F16" s="140">
        <v>4694868000</v>
      </c>
      <c r="G16" s="140">
        <v>0</v>
      </c>
      <c r="H16" s="140">
        <f>SUM(F16:G16)</f>
        <v>4694868000</v>
      </c>
      <c r="I16" s="140">
        <v>2759992000</v>
      </c>
      <c r="J16" s="140">
        <v>304233672</v>
      </c>
      <c r="K16" s="141">
        <f>'歲出本年度'!M16</f>
        <v>0</v>
      </c>
      <c r="L16" s="141">
        <f>'歲出本年度'!N16</f>
        <v>0</v>
      </c>
      <c r="M16" s="141">
        <f>I16-J16-K16-L16</f>
        <v>2455758328</v>
      </c>
      <c r="N16" s="154">
        <f>H16-I16</f>
        <v>1934876000</v>
      </c>
    </row>
    <row r="17" spans="1:14" s="79" customFormat="1" ht="36" customHeight="1">
      <c r="A17" s="111"/>
      <c r="B17" s="111"/>
      <c r="C17" s="111"/>
      <c r="D17" s="111">
        <v>2</v>
      </c>
      <c r="E17" s="118" t="s">
        <v>89</v>
      </c>
      <c r="F17" s="140">
        <v>22768232000</v>
      </c>
      <c r="G17" s="140">
        <v>0</v>
      </c>
      <c r="H17" s="140">
        <f>SUM(F17:G17)</f>
        <v>22768232000</v>
      </c>
      <c r="I17" s="140">
        <v>13987555000</v>
      </c>
      <c r="J17" s="140">
        <v>6795301296</v>
      </c>
      <c r="K17" s="141">
        <f>'歲出本年度'!M17</f>
        <v>0</v>
      </c>
      <c r="L17" s="141">
        <f>'歲出本年度'!N17</f>
        <v>0</v>
      </c>
      <c r="M17" s="141">
        <f>I17-J17-K17-L17</f>
        <v>7192253704</v>
      </c>
      <c r="N17" s="154">
        <f>H17-I17</f>
        <v>8780677000</v>
      </c>
    </row>
    <row r="18" spans="1:14" s="79" customFormat="1" ht="36" customHeight="1">
      <c r="A18" s="111"/>
      <c r="B18" s="111"/>
      <c r="C18" s="111"/>
      <c r="D18" s="111">
        <v>3</v>
      </c>
      <c r="E18" s="118" t="s">
        <v>90</v>
      </c>
      <c r="F18" s="140">
        <v>104600000</v>
      </c>
      <c r="G18" s="140">
        <v>0</v>
      </c>
      <c r="H18" s="140">
        <f>SUM(F18:G18)</f>
        <v>104600000</v>
      </c>
      <c r="I18" s="140">
        <v>70080000</v>
      </c>
      <c r="J18" s="140">
        <v>0</v>
      </c>
      <c r="K18" s="141">
        <f>'歲出本年度'!M18</f>
        <v>0</v>
      </c>
      <c r="L18" s="141">
        <f>'歲出本年度'!N18</f>
        <v>0</v>
      </c>
      <c r="M18" s="141">
        <f>I18-J18-K18-L18</f>
        <v>70080000</v>
      </c>
      <c r="N18" s="154">
        <f>H18-I18</f>
        <v>34520000</v>
      </c>
    </row>
    <row r="19" spans="1:14" s="79" customFormat="1" ht="21" customHeight="1">
      <c r="A19" s="112"/>
      <c r="B19" s="111">
        <v>2</v>
      </c>
      <c r="C19" s="112"/>
      <c r="D19" s="112"/>
      <c r="E19" s="117" t="s">
        <v>91</v>
      </c>
      <c r="F19" s="137">
        <f aca="true" t="shared" si="8" ref="F19:H20">F20</f>
        <v>312300000</v>
      </c>
      <c r="G19" s="137">
        <f t="shared" si="8"/>
        <v>0</v>
      </c>
      <c r="H19" s="137">
        <f t="shared" si="8"/>
        <v>312300000</v>
      </c>
      <c r="I19" s="137">
        <f aca="true" t="shared" si="9" ref="I19:L20">I20</f>
        <v>208200000</v>
      </c>
      <c r="J19" s="137">
        <f t="shared" si="9"/>
        <v>200875588</v>
      </c>
      <c r="K19" s="139">
        <f t="shared" si="9"/>
        <v>0</v>
      </c>
      <c r="L19" s="139">
        <f t="shared" si="9"/>
        <v>0</v>
      </c>
      <c r="M19" s="139">
        <f>M20</f>
        <v>7324412</v>
      </c>
      <c r="N19" s="153">
        <f>N20</f>
        <v>104100000</v>
      </c>
    </row>
    <row r="20" spans="1:14" s="79" customFormat="1" ht="21" customHeight="1">
      <c r="A20" s="112"/>
      <c r="B20" s="111"/>
      <c r="C20" s="112"/>
      <c r="D20" s="112"/>
      <c r="E20" s="61" t="s">
        <v>86</v>
      </c>
      <c r="F20" s="137">
        <f t="shared" si="8"/>
        <v>312300000</v>
      </c>
      <c r="G20" s="137">
        <f t="shared" si="8"/>
        <v>0</v>
      </c>
      <c r="H20" s="137">
        <f t="shared" si="8"/>
        <v>312300000</v>
      </c>
      <c r="I20" s="137">
        <f t="shared" si="9"/>
        <v>208200000</v>
      </c>
      <c r="J20" s="137">
        <f t="shared" si="9"/>
        <v>200875588</v>
      </c>
      <c r="K20" s="139">
        <f t="shared" si="9"/>
        <v>0</v>
      </c>
      <c r="L20" s="139">
        <f t="shared" si="9"/>
        <v>0</v>
      </c>
      <c r="M20" s="139">
        <f>M21</f>
        <v>7324412</v>
      </c>
      <c r="N20" s="153">
        <f>N21</f>
        <v>104100000</v>
      </c>
    </row>
    <row r="21" spans="1:14" s="79" customFormat="1" ht="36" customHeight="1">
      <c r="A21" s="111"/>
      <c r="B21" s="111"/>
      <c r="C21" s="111">
        <v>1</v>
      </c>
      <c r="D21" s="111"/>
      <c r="E21" s="119" t="s">
        <v>92</v>
      </c>
      <c r="F21" s="140">
        <v>312300000</v>
      </c>
      <c r="G21" s="140">
        <v>0</v>
      </c>
      <c r="H21" s="140">
        <f>SUM(F21:G21)</f>
        <v>312300000</v>
      </c>
      <c r="I21" s="140">
        <v>208200000</v>
      </c>
      <c r="J21" s="140">
        <v>200875588</v>
      </c>
      <c r="K21" s="141">
        <f>'歲出本年度'!M21</f>
        <v>0</v>
      </c>
      <c r="L21" s="141">
        <f>'歲出本年度'!N21</f>
        <v>0</v>
      </c>
      <c r="M21" s="141">
        <f>I21-J21-K21-L21</f>
        <v>7324412</v>
      </c>
      <c r="N21" s="154">
        <f>H21-I21</f>
        <v>104100000</v>
      </c>
    </row>
    <row r="22" spans="1:14" s="79" customFormat="1" ht="21" customHeight="1">
      <c r="A22" s="111">
        <v>3</v>
      </c>
      <c r="B22" s="112"/>
      <c r="C22" s="112"/>
      <c r="D22" s="112"/>
      <c r="E22" s="54" t="s">
        <v>73</v>
      </c>
      <c r="F22" s="137">
        <f>F23+F27</f>
        <v>13100000000</v>
      </c>
      <c r="G22" s="137">
        <f aca="true" t="shared" si="10" ref="G22:N22">G23+G27</f>
        <v>0</v>
      </c>
      <c r="H22" s="137">
        <f t="shared" si="10"/>
        <v>13100000000</v>
      </c>
      <c r="I22" s="137">
        <f t="shared" si="10"/>
        <v>8690000000</v>
      </c>
      <c r="J22" s="137">
        <f t="shared" si="10"/>
        <v>6598477089</v>
      </c>
      <c r="K22" s="139">
        <f>K23+K27</f>
        <v>0</v>
      </c>
      <c r="L22" s="139">
        <f>L23+L27</f>
        <v>0</v>
      </c>
      <c r="M22" s="139">
        <f t="shared" si="10"/>
        <v>2091522911</v>
      </c>
      <c r="N22" s="153">
        <f t="shared" si="10"/>
        <v>4410000000</v>
      </c>
    </row>
    <row r="23" spans="1:14" s="79" customFormat="1" ht="21" customHeight="1">
      <c r="A23" s="112"/>
      <c r="B23" s="111">
        <v>1</v>
      </c>
      <c r="C23" s="112"/>
      <c r="D23" s="112"/>
      <c r="E23" s="117" t="s">
        <v>93</v>
      </c>
      <c r="F23" s="137">
        <f>F24</f>
        <v>2000000000</v>
      </c>
      <c r="G23" s="137">
        <f aca="true" t="shared" si="11" ref="G23:H25">G24</f>
        <v>0</v>
      </c>
      <c r="H23" s="137">
        <f t="shared" si="11"/>
        <v>2000000000</v>
      </c>
      <c r="I23" s="137">
        <f aca="true" t="shared" si="12" ref="I23:L25">I24</f>
        <v>990000000</v>
      </c>
      <c r="J23" s="137">
        <f t="shared" si="12"/>
        <v>914772682</v>
      </c>
      <c r="K23" s="139">
        <f t="shared" si="12"/>
        <v>0</v>
      </c>
      <c r="L23" s="139">
        <f t="shared" si="12"/>
        <v>0</v>
      </c>
      <c r="M23" s="139">
        <f aca="true" t="shared" si="13" ref="M23:N25">M24</f>
        <v>75227318</v>
      </c>
      <c r="N23" s="153">
        <f t="shared" si="13"/>
        <v>1010000000</v>
      </c>
    </row>
    <row r="24" spans="1:14" s="79" customFormat="1" ht="21" customHeight="1">
      <c r="A24" s="112"/>
      <c r="B24" s="111"/>
      <c r="C24" s="112"/>
      <c r="D24" s="112"/>
      <c r="E24" s="67" t="s">
        <v>71</v>
      </c>
      <c r="F24" s="137">
        <f>F25</f>
        <v>2000000000</v>
      </c>
      <c r="G24" s="137">
        <f t="shared" si="11"/>
        <v>0</v>
      </c>
      <c r="H24" s="137">
        <f t="shared" si="11"/>
        <v>2000000000</v>
      </c>
      <c r="I24" s="137">
        <f t="shared" si="12"/>
        <v>990000000</v>
      </c>
      <c r="J24" s="137">
        <f t="shared" si="12"/>
        <v>914772682</v>
      </c>
      <c r="K24" s="139">
        <f t="shared" si="12"/>
        <v>0</v>
      </c>
      <c r="L24" s="139">
        <f t="shared" si="12"/>
        <v>0</v>
      </c>
      <c r="M24" s="139">
        <f t="shared" si="13"/>
        <v>75227318</v>
      </c>
      <c r="N24" s="153">
        <f t="shared" si="13"/>
        <v>1010000000</v>
      </c>
    </row>
    <row r="25" spans="1:14" s="79" customFormat="1" ht="21" customHeight="1">
      <c r="A25" s="111"/>
      <c r="B25" s="111"/>
      <c r="C25" s="111">
        <v>1</v>
      </c>
      <c r="D25" s="111"/>
      <c r="E25" s="119" t="s">
        <v>94</v>
      </c>
      <c r="F25" s="140">
        <f>F26</f>
        <v>2000000000</v>
      </c>
      <c r="G25" s="140">
        <f t="shared" si="11"/>
        <v>0</v>
      </c>
      <c r="H25" s="140">
        <f t="shared" si="11"/>
        <v>2000000000</v>
      </c>
      <c r="I25" s="140">
        <f t="shared" si="12"/>
        <v>990000000</v>
      </c>
      <c r="J25" s="140">
        <f t="shared" si="12"/>
        <v>914772682</v>
      </c>
      <c r="K25" s="141">
        <f t="shared" si="12"/>
        <v>0</v>
      </c>
      <c r="L25" s="141">
        <f t="shared" si="12"/>
        <v>0</v>
      </c>
      <c r="M25" s="141">
        <f t="shared" si="13"/>
        <v>75227318</v>
      </c>
      <c r="N25" s="154">
        <f t="shared" si="13"/>
        <v>1010000000</v>
      </c>
    </row>
    <row r="26" spans="1:14" s="79" customFormat="1" ht="21" customHeight="1">
      <c r="A26" s="111"/>
      <c r="B26" s="111"/>
      <c r="C26" s="111"/>
      <c r="D26" s="111">
        <v>1</v>
      </c>
      <c r="E26" s="118" t="s">
        <v>95</v>
      </c>
      <c r="F26" s="140">
        <v>2000000000</v>
      </c>
      <c r="G26" s="140">
        <v>0</v>
      </c>
      <c r="H26" s="140">
        <f>SUM(F26:G26)</f>
        <v>2000000000</v>
      </c>
      <c r="I26" s="140">
        <v>990000000</v>
      </c>
      <c r="J26" s="140">
        <v>914772682</v>
      </c>
      <c r="K26" s="141">
        <f>'歲出本年度'!M26</f>
        <v>0</v>
      </c>
      <c r="L26" s="141">
        <f>'歲出本年度'!N26</f>
        <v>0</v>
      </c>
      <c r="M26" s="141">
        <f>I26-J26-K26-L26</f>
        <v>75227318</v>
      </c>
      <c r="N26" s="154">
        <f>H26-I26</f>
        <v>1010000000</v>
      </c>
    </row>
    <row r="27" spans="1:14" s="79" customFormat="1" ht="21" customHeight="1">
      <c r="A27" s="112"/>
      <c r="B27" s="111">
        <v>2</v>
      </c>
      <c r="C27" s="112"/>
      <c r="D27" s="112"/>
      <c r="E27" s="117" t="s">
        <v>96</v>
      </c>
      <c r="F27" s="137">
        <f aca="true" t="shared" si="14" ref="F27:H28">F28</f>
        <v>11100000000</v>
      </c>
      <c r="G27" s="137">
        <f t="shared" si="14"/>
        <v>0</v>
      </c>
      <c r="H27" s="137">
        <f t="shared" si="14"/>
        <v>11100000000</v>
      </c>
      <c r="I27" s="137">
        <f aca="true" t="shared" si="15" ref="I27:L28">I28</f>
        <v>7700000000</v>
      </c>
      <c r="J27" s="137">
        <f t="shared" si="15"/>
        <v>5683704407</v>
      </c>
      <c r="K27" s="139">
        <f t="shared" si="15"/>
        <v>0</v>
      </c>
      <c r="L27" s="139">
        <f t="shared" si="15"/>
        <v>0</v>
      </c>
      <c r="M27" s="139">
        <f>M28</f>
        <v>2016295593</v>
      </c>
      <c r="N27" s="153">
        <f>N28</f>
        <v>3400000000</v>
      </c>
    </row>
    <row r="28" spans="1:14" s="79" customFormat="1" ht="21" customHeight="1">
      <c r="A28" s="112"/>
      <c r="B28" s="111"/>
      <c r="C28" s="112"/>
      <c r="D28" s="112"/>
      <c r="E28" s="61" t="s">
        <v>86</v>
      </c>
      <c r="F28" s="137">
        <f t="shared" si="14"/>
        <v>11100000000</v>
      </c>
      <c r="G28" s="137">
        <f t="shared" si="14"/>
        <v>0</v>
      </c>
      <c r="H28" s="137">
        <f t="shared" si="14"/>
        <v>11100000000</v>
      </c>
      <c r="I28" s="137">
        <f t="shared" si="15"/>
        <v>7700000000</v>
      </c>
      <c r="J28" s="137">
        <f t="shared" si="15"/>
        <v>5683704407</v>
      </c>
      <c r="K28" s="139">
        <f t="shared" si="15"/>
        <v>0</v>
      </c>
      <c r="L28" s="139">
        <f t="shared" si="15"/>
        <v>0</v>
      </c>
      <c r="M28" s="139">
        <f>M29</f>
        <v>2016295593</v>
      </c>
      <c r="N28" s="153">
        <f>N29</f>
        <v>3400000000</v>
      </c>
    </row>
    <row r="29" spans="1:14" s="79" customFormat="1" ht="21" customHeight="1">
      <c r="A29" s="111"/>
      <c r="B29" s="111"/>
      <c r="C29" s="111">
        <v>1</v>
      </c>
      <c r="D29" s="111"/>
      <c r="E29" s="119" t="s">
        <v>97</v>
      </c>
      <c r="F29" s="140">
        <f>SUM(F30:F31)</f>
        <v>11100000000</v>
      </c>
      <c r="G29" s="140">
        <f aca="true" t="shared" si="16" ref="G29:N29">SUM(G30:G31)</f>
        <v>0</v>
      </c>
      <c r="H29" s="140">
        <f t="shared" si="16"/>
        <v>11100000000</v>
      </c>
      <c r="I29" s="140">
        <f t="shared" si="16"/>
        <v>7700000000</v>
      </c>
      <c r="J29" s="140">
        <f t="shared" si="16"/>
        <v>5683704407</v>
      </c>
      <c r="K29" s="141">
        <f>SUM(K30:K31)</f>
        <v>0</v>
      </c>
      <c r="L29" s="141">
        <f>SUM(L30:L31)</f>
        <v>0</v>
      </c>
      <c r="M29" s="141">
        <f t="shared" si="16"/>
        <v>2016295593</v>
      </c>
      <c r="N29" s="154">
        <f t="shared" si="16"/>
        <v>3400000000</v>
      </c>
    </row>
    <row r="30" spans="1:14" ht="21" customHeight="1">
      <c r="A30" s="111"/>
      <c r="B30" s="111"/>
      <c r="C30" s="111"/>
      <c r="D30" s="111">
        <v>1</v>
      </c>
      <c r="E30" s="118" t="s">
        <v>98</v>
      </c>
      <c r="F30" s="140">
        <v>3600000000</v>
      </c>
      <c r="G30" s="140">
        <v>0</v>
      </c>
      <c r="H30" s="140">
        <f>SUM(F30:G30)</f>
        <v>3600000000</v>
      </c>
      <c r="I30" s="140">
        <v>2600000000</v>
      </c>
      <c r="J30" s="140">
        <v>1980562625</v>
      </c>
      <c r="K30" s="141">
        <f>'歲出本年度'!M30</f>
        <v>0</v>
      </c>
      <c r="L30" s="141">
        <f>'歲出本年度'!N30</f>
        <v>0</v>
      </c>
      <c r="M30" s="141">
        <f>I30-J30-K30-L30</f>
        <v>619437375</v>
      </c>
      <c r="N30" s="154">
        <f>H30-I30</f>
        <v>1000000000</v>
      </c>
    </row>
    <row r="31" spans="1:14" ht="54.75" customHeight="1" thickBot="1">
      <c r="A31" s="113"/>
      <c r="B31" s="113"/>
      <c r="C31" s="113"/>
      <c r="D31" s="113">
        <v>2</v>
      </c>
      <c r="E31" s="120" t="s">
        <v>99</v>
      </c>
      <c r="F31" s="155">
        <v>7500000000</v>
      </c>
      <c r="G31" s="155">
        <v>0</v>
      </c>
      <c r="H31" s="155">
        <f>SUM(F31:G31)</f>
        <v>7500000000</v>
      </c>
      <c r="I31" s="155">
        <v>5100000000</v>
      </c>
      <c r="J31" s="155">
        <v>3703141782</v>
      </c>
      <c r="K31" s="156">
        <f>'歲出本年度'!M31</f>
        <v>0</v>
      </c>
      <c r="L31" s="156">
        <f>'歲出本年度'!N31</f>
        <v>0</v>
      </c>
      <c r="M31" s="156">
        <f>I31-J31-K31-L31</f>
        <v>1396858218</v>
      </c>
      <c r="N31" s="157">
        <f>H31-I31</f>
        <v>2400000000</v>
      </c>
    </row>
    <row r="32" spans="6:14" ht="24.75" customHeight="1">
      <c r="F32" s="79"/>
      <c r="G32" s="79"/>
      <c r="H32" s="79"/>
      <c r="I32" s="80"/>
      <c r="J32" s="80"/>
      <c r="K32" s="80"/>
      <c r="L32" s="80"/>
      <c r="M32" s="80"/>
      <c r="N32" s="80"/>
    </row>
    <row r="33" spans="6:14" ht="16.5">
      <c r="F33" s="79"/>
      <c r="G33" s="79"/>
      <c r="H33" s="79"/>
      <c r="I33" s="79"/>
      <c r="J33" s="79"/>
      <c r="K33" s="79"/>
      <c r="L33" s="79"/>
      <c r="M33" s="79"/>
      <c r="N33" s="81"/>
    </row>
    <row r="34" spans="6:14" ht="16.5">
      <c r="F34" s="79"/>
      <c r="G34" s="79"/>
      <c r="H34" s="79"/>
      <c r="I34" s="79"/>
      <c r="J34" s="79"/>
      <c r="K34" s="79"/>
      <c r="L34" s="79"/>
      <c r="M34" s="79"/>
      <c r="N34" s="81"/>
    </row>
    <row r="35" spans="6:14" ht="16.5">
      <c r="F35" s="79"/>
      <c r="G35" s="79"/>
      <c r="H35" s="79"/>
      <c r="I35" s="79"/>
      <c r="J35" s="79"/>
      <c r="K35" s="79"/>
      <c r="L35" s="79"/>
      <c r="M35" s="79"/>
      <c r="N35" s="81"/>
    </row>
    <row r="36" spans="6:14" ht="16.5">
      <c r="F36" s="79"/>
      <c r="G36" s="79"/>
      <c r="H36" s="79"/>
      <c r="I36" s="79"/>
      <c r="J36" s="79"/>
      <c r="K36" s="79"/>
      <c r="L36" s="79"/>
      <c r="M36" s="79"/>
      <c r="N36" s="81"/>
    </row>
    <row r="37" spans="6:14" ht="16.5">
      <c r="F37" s="79"/>
      <c r="G37" s="79"/>
      <c r="H37" s="79"/>
      <c r="I37" s="79"/>
      <c r="J37" s="79"/>
      <c r="K37" s="79"/>
      <c r="L37" s="79"/>
      <c r="M37" s="79"/>
      <c r="N37" s="81"/>
    </row>
    <row r="38" spans="6:14" ht="16.5">
      <c r="F38" s="79"/>
      <c r="G38" s="79"/>
      <c r="H38" s="79"/>
      <c r="I38" s="79"/>
      <c r="J38" s="79"/>
      <c r="K38" s="79"/>
      <c r="L38" s="79"/>
      <c r="M38" s="79"/>
      <c r="N38" s="81"/>
    </row>
    <row r="39" spans="6:14" ht="16.5">
      <c r="F39" s="79"/>
      <c r="G39" s="79"/>
      <c r="H39" s="79"/>
      <c r="I39" s="79"/>
      <c r="J39" s="79"/>
      <c r="K39" s="79"/>
      <c r="L39" s="79"/>
      <c r="M39" s="79"/>
      <c r="N39" s="81"/>
    </row>
    <row r="40" spans="6:14" ht="16.5">
      <c r="F40" s="79"/>
      <c r="G40" s="79"/>
      <c r="H40" s="79"/>
      <c r="I40" s="79"/>
      <c r="J40" s="79"/>
      <c r="K40" s="79"/>
      <c r="L40" s="79"/>
      <c r="M40" s="79"/>
      <c r="N40" s="81"/>
    </row>
    <row r="41" spans="6:14" ht="16.5">
      <c r="F41" s="79"/>
      <c r="G41" s="79"/>
      <c r="H41" s="79"/>
      <c r="I41" s="79"/>
      <c r="J41" s="79"/>
      <c r="K41" s="79"/>
      <c r="L41" s="79"/>
      <c r="M41" s="79"/>
      <c r="N41" s="81"/>
    </row>
    <row r="42" spans="6:14" ht="16.5">
      <c r="F42" s="79"/>
      <c r="G42" s="79"/>
      <c r="H42" s="79"/>
      <c r="I42" s="79"/>
      <c r="J42" s="79"/>
      <c r="K42" s="79"/>
      <c r="L42" s="79"/>
      <c r="M42" s="79"/>
      <c r="N42" s="81"/>
    </row>
    <row r="43" spans="6:14" ht="16.5">
      <c r="F43" s="79"/>
      <c r="G43" s="79"/>
      <c r="H43" s="79"/>
      <c r="I43" s="79"/>
      <c r="J43" s="79"/>
      <c r="K43" s="79"/>
      <c r="L43" s="79"/>
      <c r="M43" s="79"/>
      <c r="N43" s="81"/>
    </row>
    <row r="44" spans="6:14" ht="16.5">
      <c r="F44" s="79"/>
      <c r="G44" s="79"/>
      <c r="H44" s="79"/>
      <c r="I44" s="79"/>
      <c r="J44" s="79"/>
      <c r="K44" s="79"/>
      <c r="L44" s="79"/>
      <c r="M44" s="79"/>
      <c r="N44" s="81"/>
    </row>
    <row r="45" spans="6:14" ht="16.5">
      <c r="F45" s="79"/>
      <c r="G45" s="79"/>
      <c r="H45" s="79"/>
      <c r="I45" s="79"/>
      <c r="J45" s="79"/>
      <c r="K45" s="79"/>
      <c r="L45" s="79"/>
      <c r="M45" s="79"/>
      <c r="N45" s="81"/>
    </row>
    <row r="46" spans="6:14" ht="16.5">
      <c r="F46" s="79"/>
      <c r="G46" s="79"/>
      <c r="H46" s="79"/>
      <c r="I46" s="79"/>
      <c r="J46" s="79"/>
      <c r="K46" s="79"/>
      <c r="L46" s="79"/>
      <c r="M46" s="79"/>
      <c r="N46" s="81"/>
    </row>
    <row r="47" spans="6:14" ht="16.5">
      <c r="F47" s="79"/>
      <c r="G47" s="79"/>
      <c r="H47" s="79"/>
      <c r="I47" s="79"/>
      <c r="J47" s="79"/>
      <c r="K47" s="79"/>
      <c r="L47" s="79"/>
      <c r="M47" s="79"/>
      <c r="N47" s="81"/>
    </row>
    <row r="48" spans="6:14" ht="16.5">
      <c r="F48" s="79"/>
      <c r="G48" s="79"/>
      <c r="H48" s="79"/>
      <c r="I48" s="79"/>
      <c r="J48" s="79"/>
      <c r="K48" s="79"/>
      <c r="L48" s="79"/>
      <c r="M48" s="79"/>
      <c r="N48" s="81"/>
    </row>
    <row r="49" spans="6:14" ht="16.5">
      <c r="F49" s="79"/>
      <c r="G49" s="79"/>
      <c r="H49" s="79"/>
      <c r="I49" s="79"/>
      <c r="J49" s="79"/>
      <c r="K49" s="79"/>
      <c r="L49" s="79"/>
      <c r="M49" s="79"/>
      <c r="N49" s="81"/>
    </row>
    <row r="50" spans="6:14" ht="16.5">
      <c r="F50" s="79"/>
      <c r="G50" s="79"/>
      <c r="H50" s="79"/>
      <c r="I50" s="79"/>
      <c r="J50" s="79"/>
      <c r="K50" s="79"/>
      <c r="L50" s="79"/>
      <c r="M50" s="79"/>
      <c r="N50" s="81"/>
    </row>
    <row r="51" spans="6:14" ht="16.5">
      <c r="F51" s="79"/>
      <c r="G51" s="79"/>
      <c r="H51" s="79"/>
      <c r="I51" s="79"/>
      <c r="J51" s="79"/>
      <c r="K51" s="79"/>
      <c r="L51" s="79"/>
      <c r="M51" s="79"/>
      <c r="N51" s="81"/>
    </row>
    <row r="52" spans="6:14" ht="16.5">
      <c r="F52" s="79"/>
      <c r="G52" s="79"/>
      <c r="H52" s="79"/>
      <c r="I52" s="79"/>
      <c r="J52" s="79"/>
      <c r="K52" s="79"/>
      <c r="L52" s="79"/>
      <c r="M52" s="79"/>
      <c r="N52" s="81"/>
    </row>
    <row r="53" spans="9:14" ht="16.5">
      <c r="I53" s="79"/>
      <c r="J53" s="79"/>
      <c r="K53" s="79"/>
      <c r="L53" s="79"/>
      <c r="M53" s="79"/>
      <c r="N53" s="81"/>
    </row>
    <row r="54" spans="9:14" ht="16.5">
      <c r="I54" s="79"/>
      <c r="J54" s="79"/>
      <c r="K54" s="79"/>
      <c r="L54" s="79"/>
      <c r="M54" s="79"/>
      <c r="N54" s="81"/>
    </row>
  </sheetData>
  <sheetProtection/>
  <mergeCells count="6">
    <mergeCell ref="M4:M5"/>
    <mergeCell ref="N4:N5"/>
    <mergeCell ref="I4:I5"/>
    <mergeCell ref="J4:J5"/>
    <mergeCell ref="K4:K5"/>
    <mergeCell ref="L4:L5"/>
  </mergeCells>
  <printOptions horizontalCentered="1"/>
  <pageMargins left="0.4724409448818898" right="0.4724409448818898" top="0.7874015748031497" bottom="0.9055118110236221" header="0.5118110236220472" footer="0.5118110236220472"/>
  <pageSetup horizontalDpi="600" verticalDpi="600" orientation="portrait" pageOrder="overThenDown" paperSize="9" scale="98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zoomScale="75" zoomScaleNormal="75" workbookViewId="0" topLeftCell="A1">
      <selection activeCell="A2" sqref="A2:D2"/>
    </sheetView>
  </sheetViews>
  <sheetFormatPr defaultColWidth="9.00390625" defaultRowHeight="15.75"/>
  <cols>
    <col min="1" max="1" width="21.125" style="0" customWidth="1"/>
    <col min="2" max="2" width="22.625" style="0" customWidth="1"/>
    <col min="3" max="3" width="21.125" style="0" customWidth="1"/>
    <col min="4" max="4" width="22.625" style="0" customWidth="1"/>
  </cols>
  <sheetData>
    <row r="1" spans="1:4" ht="24.75" customHeight="1">
      <c r="A1" s="175" t="s">
        <v>78</v>
      </c>
      <c r="B1" s="175"/>
      <c r="C1" s="175"/>
      <c r="D1" s="175"/>
    </row>
    <row r="2" spans="1:4" ht="24.75" customHeight="1">
      <c r="A2" s="175" t="s">
        <v>14</v>
      </c>
      <c r="B2" s="175"/>
      <c r="C2" s="175"/>
      <c r="D2" s="175"/>
    </row>
    <row r="3" spans="1:4" s="9" customFormat="1" ht="24.75" customHeight="1" thickBot="1">
      <c r="A3" s="75" t="s">
        <v>147</v>
      </c>
      <c r="B3" s="18"/>
      <c r="C3" s="18"/>
      <c r="D3" s="18"/>
    </row>
    <row r="4" spans="1:4" s="128" customFormat="1" ht="24.75" customHeight="1">
      <c r="A4" s="125" t="s">
        <v>15</v>
      </c>
      <c r="B4" s="126" t="s">
        <v>134</v>
      </c>
      <c r="C4" s="125" t="s">
        <v>16</v>
      </c>
      <c r="D4" s="127" t="s">
        <v>134</v>
      </c>
    </row>
    <row r="5" spans="1:4" s="9" customFormat="1" ht="24.75" customHeight="1">
      <c r="A5" s="121"/>
      <c r="B5" s="122"/>
      <c r="C5" s="121"/>
      <c r="D5" s="123"/>
    </row>
    <row r="6" spans="1:4" s="9" customFormat="1" ht="24.75" customHeight="1">
      <c r="A6" s="114" t="s">
        <v>128</v>
      </c>
      <c r="B6" s="176">
        <v>54790656</v>
      </c>
      <c r="C6" s="114" t="s">
        <v>129</v>
      </c>
      <c r="D6" s="179">
        <v>54790656</v>
      </c>
    </row>
    <row r="7" spans="1:4" ht="24.75" customHeight="1">
      <c r="A7" s="124"/>
      <c r="B7" s="177"/>
      <c r="C7" s="26"/>
      <c r="D7" s="27"/>
    </row>
    <row r="8" spans="1:4" s="6" customFormat="1" ht="24.75" customHeight="1">
      <c r="A8" s="114" t="s">
        <v>17</v>
      </c>
      <c r="B8" s="176">
        <v>8939040324</v>
      </c>
      <c r="C8" s="114" t="s">
        <v>10</v>
      </c>
      <c r="D8" s="179">
        <v>16349123000</v>
      </c>
    </row>
    <row r="9" spans="1:4" s="6" customFormat="1" ht="24.75" customHeight="1">
      <c r="A9" s="114"/>
      <c r="B9" s="176"/>
      <c r="C9" s="114"/>
      <c r="D9" s="179"/>
    </row>
    <row r="10" spans="1:4" s="6" customFormat="1" ht="24.75" customHeight="1">
      <c r="A10" s="114" t="s">
        <v>18</v>
      </c>
      <c r="B10" s="176">
        <v>16349123000</v>
      </c>
      <c r="C10" s="114" t="s">
        <v>11</v>
      </c>
      <c r="D10" s="179">
        <v>28150877000</v>
      </c>
    </row>
    <row r="11" spans="1:4" s="6" customFormat="1" ht="24.75" customHeight="1">
      <c r="A11" s="114"/>
      <c r="B11" s="176"/>
      <c r="C11" s="114"/>
      <c r="D11" s="179"/>
    </row>
    <row r="12" spans="1:4" s="6" customFormat="1" ht="24.75" customHeight="1">
      <c r="A12" s="114" t="s">
        <v>19</v>
      </c>
      <c r="B12" s="176">
        <v>3283672029</v>
      </c>
      <c r="C12" s="114" t="s">
        <v>12</v>
      </c>
      <c r="D12" s="180">
        <v>-15928164647</v>
      </c>
    </row>
    <row r="13" spans="1:4" s="6" customFormat="1" ht="24.75" customHeight="1">
      <c r="A13" s="114"/>
      <c r="B13" s="176"/>
      <c r="C13" s="114"/>
      <c r="D13" s="179"/>
    </row>
    <row r="14" spans="1:4" s="6" customFormat="1" ht="24.75" customHeight="1">
      <c r="A14" s="114" t="s">
        <v>148</v>
      </c>
      <c r="B14" s="176">
        <v>15000000000</v>
      </c>
      <c r="C14" s="114" t="s">
        <v>20</v>
      </c>
      <c r="D14" s="179">
        <v>44500000000</v>
      </c>
    </row>
    <row r="15" spans="1:4" s="6" customFormat="1" ht="24.75" customHeight="1">
      <c r="A15" s="114"/>
      <c r="B15" s="176"/>
      <c r="C15" s="114"/>
      <c r="D15" s="179"/>
    </row>
    <row r="16" spans="1:4" s="6" customFormat="1" ht="25.5" customHeight="1">
      <c r="A16" s="114" t="s">
        <v>131</v>
      </c>
      <c r="B16" s="176">
        <v>10000000000</v>
      </c>
      <c r="C16" s="114" t="s">
        <v>149</v>
      </c>
      <c r="D16" s="179">
        <v>15000000000</v>
      </c>
    </row>
    <row r="17" spans="1:4" s="6" customFormat="1" ht="24.75" customHeight="1">
      <c r="A17" s="114"/>
      <c r="B17" s="176"/>
      <c r="C17" s="114"/>
      <c r="D17" s="179"/>
    </row>
    <row r="18" spans="1:4" s="6" customFormat="1" ht="24.75" customHeight="1">
      <c r="A18" s="114" t="s">
        <v>130</v>
      </c>
      <c r="B18" s="176">
        <v>34500000000</v>
      </c>
      <c r="C18" s="114"/>
      <c r="D18" s="180"/>
    </row>
    <row r="19" spans="1:4" s="6" customFormat="1" ht="24.75" customHeight="1">
      <c r="A19" s="114"/>
      <c r="B19" s="176"/>
      <c r="C19" s="115"/>
      <c r="D19" s="179"/>
    </row>
    <row r="20" spans="1:4" s="6" customFormat="1" ht="24.75" customHeight="1">
      <c r="A20" s="114"/>
      <c r="B20" s="176"/>
      <c r="C20" s="115"/>
      <c r="D20" s="179"/>
    </row>
    <row r="21" spans="1:4" s="6" customFormat="1" ht="24.75" customHeight="1">
      <c r="A21" s="114"/>
      <c r="B21" s="176"/>
      <c r="C21" s="115"/>
      <c r="D21" s="179"/>
    </row>
    <row r="22" spans="1:4" s="6" customFormat="1" ht="24.75" customHeight="1">
      <c r="A22" s="114"/>
      <c r="B22" s="176"/>
      <c r="C22" s="115"/>
      <c r="D22" s="179"/>
    </row>
    <row r="23" spans="1:4" s="6" customFormat="1" ht="24.75" customHeight="1">
      <c r="A23" s="114"/>
      <c r="B23" s="176"/>
      <c r="C23" s="115"/>
      <c r="D23" s="179"/>
    </row>
    <row r="24" spans="1:4" s="6" customFormat="1" ht="24.75" customHeight="1">
      <c r="A24" s="114"/>
      <c r="B24" s="176"/>
      <c r="C24" s="115"/>
      <c r="D24" s="179"/>
    </row>
    <row r="25" spans="1:4" s="6" customFormat="1" ht="24.75" customHeight="1">
      <c r="A25" s="114"/>
      <c r="B25" s="176"/>
      <c r="C25" s="115"/>
      <c r="D25" s="179"/>
    </row>
    <row r="26" spans="1:4" s="6" customFormat="1" ht="24.75" customHeight="1">
      <c r="A26" s="114"/>
      <c r="B26" s="176"/>
      <c r="C26" s="115"/>
      <c r="D26" s="179"/>
    </row>
    <row r="27" spans="1:4" s="6" customFormat="1" ht="24.75" customHeight="1">
      <c r="A27" s="114"/>
      <c r="B27" s="176"/>
      <c r="C27" s="115"/>
      <c r="D27" s="179"/>
    </row>
    <row r="28" spans="1:4" s="6" customFormat="1" ht="24.75" customHeight="1">
      <c r="A28" s="114"/>
      <c r="B28" s="176"/>
      <c r="C28" s="115"/>
      <c r="D28" s="179"/>
    </row>
    <row r="29" spans="1:4" s="6" customFormat="1" ht="24.75" customHeight="1">
      <c r="A29" s="114"/>
      <c r="B29" s="176"/>
      <c r="C29" s="115"/>
      <c r="D29" s="179"/>
    </row>
    <row r="30" spans="1:5" s="6" customFormat="1" ht="27" customHeight="1" thickBot="1">
      <c r="A30" s="116" t="s">
        <v>13</v>
      </c>
      <c r="B30" s="178">
        <f>SUM(B5:B20)</f>
        <v>88126626009</v>
      </c>
      <c r="C30" s="116" t="s">
        <v>13</v>
      </c>
      <c r="D30" s="181">
        <f>SUM(D5:D20)</f>
        <v>88126626009</v>
      </c>
      <c r="E30" s="130"/>
    </row>
    <row r="31" spans="1:4" s="6" customFormat="1" ht="60" customHeight="1">
      <c r="A31" s="28"/>
      <c r="B31" s="27"/>
      <c r="C31" s="29"/>
      <c r="D31" s="27"/>
    </row>
    <row r="32" ht="24.75" customHeight="1"/>
    <row r="33" ht="24.75" customHeight="1"/>
    <row r="37" ht="16.5">
      <c r="A37" s="17"/>
    </row>
  </sheetData>
  <sheetProtection/>
  <mergeCells count="2">
    <mergeCell ref="A2:D2"/>
    <mergeCell ref="A1:D1"/>
  </mergeCells>
  <printOptions horizontalCentered="1"/>
  <pageMargins left="0.4724409448818898" right="0.4724409448818898" top="0.7874015748031497" bottom="0.9055118110236221" header="0.5118110236220472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Q111</cp:lastModifiedBy>
  <cp:lastPrinted>2010-04-27T06:42:27Z</cp:lastPrinted>
  <dcterms:created xsi:type="dcterms:W3CDTF">2005-04-22T05:17:29Z</dcterms:created>
  <dcterms:modified xsi:type="dcterms:W3CDTF">2010-04-27T06:42:30Z</dcterms:modified>
  <cp:category/>
  <cp:version/>
  <cp:contentType/>
  <cp:contentStatus/>
</cp:coreProperties>
</file>