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'歲出明細'!$A$1:$P$56</definedName>
    <definedName name="_xlnm.Print_Area" localSheetId="1">'歲出總併'!$A$1:$P$34</definedName>
    <definedName name="_xlnm.Print_Area" localSheetId="2">'歲出總資'!$A$1:$P$34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J29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1,446,140</t>
        </r>
        <r>
          <rPr>
            <sz val="9"/>
            <rFont val="新細明體"/>
            <family val="1"/>
          </rPr>
          <t xml:space="preserve">
</t>
        </r>
      </text>
    </comment>
    <comment ref="I32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250</t>
        </r>
        <r>
          <rPr>
            <sz val="12"/>
            <rFont val="新細明體"/>
            <family val="1"/>
          </rPr>
          <t>萬</t>
        </r>
      </text>
    </comment>
    <comment ref="J32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 xml:space="preserve"> 124,869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<sst xmlns="http://schemas.openxmlformats.org/spreadsheetml/2006/main" count="149" uniqueCount="68">
  <si>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</si>
  <si>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</si>
  <si>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</si>
  <si>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</si>
  <si>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</si>
  <si>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</si>
  <si>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</si>
  <si>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</si>
  <si>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</si>
  <si>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基隆河員山子分洪工程</t>
  </si>
  <si>
    <t>防洪工程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</si>
  <si>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</si>
  <si>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</si>
  <si>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</si>
  <si>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</si>
  <si>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</si>
  <si>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</si>
  <si>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</si>
  <si>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</si>
  <si>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</si>
  <si>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</si>
  <si>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</si>
  <si>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</si>
  <si>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</si>
  <si>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</si>
  <si>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</si>
  <si>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</si>
  <si>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</si>
  <si>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內政部主管</t>
  </si>
  <si>
    <t>營建署及所屬</t>
  </si>
  <si>
    <t>經常門</t>
  </si>
  <si>
    <t>工業支出</t>
  </si>
  <si>
    <t>抽水站工程</t>
  </si>
  <si>
    <t>經濟部主管</t>
  </si>
  <si>
    <t>水利署及所屬</t>
  </si>
  <si>
    <t>農業支出</t>
  </si>
  <si>
    <t>河堤整建及排水改善工程</t>
  </si>
  <si>
    <t>支流排水改善工程</t>
  </si>
  <si>
    <t>經資小計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</si>
  <si>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</si>
  <si>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</si>
  <si>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</si>
  <si>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</si>
  <si>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</si>
  <si>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</si>
  <si>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</si>
  <si>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</si>
  <si>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</si>
  <si>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</si>
  <si>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</si>
  <si>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</si>
  <si>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</si>
  <si>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</si>
  <si>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</si>
  <si>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</si>
  <si>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</si>
  <si>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</si>
  <si>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</si>
  <si>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</si>
  <si>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</si>
  <si>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</si>
  <si>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中央政府基隆河整體治理</t>
  </si>
  <si>
    <t>計畫（前期計畫）特別決算</t>
  </si>
  <si>
    <t>中央政府基隆河整體治理計畫（前期計畫）特別決算</t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</si>
  <si>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</si>
  <si>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</si>
  <si>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</si>
  <si>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r>
      <t>中  華  民  國</t>
    </r>
    <r>
      <rPr>
        <sz val="12"/>
        <rFont val="新細明體"/>
        <family val="1"/>
      </rPr>
      <t xml:space="preserve">  98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</si>
</sst>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1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Arial"/>
      <family val="2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9"/>
      <color indexed="12"/>
      <name val="Arial"/>
      <family val="2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80" fontId="11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43" fontId="1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180" fontId="11" fillId="0" borderId="7" xfId="0" applyNumberFormat="1" applyFont="1" applyBorder="1" applyAlignment="1">
      <alignment horizontal="right" vertical="center"/>
    </xf>
    <xf numFmtId="180" fontId="11" fillId="0" borderId="8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top"/>
    </xf>
    <xf numFmtId="180" fontId="11" fillId="0" borderId="3" xfId="0" applyNumberFormat="1" applyFont="1" applyBorder="1" applyAlignment="1">
      <alignment horizontal="right" vertical="top"/>
    </xf>
    <xf numFmtId="180" fontId="11" fillId="0" borderId="2" xfId="0" applyNumberFormat="1" applyFont="1" applyBorder="1" applyAlignment="1">
      <alignment horizontal="right" vertical="top"/>
    </xf>
    <xf numFmtId="180" fontId="12" fillId="0" borderId="1" xfId="0" applyNumberFormat="1" applyFont="1" applyBorder="1" applyAlignment="1">
      <alignment horizontal="right" vertical="top"/>
    </xf>
    <xf numFmtId="180" fontId="12" fillId="0" borderId="3" xfId="0" applyNumberFormat="1" applyFont="1" applyBorder="1" applyAlignment="1">
      <alignment horizontal="right" vertical="top"/>
    </xf>
    <xf numFmtId="180" fontId="12" fillId="0" borderId="2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right"/>
    </xf>
    <xf numFmtId="0" fontId="0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0" fontId="11" fillId="0" borderId="12" xfId="0" applyNumberFormat="1" applyFont="1" applyBorder="1" applyAlignment="1">
      <alignment horizontal="right" vertical="center"/>
    </xf>
    <xf numFmtId="0" fontId="22" fillId="2" borderId="0" xfId="0" applyFont="1" applyFill="1" applyAlignment="1">
      <alignment vertical="top"/>
    </xf>
    <xf numFmtId="49" fontId="23" fillId="2" borderId="1" xfId="15" applyNumberFormat="1" applyFont="1" applyFill="1" applyBorder="1" applyAlignment="1">
      <alignment horizontal="left" vertical="top" wrapText="1"/>
    </xf>
    <xf numFmtId="180" fontId="24" fillId="2" borderId="1" xfId="0" applyNumberFormat="1" applyFont="1" applyFill="1" applyBorder="1" applyAlignment="1">
      <alignment horizontal="right" vertical="top"/>
    </xf>
    <xf numFmtId="180" fontId="24" fillId="2" borderId="3" xfId="0" applyNumberFormat="1" applyFont="1" applyFill="1" applyBorder="1" applyAlignment="1">
      <alignment horizontal="right" vertical="top"/>
    </xf>
    <xf numFmtId="180" fontId="24" fillId="2" borderId="2" xfId="0" applyNumberFormat="1" applyFont="1" applyFill="1" applyBorder="1" applyAlignment="1">
      <alignment horizontal="right" vertical="top"/>
    </xf>
    <xf numFmtId="49" fontId="22" fillId="3" borderId="1" xfId="15" applyNumberFormat="1" applyFont="1" applyFill="1" applyBorder="1" applyAlignment="1">
      <alignment horizontal="left" vertical="top" wrapText="1"/>
    </xf>
    <xf numFmtId="180" fontId="24" fillId="3" borderId="1" xfId="0" applyNumberFormat="1" applyFont="1" applyFill="1" applyBorder="1" applyAlignment="1">
      <alignment horizontal="right" vertical="top"/>
    </xf>
    <xf numFmtId="180" fontId="24" fillId="3" borderId="3" xfId="0" applyNumberFormat="1" applyFont="1" applyFill="1" applyBorder="1" applyAlignment="1">
      <alignment horizontal="right" vertical="top"/>
    </xf>
    <xf numFmtId="180" fontId="24" fillId="3" borderId="2" xfId="0" applyNumberFormat="1" applyFont="1" applyFill="1" applyBorder="1" applyAlignment="1">
      <alignment horizontal="right" vertical="top"/>
    </xf>
    <xf numFmtId="0" fontId="25" fillId="3" borderId="0" xfId="0" applyFont="1" applyFill="1" applyAlignment="1">
      <alignment vertical="top"/>
    </xf>
    <xf numFmtId="49" fontId="22" fillId="4" borderId="1" xfId="15" applyNumberFormat="1" applyFont="1" applyFill="1" applyBorder="1" applyAlignment="1">
      <alignment horizontal="left" vertical="top" wrapText="1"/>
    </xf>
    <xf numFmtId="180" fontId="24" fillId="4" borderId="1" xfId="0" applyNumberFormat="1" applyFont="1" applyFill="1" applyBorder="1" applyAlignment="1">
      <alignment horizontal="right" vertical="top"/>
    </xf>
    <xf numFmtId="180" fontId="24" fillId="4" borderId="3" xfId="0" applyNumberFormat="1" applyFont="1" applyFill="1" applyBorder="1" applyAlignment="1">
      <alignment horizontal="right" vertical="top"/>
    </xf>
    <xf numFmtId="180" fontId="24" fillId="4" borderId="2" xfId="0" applyNumberFormat="1" applyFont="1" applyFill="1" applyBorder="1" applyAlignment="1">
      <alignment horizontal="right" vertical="top"/>
    </xf>
    <xf numFmtId="0" fontId="25" fillId="4" borderId="0" xfId="0" applyFont="1" applyFill="1" applyAlignment="1">
      <alignment vertical="top"/>
    </xf>
    <xf numFmtId="49" fontId="21" fillId="0" borderId="1" xfId="15" applyNumberFormat="1" applyFont="1" applyFill="1" applyBorder="1" applyAlignment="1">
      <alignment horizontal="left" vertical="top" wrapText="1"/>
    </xf>
    <xf numFmtId="180" fontId="11" fillId="0" borderId="1" xfId="0" applyNumberFormat="1" applyFont="1" applyFill="1" applyBorder="1" applyAlignment="1">
      <alignment horizontal="right" vertical="top"/>
    </xf>
    <xf numFmtId="180" fontId="11" fillId="0" borderId="3" xfId="0" applyNumberFormat="1" applyFont="1" applyFill="1" applyBorder="1" applyAlignment="1">
      <alignment horizontal="right" vertical="top"/>
    </xf>
    <xf numFmtId="180" fontId="11" fillId="0" borderId="2" xfId="0" applyNumberFormat="1" applyFont="1" applyFill="1" applyBorder="1" applyAlignment="1">
      <alignment horizontal="right" vertical="top"/>
    </xf>
    <xf numFmtId="0" fontId="26" fillId="2" borderId="0" xfId="0" applyFont="1" applyFill="1" applyAlignment="1">
      <alignment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1" xfId="0" applyNumberFormat="1" applyFont="1" applyFill="1" applyBorder="1" applyAlignment="1">
      <alignment horizontal="right" vertical="top"/>
    </xf>
    <xf numFmtId="180" fontId="28" fillId="2" borderId="3" xfId="0" applyNumberFormat="1" applyFont="1" applyFill="1" applyBorder="1" applyAlignment="1">
      <alignment horizontal="right" vertical="top"/>
    </xf>
    <xf numFmtId="180" fontId="28" fillId="2" borderId="2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49" fontId="26" fillId="3" borderId="1" xfId="15" applyNumberFormat="1" applyFont="1" applyFill="1" applyBorder="1" applyAlignment="1">
      <alignment horizontal="left" vertical="top" wrapText="1"/>
    </xf>
    <xf numFmtId="180" fontId="30" fillId="3" borderId="1" xfId="0" applyNumberFormat="1" applyFont="1" applyFill="1" applyBorder="1" applyAlignment="1">
      <alignment horizontal="right" vertical="top"/>
    </xf>
    <xf numFmtId="180" fontId="30" fillId="3" borderId="3" xfId="0" applyNumberFormat="1" applyFont="1" applyFill="1" applyBorder="1" applyAlignment="1">
      <alignment horizontal="right" vertical="top"/>
    </xf>
    <xf numFmtId="180" fontId="30" fillId="3" borderId="2" xfId="0" applyNumberFormat="1" applyFont="1" applyFill="1" applyBorder="1" applyAlignment="1">
      <alignment horizontal="right" vertical="top"/>
    </xf>
    <xf numFmtId="0" fontId="31" fillId="3" borderId="0" xfId="0" applyFont="1" applyFill="1" applyAlignment="1">
      <alignment vertical="top"/>
    </xf>
    <xf numFmtId="49" fontId="26" fillId="4" borderId="1" xfId="15" applyNumberFormat="1" applyFont="1" applyFill="1" applyBorder="1" applyAlignment="1">
      <alignment horizontal="left" vertical="top" wrapText="1"/>
    </xf>
    <xf numFmtId="180" fontId="30" fillId="4" borderId="1" xfId="0" applyNumberFormat="1" applyFont="1" applyFill="1" applyBorder="1" applyAlignment="1">
      <alignment horizontal="right" vertical="top"/>
    </xf>
    <xf numFmtId="180" fontId="30" fillId="4" borderId="3" xfId="0" applyNumberFormat="1" applyFont="1" applyFill="1" applyBorder="1" applyAlignment="1">
      <alignment horizontal="right" vertical="top"/>
    </xf>
    <xf numFmtId="180" fontId="30" fillId="4" borderId="2" xfId="0" applyNumberFormat="1" applyFont="1" applyFill="1" applyBorder="1" applyAlignment="1">
      <alignment horizontal="right" vertical="top"/>
    </xf>
    <xf numFmtId="0" fontId="31" fillId="4" borderId="0" xfId="0" applyFont="1" applyFill="1" applyAlignment="1">
      <alignment vertical="top"/>
    </xf>
    <xf numFmtId="49" fontId="1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Fill="1" applyBorder="1" applyAlignment="1">
      <alignment horizontal="left" vertical="top" wrapText="1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3" xfId="0" applyNumberFormat="1" applyFont="1" applyFill="1" applyBorder="1" applyAlignment="1">
      <alignment horizontal="right" vertical="top"/>
    </xf>
    <xf numFmtId="180" fontId="12" fillId="0" borderId="2" xfId="0" applyNumberFormat="1" applyFont="1" applyFill="1" applyBorder="1" applyAlignment="1">
      <alignment horizontal="right" vertical="top"/>
    </xf>
    <xf numFmtId="49" fontId="26" fillId="5" borderId="1" xfId="15" applyNumberFormat="1" applyFont="1" applyFill="1" applyBorder="1" applyAlignment="1">
      <alignment horizontal="left" vertical="top" wrapText="1"/>
    </xf>
    <xf numFmtId="180" fontId="30" fillId="5" borderId="1" xfId="0" applyNumberFormat="1" applyFont="1" applyFill="1" applyBorder="1" applyAlignment="1">
      <alignment horizontal="right" vertical="top"/>
    </xf>
    <xf numFmtId="180" fontId="30" fillId="5" borderId="3" xfId="0" applyNumberFormat="1" applyFont="1" applyFill="1" applyBorder="1" applyAlignment="1">
      <alignment horizontal="right" vertical="top"/>
    </xf>
    <xf numFmtId="180" fontId="30" fillId="5" borderId="2" xfId="0" applyNumberFormat="1" applyFont="1" applyFill="1" applyBorder="1" applyAlignment="1">
      <alignment horizontal="right" vertical="top"/>
    </xf>
    <xf numFmtId="0" fontId="31" fillId="5" borderId="0" xfId="0" applyFont="1" applyFill="1" applyAlignment="1">
      <alignment vertical="top"/>
    </xf>
    <xf numFmtId="49" fontId="26" fillId="6" borderId="1" xfId="15" applyNumberFormat="1" applyFont="1" applyFill="1" applyBorder="1" applyAlignment="1">
      <alignment horizontal="left" vertical="top" wrapText="1"/>
    </xf>
    <xf numFmtId="180" fontId="30" fillId="6" borderId="1" xfId="0" applyNumberFormat="1" applyFont="1" applyFill="1" applyBorder="1" applyAlignment="1">
      <alignment horizontal="right" vertical="top"/>
    </xf>
    <xf numFmtId="180" fontId="30" fillId="6" borderId="3" xfId="0" applyNumberFormat="1" applyFont="1" applyFill="1" applyBorder="1" applyAlignment="1">
      <alignment horizontal="right" vertical="top"/>
    </xf>
    <xf numFmtId="180" fontId="30" fillId="6" borderId="2" xfId="0" applyNumberFormat="1" applyFont="1" applyFill="1" applyBorder="1" applyAlignment="1">
      <alignment horizontal="right" vertical="top"/>
    </xf>
    <xf numFmtId="0" fontId="31" fillId="6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32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11" fillId="0" borderId="8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4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4" fillId="0" borderId="1" xfId="15" applyNumberFormat="1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21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1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4" fillId="0" borderId="0" xfId="15" applyNumberFormat="1" applyFont="1" applyFill="1" applyBorder="1" applyAlignment="1">
      <alignment horizontal="left" wrapText="1"/>
    </xf>
    <xf numFmtId="49" fontId="32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3" borderId="3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6" fillId="3" borderId="3" xfId="0" applyFont="1" applyFill="1" applyBorder="1" applyAlignment="1">
      <alignment horizontal="center" vertical="top"/>
    </xf>
    <xf numFmtId="0" fontId="26" fillId="4" borderId="3" xfId="0" applyFont="1" applyFill="1" applyBorder="1" applyAlignment="1">
      <alignment horizontal="center" vertical="top"/>
    </xf>
    <xf numFmtId="0" fontId="26" fillId="5" borderId="3" xfId="0" applyFont="1" applyFill="1" applyBorder="1" applyAlignment="1">
      <alignment horizontal="center" vertical="top"/>
    </xf>
    <xf numFmtId="0" fontId="26" fillId="6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8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left"/>
    </xf>
    <xf numFmtId="49" fontId="35" fillId="0" borderId="1" xfId="15" applyNumberFormat="1" applyFont="1" applyFill="1" applyBorder="1" applyAlignment="1">
      <alignment horizontal="left" wrapText="1"/>
    </xf>
    <xf numFmtId="49" fontId="35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7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49" fontId="38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191" fontId="11" fillId="0" borderId="1" xfId="0" applyNumberFormat="1" applyFont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2" fillId="2" borderId="3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6" fillId="5" borderId="1" xfId="0" applyFont="1" applyFill="1" applyBorder="1" applyAlignment="1">
      <alignment horizontal="center" vertical="top"/>
    </xf>
    <xf numFmtId="0" fontId="26" fillId="6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/>
    </xf>
    <xf numFmtId="191" fontId="11" fillId="0" borderId="1" xfId="0" applyNumberFormat="1" applyFont="1" applyFill="1" applyBorder="1" applyAlignment="1">
      <alignment horizontal="right" vertical="center"/>
    </xf>
    <xf numFmtId="191" fontId="12" fillId="0" borderId="1" xfId="0" applyNumberFormat="1" applyFont="1" applyBorder="1" applyAlignment="1">
      <alignment horizontal="right" vertical="top"/>
    </xf>
    <xf numFmtId="191" fontId="12" fillId="0" borderId="1" xfId="0" applyNumberFormat="1" applyFont="1" applyFill="1" applyBorder="1" applyAlignment="1">
      <alignment horizontal="right" vertical="top"/>
    </xf>
    <xf numFmtId="191" fontId="11" fillId="0" borderId="1" xfId="0" applyNumberFormat="1" applyFont="1" applyBorder="1" applyAlignment="1">
      <alignment horizontal="right" vertical="center"/>
    </xf>
    <xf numFmtId="191" fontId="11" fillId="0" borderId="1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0" fillId="0" borderId="14" xfId="0" applyFont="1" applyBorder="1" applyAlignment="1">
      <alignment horizontal="distributed" vertical="center" wrapText="1"/>
    </xf>
    <xf numFmtId="180" fontId="39" fillId="0" borderId="1" xfId="0" applyNumberFormat="1" applyFont="1" applyBorder="1" applyAlignment="1">
      <alignment horizontal="right" vertical="center"/>
    </xf>
    <xf numFmtId="178" fontId="39" fillId="0" borderId="1" xfId="0" applyNumberFormat="1" applyFont="1" applyBorder="1" applyAlignment="1">
      <alignment horizontal="right" vertical="center"/>
    </xf>
    <xf numFmtId="178" fontId="39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7" fillId="0" borderId="17" xfId="0" applyNumberFormat="1" applyFont="1" applyBorder="1" applyAlignment="1">
      <alignment horizontal="distributed" vertical="center"/>
    </xf>
    <xf numFmtId="0" fontId="37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37" fillId="0" borderId="17" xfId="0" applyNumberFormat="1" applyFont="1" applyFill="1" applyBorder="1" applyAlignment="1">
      <alignment horizontal="distributed" vertical="center"/>
    </xf>
    <xf numFmtId="0" fontId="37" fillId="0" borderId="18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7" fillId="0" borderId="18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D8" sqref="D8"/>
    </sheetView>
  </sheetViews>
  <sheetFormatPr defaultColWidth="9.00390625" defaultRowHeight="16.5"/>
  <cols>
    <col min="1" max="1" width="3.875" style="221" customWidth="1"/>
    <col min="2" max="2" width="16.625" style="198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6" s="2" customFormat="1" ht="20.25" customHeight="1">
      <c r="A1" s="249" t="s">
        <v>14</v>
      </c>
      <c r="B1" s="249"/>
      <c r="C1" s="249"/>
      <c r="D1" s="249"/>
      <c r="E1" s="249"/>
      <c r="F1" s="249"/>
    </row>
    <row r="2" spans="1:6" s="5" customFormat="1" ht="25.5" customHeight="1">
      <c r="A2" s="249" t="s">
        <v>63</v>
      </c>
      <c r="B2" s="249"/>
      <c r="C2" s="249"/>
      <c r="D2" s="249"/>
      <c r="E2" s="249"/>
      <c r="F2" s="249"/>
    </row>
    <row r="3" spans="1:6" s="5" customFormat="1" ht="25.5" customHeight="1">
      <c r="A3" s="249" t="s">
        <v>11</v>
      </c>
      <c r="B3" s="249"/>
      <c r="C3" s="249"/>
      <c r="D3" s="249"/>
      <c r="E3" s="249"/>
      <c r="F3" s="249"/>
    </row>
    <row r="4" spans="3:6" s="18" customFormat="1" ht="16.5" customHeight="1" thickBot="1">
      <c r="C4" s="19"/>
      <c r="D4" s="20" t="s">
        <v>67</v>
      </c>
      <c r="E4" s="21" t="s">
        <v>12</v>
      </c>
      <c r="F4" s="20" t="s">
        <v>0</v>
      </c>
    </row>
    <row r="5" spans="1:6" ht="24" customHeight="1">
      <c r="A5" s="252" t="s">
        <v>13</v>
      </c>
      <c r="B5" s="256" t="s">
        <v>57</v>
      </c>
      <c r="C5" s="254" t="s">
        <v>1</v>
      </c>
      <c r="D5" s="254" t="s">
        <v>15</v>
      </c>
      <c r="E5" s="254" t="s">
        <v>2</v>
      </c>
      <c r="F5" s="250" t="s">
        <v>4</v>
      </c>
    </row>
    <row r="6" spans="1:6" ht="24" customHeight="1">
      <c r="A6" s="253"/>
      <c r="B6" s="257"/>
      <c r="C6" s="255"/>
      <c r="D6" s="255"/>
      <c r="E6" s="255"/>
      <c r="F6" s="251"/>
    </row>
    <row r="7" spans="1:6" ht="12" customHeight="1">
      <c r="A7" s="218"/>
      <c r="B7" s="190"/>
      <c r="C7" s="22"/>
      <c r="D7" s="23"/>
      <c r="E7" s="24"/>
      <c r="F7" s="22"/>
    </row>
    <row r="8" spans="1:6" s="11" customFormat="1" ht="19.5" customHeight="1">
      <c r="A8" s="207">
        <v>91</v>
      </c>
      <c r="B8" s="191" t="s">
        <v>51</v>
      </c>
      <c r="C8" s="246">
        <v>2306918519</v>
      </c>
      <c r="D8" s="247">
        <v>75532707</v>
      </c>
      <c r="E8" s="247">
        <v>2000000000</v>
      </c>
      <c r="F8" s="248">
        <f>C8-D8-E8</f>
        <v>231385812</v>
      </c>
    </row>
    <row r="9" spans="1:6" s="11" customFormat="1" ht="19.5" customHeight="1">
      <c r="A9" s="207" t="s">
        <v>59</v>
      </c>
      <c r="B9" s="192"/>
      <c r="C9" s="14"/>
      <c r="D9" s="12"/>
      <c r="E9" s="14"/>
      <c r="F9" s="13"/>
    </row>
    <row r="10" spans="1:6" s="11" customFormat="1" ht="19.5" customHeight="1">
      <c r="A10" s="207">
        <v>94</v>
      </c>
      <c r="B10" s="193"/>
      <c r="C10" s="14"/>
      <c r="D10" s="12"/>
      <c r="E10" s="14"/>
      <c r="F10" s="13"/>
    </row>
    <row r="11" spans="1:6" ht="19.5" customHeight="1">
      <c r="A11" s="219"/>
      <c r="B11" s="194"/>
      <c r="C11" s="25"/>
      <c r="D11" s="25"/>
      <c r="E11" s="25"/>
      <c r="F11" s="26"/>
    </row>
    <row r="12" spans="1:6" ht="19.5" customHeight="1">
      <c r="A12" s="219"/>
      <c r="B12" s="195"/>
      <c r="C12" s="25"/>
      <c r="D12" s="25"/>
      <c r="E12" s="25"/>
      <c r="F12" s="26"/>
    </row>
    <row r="13" spans="1:6" ht="19.5" customHeight="1">
      <c r="A13" s="219"/>
      <c r="B13" s="194"/>
      <c r="C13" s="25"/>
      <c r="D13" s="25"/>
      <c r="E13" s="25"/>
      <c r="F13" s="26"/>
    </row>
    <row r="14" spans="1:6" ht="19.5" customHeight="1">
      <c r="A14" s="219"/>
      <c r="B14" s="195"/>
      <c r="C14" s="25"/>
      <c r="D14" s="25"/>
      <c r="E14" s="25"/>
      <c r="F14" s="26"/>
    </row>
    <row r="15" spans="1:6" ht="19.5" customHeight="1">
      <c r="A15" s="219"/>
      <c r="B15" s="194"/>
      <c r="C15" s="25"/>
      <c r="D15" s="25"/>
      <c r="E15" s="25"/>
      <c r="F15" s="26"/>
    </row>
    <row r="16" spans="1:6" ht="19.5" customHeight="1">
      <c r="A16" s="219"/>
      <c r="B16" s="195"/>
      <c r="C16" s="25"/>
      <c r="D16" s="25"/>
      <c r="E16" s="25"/>
      <c r="F16" s="26"/>
    </row>
    <row r="17" spans="1:6" ht="19.5" customHeight="1">
      <c r="A17" s="219"/>
      <c r="B17" s="195"/>
      <c r="C17" s="25"/>
      <c r="D17" s="25"/>
      <c r="E17" s="25"/>
      <c r="F17" s="26"/>
    </row>
    <row r="18" spans="1:6" ht="19.5" customHeight="1">
      <c r="A18" s="219"/>
      <c r="B18" s="195"/>
      <c r="C18" s="25"/>
      <c r="D18" s="25"/>
      <c r="E18" s="25"/>
      <c r="F18" s="26"/>
    </row>
    <row r="19" spans="1:6" ht="19.5" customHeight="1">
      <c r="A19" s="219"/>
      <c r="B19" s="194"/>
      <c r="C19" s="25"/>
      <c r="D19" s="25"/>
      <c r="E19" s="25"/>
      <c r="F19" s="26"/>
    </row>
    <row r="20" spans="1:6" ht="19.5" customHeight="1">
      <c r="A20" s="219"/>
      <c r="B20" s="195"/>
      <c r="C20" s="25"/>
      <c r="D20" s="25"/>
      <c r="E20" s="25"/>
      <c r="F20" s="26"/>
    </row>
    <row r="21" spans="1:6" ht="19.5" customHeight="1">
      <c r="A21" s="219"/>
      <c r="B21" s="194"/>
      <c r="C21" s="25"/>
      <c r="D21" s="25"/>
      <c r="E21" s="25"/>
      <c r="F21" s="26"/>
    </row>
    <row r="22" spans="1:6" ht="19.5" customHeight="1">
      <c r="A22" s="219"/>
      <c r="B22" s="195"/>
      <c r="C22" s="25"/>
      <c r="D22" s="25"/>
      <c r="E22" s="25"/>
      <c r="F22" s="26"/>
    </row>
    <row r="23" spans="1:6" ht="19.5" customHeight="1">
      <c r="A23" s="219"/>
      <c r="B23" s="194"/>
      <c r="C23" s="25"/>
      <c r="D23" s="25"/>
      <c r="E23" s="25"/>
      <c r="F23" s="26"/>
    </row>
    <row r="24" spans="1:6" ht="19.5" customHeight="1">
      <c r="A24" s="219"/>
      <c r="B24" s="195"/>
      <c r="C24" s="25"/>
      <c r="D24" s="25"/>
      <c r="E24" s="25"/>
      <c r="F24" s="26"/>
    </row>
    <row r="25" spans="1:6" ht="19.5" customHeight="1">
      <c r="A25" s="219"/>
      <c r="B25" s="194"/>
      <c r="C25" s="25"/>
      <c r="D25" s="25"/>
      <c r="E25" s="25"/>
      <c r="F25" s="26"/>
    </row>
    <row r="26" spans="1:6" ht="19.5" customHeight="1">
      <c r="A26" s="219"/>
      <c r="B26" s="195"/>
      <c r="C26" s="25"/>
      <c r="D26" s="25"/>
      <c r="E26" s="25"/>
      <c r="F26" s="26"/>
    </row>
    <row r="27" spans="1:6" ht="19.5" customHeight="1">
      <c r="A27" s="219"/>
      <c r="B27" s="194"/>
      <c r="C27" s="25"/>
      <c r="D27" s="25"/>
      <c r="E27" s="25"/>
      <c r="F27" s="26"/>
    </row>
    <row r="28" spans="1:6" ht="19.5" customHeight="1">
      <c r="A28" s="219"/>
      <c r="B28" s="196"/>
      <c r="C28" s="28"/>
      <c r="D28" s="28"/>
      <c r="E28" s="28"/>
      <c r="F28" s="29"/>
    </row>
    <row r="29" spans="1:6" ht="19.5" customHeight="1">
      <c r="A29" s="219"/>
      <c r="B29" s="194"/>
      <c r="C29" s="25"/>
      <c r="D29" s="25"/>
      <c r="E29" s="25"/>
      <c r="F29" s="26"/>
    </row>
    <row r="30" spans="1:6" ht="19.5" customHeight="1">
      <c r="A30" s="219"/>
      <c r="B30" s="195"/>
      <c r="C30" s="25"/>
      <c r="D30" s="25"/>
      <c r="E30" s="25"/>
      <c r="F30" s="26"/>
    </row>
    <row r="31" spans="1:6" ht="19.5" customHeight="1">
      <c r="A31" s="219"/>
      <c r="B31" s="194"/>
      <c r="C31" s="25"/>
      <c r="D31" s="25"/>
      <c r="E31" s="25"/>
      <c r="F31" s="26"/>
    </row>
    <row r="32" spans="1:6" ht="19.5" customHeight="1">
      <c r="A32" s="219"/>
      <c r="B32" s="195"/>
      <c r="C32" s="25"/>
      <c r="D32" s="25"/>
      <c r="E32" s="25"/>
      <c r="F32" s="26"/>
    </row>
    <row r="33" spans="1:6" ht="19.5" customHeight="1">
      <c r="A33" s="219"/>
      <c r="B33" s="195"/>
      <c r="C33" s="25"/>
      <c r="D33" s="25"/>
      <c r="E33" s="25"/>
      <c r="F33" s="26"/>
    </row>
    <row r="34" spans="1:6" ht="19.5" customHeight="1">
      <c r="A34" s="219"/>
      <c r="B34" s="194"/>
      <c r="C34" s="25"/>
      <c r="D34" s="25"/>
      <c r="E34" s="25"/>
      <c r="F34" s="26"/>
    </row>
    <row r="35" spans="1:6" ht="19.5" customHeight="1">
      <c r="A35" s="219"/>
      <c r="B35" s="195"/>
      <c r="C35" s="25"/>
      <c r="D35" s="25"/>
      <c r="E35" s="25"/>
      <c r="F35" s="26"/>
    </row>
    <row r="36" spans="1:6" ht="19.5" customHeight="1">
      <c r="A36" s="219"/>
      <c r="B36" s="194"/>
      <c r="C36" s="25"/>
      <c r="D36" s="25"/>
      <c r="E36" s="25"/>
      <c r="F36" s="26"/>
    </row>
    <row r="37" spans="1:6" s="32" customFormat="1" ht="30" customHeight="1" thickBot="1">
      <c r="A37" s="220"/>
      <c r="B37" s="197"/>
      <c r="C37" s="30"/>
      <c r="D37" s="30"/>
      <c r="E37" s="30"/>
      <c r="F37" s="31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9" sqref="G9"/>
    </sheetView>
  </sheetViews>
  <sheetFormatPr defaultColWidth="9.00390625" defaultRowHeight="16.5"/>
  <cols>
    <col min="1" max="1" width="2.875" style="212" customWidth="1"/>
    <col min="2" max="2" width="2.75390625" style="212" customWidth="1"/>
    <col min="3" max="5" width="2.625" style="212" customWidth="1"/>
    <col min="6" max="6" width="20.625" style="189" customWidth="1"/>
    <col min="7" max="8" width="14.25390625" style="123" customWidth="1"/>
    <col min="9" max="10" width="13.875" style="123" customWidth="1"/>
    <col min="11" max="11" width="15.375" style="123" customWidth="1"/>
    <col min="12" max="14" width="14.75390625" style="123" customWidth="1"/>
    <col min="15" max="15" width="15.625" style="123" customWidth="1"/>
    <col min="16" max="16" width="14.75390625" style="123" customWidth="1"/>
    <col min="17" max="19" width="9.00390625" style="159" customWidth="1"/>
    <col min="20" max="16384" width="9.00390625" style="123" customWidth="1"/>
  </cols>
  <sheetData>
    <row r="1" spans="1:19" s="2" customFormat="1" ht="15.75" customHeight="1">
      <c r="A1" s="170"/>
      <c r="B1" s="171"/>
      <c r="C1" s="171"/>
      <c r="D1" s="171"/>
      <c r="E1" s="171"/>
      <c r="F1" s="171"/>
      <c r="G1" s="1"/>
      <c r="H1" s="1"/>
      <c r="I1" s="1"/>
      <c r="J1" s="45" t="s">
        <v>41</v>
      </c>
      <c r="K1" s="3" t="s">
        <v>42</v>
      </c>
      <c r="Q1" s="163"/>
      <c r="R1" s="163"/>
      <c r="S1" s="163"/>
    </row>
    <row r="2" spans="1:19" s="5" customFormat="1" ht="25.5" customHeight="1">
      <c r="A2" s="170"/>
      <c r="B2" s="170"/>
      <c r="C2" s="170"/>
      <c r="D2" s="170"/>
      <c r="E2" s="170"/>
      <c r="F2" s="170"/>
      <c r="H2" s="258" t="s">
        <v>61</v>
      </c>
      <c r="I2" s="259"/>
      <c r="J2" s="259"/>
      <c r="K2" s="244" t="s">
        <v>62</v>
      </c>
      <c r="Q2" s="164"/>
      <c r="R2" s="164"/>
      <c r="S2" s="164"/>
    </row>
    <row r="3" spans="1:19" s="116" customFormat="1" ht="25.5" customHeight="1">
      <c r="A3" s="181"/>
      <c r="B3" s="181"/>
      <c r="C3" s="181"/>
      <c r="D3" s="181"/>
      <c r="E3" s="181"/>
      <c r="F3" s="181"/>
      <c r="G3" s="113"/>
      <c r="H3" s="117"/>
      <c r="J3" s="114" t="s">
        <v>39</v>
      </c>
      <c r="K3" s="115" t="s">
        <v>40</v>
      </c>
      <c r="Q3" s="165"/>
      <c r="R3" s="165"/>
      <c r="S3" s="165"/>
    </row>
    <row r="4" spans="1:19" s="118" customFormat="1" ht="16.5" customHeight="1" thickBot="1">
      <c r="A4" s="266" t="s">
        <v>58</v>
      </c>
      <c r="B4" s="266"/>
      <c r="C4" s="266"/>
      <c r="D4" s="266"/>
      <c r="E4" s="266"/>
      <c r="F4" s="182"/>
      <c r="G4" s="119"/>
      <c r="J4" s="120" t="s">
        <v>17</v>
      </c>
      <c r="K4" s="121" t="s">
        <v>66</v>
      </c>
      <c r="P4" s="122" t="s">
        <v>0</v>
      </c>
      <c r="Q4" s="152"/>
      <c r="R4" s="152"/>
      <c r="S4" s="152"/>
    </row>
    <row r="5" spans="1:16" ht="24" customHeight="1">
      <c r="A5" s="267" t="s">
        <v>13</v>
      </c>
      <c r="B5" s="262" t="s">
        <v>54</v>
      </c>
      <c r="C5" s="263"/>
      <c r="D5" s="263"/>
      <c r="E5" s="263"/>
      <c r="F5" s="264"/>
      <c r="G5" s="260" t="s">
        <v>1</v>
      </c>
      <c r="H5" s="265"/>
      <c r="I5" s="260" t="s">
        <v>18</v>
      </c>
      <c r="J5" s="265"/>
      <c r="K5" s="261" t="s">
        <v>2</v>
      </c>
      <c r="L5" s="265"/>
      <c r="M5" s="260" t="s">
        <v>3</v>
      </c>
      <c r="N5" s="265"/>
      <c r="O5" s="260" t="s">
        <v>4</v>
      </c>
      <c r="P5" s="261"/>
    </row>
    <row r="6" spans="1:16" ht="24" customHeight="1">
      <c r="A6" s="268"/>
      <c r="B6" s="199" t="s">
        <v>5</v>
      </c>
      <c r="C6" s="199" t="s">
        <v>6</v>
      </c>
      <c r="D6" s="199" t="s">
        <v>7</v>
      </c>
      <c r="E6" s="199" t="s">
        <v>8</v>
      </c>
      <c r="F6" s="46" t="s">
        <v>53</v>
      </c>
      <c r="G6" s="124" t="s">
        <v>19</v>
      </c>
      <c r="H6" s="124" t="s">
        <v>20</v>
      </c>
      <c r="I6" s="124" t="s">
        <v>19</v>
      </c>
      <c r="J6" s="125" t="s">
        <v>20</v>
      </c>
      <c r="K6" s="126" t="s">
        <v>19</v>
      </c>
      <c r="L6" s="124" t="s">
        <v>20</v>
      </c>
      <c r="M6" s="124" t="s">
        <v>19</v>
      </c>
      <c r="N6" s="124" t="s">
        <v>20</v>
      </c>
      <c r="O6" s="124" t="s">
        <v>19</v>
      </c>
      <c r="P6" s="127" t="s">
        <v>20</v>
      </c>
    </row>
    <row r="7" spans="1:17" s="133" customFormat="1" ht="23.25" customHeight="1">
      <c r="A7" s="203">
        <v>91</v>
      </c>
      <c r="B7" s="205"/>
      <c r="C7" s="206"/>
      <c r="D7" s="206"/>
      <c r="E7" s="206"/>
      <c r="F7" s="183" t="s">
        <v>52</v>
      </c>
      <c r="G7" s="128">
        <f aca="true" t="shared" si="0" ref="G7:P7">G8+G10+G9+G11+G12</f>
        <v>651004070</v>
      </c>
      <c r="H7" s="128">
        <f t="shared" si="0"/>
        <v>204891766</v>
      </c>
      <c r="I7" s="128">
        <f t="shared" si="0"/>
        <v>1972892</v>
      </c>
      <c r="J7" s="129">
        <f t="shared" si="0"/>
        <v>73559815</v>
      </c>
      <c r="K7" s="130">
        <f t="shared" si="0"/>
        <v>447784989</v>
      </c>
      <c r="L7" s="128">
        <f t="shared" si="0"/>
        <v>83221495</v>
      </c>
      <c r="M7" s="239">
        <f t="shared" si="0"/>
        <v>0</v>
      </c>
      <c r="N7" s="239">
        <f t="shared" si="0"/>
        <v>0</v>
      </c>
      <c r="O7" s="128">
        <f t="shared" si="0"/>
        <v>201246189</v>
      </c>
      <c r="P7" s="131">
        <f t="shared" si="0"/>
        <v>48110456</v>
      </c>
      <c r="Q7" s="166"/>
    </row>
    <row r="8" spans="1:19" s="137" customFormat="1" ht="23.25" customHeight="1" hidden="1">
      <c r="A8" s="207"/>
      <c r="B8" s="208">
        <v>1</v>
      </c>
      <c r="C8" s="209"/>
      <c r="D8" s="209"/>
      <c r="E8" s="209"/>
      <c r="F8" s="184" t="s">
        <v>49</v>
      </c>
      <c r="G8" s="128">
        <f>'歲出明細'!G11</f>
        <v>0</v>
      </c>
      <c r="H8" s="128">
        <f>'歲出明細'!H11</f>
        <v>0</v>
      </c>
      <c r="I8" s="128">
        <f>'歲出明細'!I11</f>
        <v>0</v>
      </c>
      <c r="J8" s="128">
        <f>'歲出明細'!J11</f>
        <v>0</v>
      </c>
      <c r="K8" s="135">
        <f>'歲出明細'!K11</f>
        <v>0</v>
      </c>
      <c r="L8" s="128">
        <f>'歲出明細'!L11</f>
        <v>0</v>
      </c>
      <c r="M8" s="239">
        <f>'歲出明細'!M11</f>
        <v>0</v>
      </c>
      <c r="N8" s="239">
        <f>'歲出明細'!N11</f>
        <v>0</v>
      </c>
      <c r="O8" s="128">
        <f>G8-I8-K8+M8</f>
        <v>0</v>
      </c>
      <c r="P8" s="136">
        <f>H8-J8-L8+N8</f>
        <v>0</v>
      </c>
      <c r="Q8" s="133"/>
      <c r="R8" s="133"/>
      <c r="S8" s="133"/>
    </row>
    <row r="9" spans="1:19" s="137" customFormat="1" ht="23.25" customHeight="1">
      <c r="A9" s="207" t="s">
        <v>46</v>
      </c>
      <c r="B9" s="208">
        <v>3</v>
      </c>
      <c r="C9" s="209"/>
      <c r="D9" s="209"/>
      <c r="E9" s="209"/>
      <c r="F9" s="184" t="s">
        <v>50</v>
      </c>
      <c r="G9" s="128">
        <f>'歲出明細'!G20</f>
        <v>651004070</v>
      </c>
      <c r="H9" s="128">
        <f>'歲出明細'!H20</f>
        <v>204891766</v>
      </c>
      <c r="I9" s="128">
        <f>'歲出明細'!I20</f>
        <v>1972892</v>
      </c>
      <c r="J9" s="128">
        <f>'歲出明細'!J20</f>
        <v>73559815</v>
      </c>
      <c r="K9" s="135">
        <f>'歲出明細'!K20</f>
        <v>447784989</v>
      </c>
      <c r="L9" s="128">
        <f>'歲出明細'!L20</f>
        <v>83221495</v>
      </c>
      <c r="M9" s="239">
        <f>'歲出明細'!M20</f>
        <v>0</v>
      </c>
      <c r="N9" s="239">
        <f>'歲出明細'!N20</f>
        <v>0</v>
      </c>
      <c r="O9" s="128">
        <f>G9-I9-K9+M9</f>
        <v>201246189</v>
      </c>
      <c r="P9" s="136">
        <f>H9-J9-L9+N9</f>
        <v>48110456</v>
      </c>
      <c r="Q9" s="133"/>
      <c r="R9" s="133"/>
      <c r="S9" s="133"/>
    </row>
    <row r="10" spans="1:19" s="137" customFormat="1" ht="23.25" customHeight="1">
      <c r="A10" s="208">
        <v>94</v>
      </c>
      <c r="B10" s="210"/>
      <c r="C10" s="211"/>
      <c r="D10" s="211"/>
      <c r="E10" s="211"/>
      <c r="F10" s="185"/>
      <c r="G10" s="128"/>
      <c r="H10" s="128"/>
      <c r="I10" s="128"/>
      <c r="J10" s="128"/>
      <c r="K10" s="135"/>
      <c r="L10" s="128"/>
      <c r="M10" s="128"/>
      <c r="N10" s="128"/>
      <c r="O10" s="128"/>
      <c r="P10" s="136"/>
      <c r="Q10" s="133"/>
      <c r="R10" s="133"/>
      <c r="S10" s="133"/>
    </row>
    <row r="11" spans="1:19" s="138" customFormat="1" ht="23.25" customHeight="1">
      <c r="A11" s="208"/>
      <c r="B11" s="210"/>
      <c r="C11" s="211"/>
      <c r="D11" s="211"/>
      <c r="E11" s="211"/>
      <c r="F11" s="140"/>
      <c r="G11" s="128"/>
      <c r="H11" s="128"/>
      <c r="I11" s="128"/>
      <c r="J11" s="128"/>
      <c r="K11" s="135"/>
      <c r="L11" s="128"/>
      <c r="M11" s="128"/>
      <c r="N11" s="128"/>
      <c r="O11" s="128"/>
      <c r="P11" s="136"/>
      <c r="Q11" s="167"/>
      <c r="R11" s="167"/>
      <c r="S11" s="167"/>
    </row>
    <row r="12" spans="1:19" s="138" customFormat="1" ht="23.25" customHeight="1">
      <c r="A12" s="208"/>
      <c r="B12" s="210"/>
      <c r="C12" s="211"/>
      <c r="D12" s="211"/>
      <c r="E12" s="209"/>
      <c r="F12" s="140"/>
      <c r="G12" s="128"/>
      <c r="H12" s="128"/>
      <c r="I12" s="128"/>
      <c r="J12" s="128"/>
      <c r="K12" s="135"/>
      <c r="L12" s="128"/>
      <c r="M12" s="128"/>
      <c r="N12" s="128"/>
      <c r="O12" s="128"/>
      <c r="P12" s="136"/>
      <c r="Q12" s="156"/>
      <c r="R12" s="167"/>
      <c r="S12" s="167"/>
    </row>
    <row r="13" spans="1:19" s="141" customFormat="1" ht="23.25" customHeight="1">
      <c r="A13" s="208"/>
      <c r="B13" s="210"/>
      <c r="C13" s="211"/>
      <c r="D13" s="211"/>
      <c r="E13" s="211"/>
      <c r="F13" s="140"/>
      <c r="G13" s="128"/>
      <c r="H13" s="128"/>
      <c r="I13" s="128"/>
      <c r="J13" s="128"/>
      <c r="K13" s="135"/>
      <c r="L13" s="128"/>
      <c r="M13" s="128"/>
      <c r="N13" s="128"/>
      <c r="O13" s="128"/>
      <c r="P13" s="136"/>
      <c r="Q13" s="154"/>
      <c r="R13" s="168"/>
      <c r="S13" s="168"/>
    </row>
    <row r="14" spans="1:19" s="141" customFormat="1" ht="23.25" customHeight="1">
      <c r="A14" s="208"/>
      <c r="B14" s="210"/>
      <c r="C14" s="211"/>
      <c r="D14" s="211"/>
      <c r="E14" s="211"/>
      <c r="F14" s="140"/>
      <c r="G14" s="128"/>
      <c r="H14" s="128"/>
      <c r="I14" s="128"/>
      <c r="J14" s="128"/>
      <c r="K14" s="135"/>
      <c r="L14" s="128"/>
      <c r="M14" s="128"/>
      <c r="N14" s="128"/>
      <c r="O14" s="128"/>
      <c r="P14" s="136"/>
      <c r="Q14" s="154"/>
      <c r="R14" s="168"/>
      <c r="S14" s="168"/>
    </row>
    <row r="15" spans="1:19" s="141" customFormat="1" ht="23.25" customHeight="1">
      <c r="A15" s="208"/>
      <c r="B15" s="210"/>
      <c r="C15" s="211"/>
      <c r="D15" s="211"/>
      <c r="E15" s="211"/>
      <c r="F15" s="186"/>
      <c r="G15" s="128"/>
      <c r="H15" s="128"/>
      <c r="I15" s="128"/>
      <c r="J15" s="128"/>
      <c r="K15" s="135"/>
      <c r="L15" s="128"/>
      <c r="M15" s="128"/>
      <c r="N15" s="128"/>
      <c r="O15" s="128"/>
      <c r="P15" s="136"/>
      <c r="Q15" s="154"/>
      <c r="R15" s="168"/>
      <c r="S15" s="168"/>
    </row>
    <row r="16" spans="1:19" s="146" customFormat="1" ht="23.25" customHeight="1">
      <c r="A16" s="208"/>
      <c r="B16" s="210"/>
      <c r="C16" s="211"/>
      <c r="D16" s="211"/>
      <c r="E16" s="211"/>
      <c r="F16" s="143"/>
      <c r="G16" s="144"/>
      <c r="H16" s="144"/>
      <c r="I16" s="144"/>
      <c r="J16" s="144"/>
      <c r="K16" s="139"/>
      <c r="L16" s="144"/>
      <c r="M16" s="144"/>
      <c r="N16" s="144"/>
      <c r="O16" s="144"/>
      <c r="P16" s="145"/>
      <c r="Q16" s="156"/>
      <c r="R16" s="169"/>
      <c r="S16" s="169"/>
    </row>
    <row r="17" spans="1:19" s="146" customFormat="1" ht="23.25" customHeight="1">
      <c r="A17" s="208"/>
      <c r="B17" s="210"/>
      <c r="C17" s="211"/>
      <c r="D17" s="211"/>
      <c r="E17" s="211"/>
      <c r="F17" s="143"/>
      <c r="G17" s="144"/>
      <c r="H17" s="144"/>
      <c r="I17" s="144"/>
      <c r="J17" s="144"/>
      <c r="K17" s="139"/>
      <c r="L17" s="144"/>
      <c r="M17" s="144"/>
      <c r="N17" s="144"/>
      <c r="O17" s="144"/>
      <c r="P17" s="145"/>
      <c r="Q17" s="156"/>
      <c r="R17" s="169"/>
      <c r="S17" s="169"/>
    </row>
    <row r="18" spans="1:19" s="141" customFormat="1" ht="23.25" customHeight="1">
      <c r="A18" s="208"/>
      <c r="B18" s="210"/>
      <c r="C18" s="211"/>
      <c r="D18" s="211"/>
      <c r="E18" s="211"/>
      <c r="F18" s="186"/>
      <c r="G18" s="128"/>
      <c r="H18" s="128"/>
      <c r="I18" s="128"/>
      <c r="J18" s="128"/>
      <c r="K18" s="135"/>
      <c r="L18" s="128"/>
      <c r="M18" s="128"/>
      <c r="N18" s="128"/>
      <c r="O18" s="128"/>
      <c r="P18" s="136"/>
      <c r="Q18" s="154"/>
      <c r="R18" s="168"/>
      <c r="S18" s="168"/>
    </row>
    <row r="19" spans="1:19" s="141" customFormat="1" ht="23.25" customHeight="1">
      <c r="A19" s="208"/>
      <c r="B19" s="210"/>
      <c r="C19" s="211"/>
      <c r="D19" s="211"/>
      <c r="E19" s="211"/>
      <c r="F19" s="140"/>
      <c r="G19" s="128"/>
      <c r="H19" s="128"/>
      <c r="I19" s="128"/>
      <c r="J19" s="128"/>
      <c r="K19" s="135"/>
      <c r="L19" s="128"/>
      <c r="M19" s="128"/>
      <c r="N19" s="128"/>
      <c r="O19" s="128"/>
      <c r="P19" s="136"/>
      <c r="Q19" s="154"/>
      <c r="R19" s="168"/>
      <c r="S19" s="168"/>
    </row>
    <row r="20" spans="1:19" s="141" customFormat="1" ht="23.25" customHeight="1">
      <c r="A20" s="208"/>
      <c r="B20" s="210"/>
      <c r="C20" s="211"/>
      <c r="D20" s="211"/>
      <c r="E20" s="211"/>
      <c r="F20" s="186"/>
      <c r="G20" s="128"/>
      <c r="H20" s="128"/>
      <c r="I20" s="128"/>
      <c r="J20" s="128"/>
      <c r="K20" s="135"/>
      <c r="L20" s="128"/>
      <c r="M20" s="128"/>
      <c r="N20" s="128"/>
      <c r="O20" s="128"/>
      <c r="P20" s="136"/>
      <c r="Q20" s="154"/>
      <c r="R20" s="168"/>
      <c r="S20" s="168"/>
    </row>
    <row r="21" spans="1:19" s="146" customFormat="1" ht="23.25" customHeight="1">
      <c r="A21" s="208"/>
      <c r="B21" s="210"/>
      <c r="C21" s="211"/>
      <c r="D21" s="211"/>
      <c r="E21" s="211"/>
      <c r="F21" s="143"/>
      <c r="G21" s="144"/>
      <c r="H21" s="144"/>
      <c r="I21" s="144"/>
      <c r="J21" s="144"/>
      <c r="K21" s="139"/>
      <c r="L21" s="144"/>
      <c r="M21" s="144"/>
      <c r="N21" s="144"/>
      <c r="O21" s="144"/>
      <c r="P21" s="145"/>
      <c r="Q21" s="156"/>
      <c r="R21" s="169"/>
      <c r="S21" s="169"/>
    </row>
    <row r="22" spans="1:19" s="141" customFormat="1" ht="23.25" customHeight="1">
      <c r="A22" s="208"/>
      <c r="B22" s="210"/>
      <c r="C22" s="211"/>
      <c r="D22" s="211"/>
      <c r="E22" s="211"/>
      <c r="F22" s="186"/>
      <c r="G22" s="128"/>
      <c r="H22" s="128"/>
      <c r="I22" s="128"/>
      <c r="J22" s="128"/>
      <c r="K22" s="135"/>
      <c r="L22" s="128"/>
      <c r="M22" s="128"/>
      <c r="N22" s="128"/>
      <c r="O22" s="128"/>
      <c r="P22" s="136"/>
      <c r="Q22" s="154"/>
      <c r="R22" s="168"/>
      <c r="S22" s="168"/>
    </row>
    <row r="23" spans="1:19" s="146" customFormat="1" ht="23.25" customHeight="1">
      <c r="A23" s="208"/>
      <c r="B23" s="210"/>
      <c r="C23" s="211"/>
      <c r="D23" s="211"/>
      <c r="E23" s="211"/>
      <c r="F23" s="143"/>
      <c r="G23" s="144"/>
      <c r="H23" s="144"/>
      <c r="I23" s="144"/>
      <c r="J23" s="144"/>
      <c r="K23" s="139"/>
      <c r="L23" s="144"/>
      <c r="M23" s="144"/>
      <c r="N23" s="144"/>
      <c r="O23" s="144"/>
      <c r="P23" s="145"/>
      <c r="Q23" s="156"/>
      <c r="R23" s="169"/>
      <c r="S23" s="169"/>
    </row>
    <row r="24" spans="1:19" s="146" customFormat="1" ht="23.25" customHeight="1">
      <c r="A24" s="208"/>
      <c r="B24" s="210"/>
      <c r="C24" s="211"/>
      <c r="D24" s="211"/>
      <c r="E24" s="211"/>
      <c r="F24" s="143"/>
      <c r="G24" s="144"/>
      <c r="H24" s="144"/>
      <c r="I24" s="144"/>
      <c r="J24" s="144"/>
      <c r="K24" s="139"/>
      <c r="L24" s="144"/>
      <c r="M24" s="144"/>
      <c r="N24" s="144"/>
      <c r="O24" s="144"/>
      <c r="P24" s="145"/>
      <c r="Q24" s="156"/>
      <c r="R24" s="169"/>
      <c r="S24" s="169"/>
    </row>
    <row r="25" spans="1:19" s="141" customFormat="1" ht="23.25" customHeight="1">
      <c r="A25" s="208"/>
      <c r="B25" s="210"/>
      <c r="C25" s="211"/>
      <c r="D25" s="211"/>
      <c r="E25" s="211"/>
      <c r="F25" s="186"/>
      <c r="G25" s="128"/>
      <c r="H25" s="128"/>
      <c r="I25" s="128"/>
      <c r="J25" s="128"/>
      <c r="K25" s="135"/>
      <c r="L25" s="128"/>
      <c r="M25" s="128"/>
      <c r="N25" s="128"/>
      <c r="O25" s="128"/>
      <c r="P25" s="136"/>
      <c r="Q25" s="154"/>
      <c r="R25" s="168"/>
      <c r="S25" s="168"/>
    </row>
    <row r="26" spans="1:19" s="141" customFormat="1" ht="23.25" customHeight="1">
      <c r="A26" s="208"/>
      <c r="B26" s="210"/>
      <c r="C26" s="211"/>
      <c r="D26" s="211"/>
      <c r="E26" s="211"/>
      <c r="F26" s="140"/>
      <c r="G26" s="128"/>
      <c r="H26" s="128"/>
      <c r="I26" s="128"/>
      <c r="J26" s="128"/>
      <c r="K26" s="135"/>
      <c r="L26" s="128"/>
      <c r="M26" s="128"/>
      <c r="N26" s="128"/>
      <c r="O26" s="128"/>
      <c r="P26" s="136"/>
      <c r="Q26" s="154"/>
      <c r="R26" s="168"/>
      <c r="S26" s="168"/>
    </row>
    <row r="27" spans="1:19" s="141" customFormat="1" ht="23.25" customHeight="1">
      <c r="A27" s="208"/>
      <c r="B27" s="210"/>
      <c r="C27" s="211"/>
      <c r="D27" s="211"/>
      <c r="E27" s="211"/>
      <c r="F27" s="186"/>
      <c r="G27" s="128"/>
      <c r="H27" s="128"/>
      <c r="I27" s="128"/>
      <c r="J27" s="128"/>
      <c r="K27" s="135"/>
      <c r="L27" s="128"/>
      <c r="M27" s="128"/>
      <c r="N27" s="128"/>
      <c r="O27" s="128"/>
      <c r="P27" s="136"/>
      <c r="Q27" s="154"/>
      <c r="R27" s="168"/>
      <c r="S27" s="168"/>
    </row>
    <row r="28" spans="1:19" s="146" customFormat="1" ht="23.25" customHeight="1">
      <c r="A28" s="208"/>
      <c r="B28" s="210"/>
      <c r="C28" s="211"/>
      <c r="D28" s="211"/>
      <c r="E28" s="211"/>
      <c r="F28" s="143"/>
      <c r="G28" s="144"/>
      <c r="H28" s="144"/>
      <c r="I28" s="144"/>
      <c r="J28" s="144"/>
      <c r="K28" s="139"/>
      <c r="L28" s="144"/>
      <c r="M28" s="144"/>
      <c r="N28" s="144"/>
      <c r="O28" s="144"/>
      <c r="P28" s="145"/>
      <c r="Q28" s="156"/>
      <c r="R28" s="169"/>
      <c r="S28" s="169"/>
    </row>
    <row r="29" spans="1:19" s="146" customFormat="1" ht="23.25" customHeight="1">
      <c r="A29" s="208"/>
      <c r="B29" s="210"/>
      <c r="C29" s="211"/>
      <c r="D29" s="211"/>
      <c r="E29" s="211"/>
      <c r="F29" s="143"/>
      <c r="G29" s="144"/>
      <c r="H29" s="144"/>
      <c r="I29" s="144"/>
      <c r="J29" s="144"/>
      <c r="K29" s="139"/>
      <c r="L29" s="144"/>
      <c r="M29" s="144"/>
      <c r="N29" s="144"/>
      <c r="O29" s="144"/>
      <c r="P29" s="145"/>
      <c r="Q29" s="156"/>
      <c r="R29" s="169"/>
      <c r="S29" s="169"/>
    </row>
    <row r="30" spans="1:19" s="147" customFormat="1" ht="23.25" customHeight="1">
      <c r="A30" s="212"/>
      <c r="B30" s="211"/>
      <c r="C30" s="211"/>
      <c r="D30" s="211"/>
      <c r="E30" s="211"/>
      <c r="F30" s="186"/>
      <c r="G30" s="128"/>
      <c r="H30" s="128"/>
      <c r="I30" s="128"/>
      <c r="J30" s="128"/>
      <c r="K30" s="135"/>
      <c r="L30" s="128"/>
      <c r="M30" s="128"/>
      <c r="N30" s="128"/>
      <c r="O30" s="128"/>
      <c r="P30" s="136"/>
      <c r="Q30" s="162"/>
      <c r="R30" s="162"/>
      <c r="S30" s="162"/>
    </row>
    <row r="31" spans="1:19" s="147" customFormat="1" ht="23.25" customHeight="1">
      <c r="A31" s="212"/>
      <c r="B31" s="211"/>
      <c r="C31" s="211"/>
      <c r="D31" s="211"/>
      <c r="E31" s="211"/>
      <c r="F31" s="186"/>
      <c r="G31" s="128"/>
      <c r="H31" s="128"/>
      <c r="I31" s="128"/>
      <c r="J31" s="128"/>
      <c r="K31" s="135"/>
      <c r="L31" s="128"/>
      <c r="M31" s="128"/>
      <c r="N31" s="128"/>
      <c r="O31" s="128"/>
      <c r="P31" s="136"/>
      <c r="Q31" s="162"/>
      <c r="R31" s="162"/>
      <c r="S31" s="162"/>
    </row>
    <row r="32" spans="1:19" s="147" customFormat="1" ht="23.25" customHeight="1">
      <c r="A32" s="212"/>
      <c r="B32" s="211"/>
      <c r="C32" s="211"/>
      <c r="D32" s="211"/>
      <c r="E32" s="211"/>
      <c r="F32" s="140"/>
      <c r="G32" s="128"/>
      <c r="H32" s="128"/>
      <c r="I32" s="128"/>
      <c r="J32" s="128"/>
      <c r="K32" s="135"/>
      <c r="L32" s="128"/>
      <c r="M32" s="128"/>
      <c r="N32" s="128"/>
      <c r="O32" s="128"/>
      <c r="P32" s="136"/>
      <c r="Q32" s="162"/>
      <c r="R32" s="162"/>
      <c r="S32" s="162"/>
    </row>
    <row r="33" spans="1:19" s="147" customFormat="1" ht="23.25" customHeight="1">
      <c r="A33" s="212"/>
      <c r="B33" s="211"/>
      <c r="C33" s="211"/>
      <c r="D33" s="211"/>
      <c r="E33" s="211"/>
      <c r="F33" s="186"/>
      <c r="G33" s="128"/>
      <c r="H33" s="128"/>
      <c r="I33" s="128"/>
      <c r="J33" s="128"/>
      <c r="K33" s="135"/>
      <c r="L33" s="128"/>
      <c r="M33" s="128"/>
      <c r="N33" s="128"/>
      <c r="O33" s="128"/>
      <c r="P33" s="136"/>
      <c r="Q33" s="162"/>
      <c r="R33" s="162"/>
      <c r="S33" s="162"/>
    </row>
    <row r="34" spans="1:17" s="152" customFormat="1" ht="24" customHeight="1" thickBot="1">
      <c r="A34" s="213"/>
      <c r="B34" s="214"/>
      <c r="C34" s="214"/>
      <c r="D34" s="215"/>
      <c r="E34" s="214"/>
      <c r="F34" s="148"/>
      <c r="G34" s="149"/>
      <c r="H34" s="149"/>
      <c r="I34" s="149"/>
      <c r="J34" s="149"/>
      <c r="K34" s="150"/>
      <c r="L34" s="149"/>
      <c r="M34" s="149"/>
      <c r="N34" s="149"/>
      <c r="O34" s="149"/>
      <c r="P34" s="151"/>
      <c r="Q34" s="156"/>
    </row>
    <row r="35" spans="1:16" s="162" customFormat="1" ht="23.25" customHeight="1">
      <c r="A35" s="216"/>
      <c r="B35" s="217"/>
      <c r="C35" s="217"/>
      <c r="D35" s="217"/>
      <c r="E35" s="217"/>
      <c r="F35" s="157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spans="1:16" s="162" customFormat="1" ht="23.25" customHeight="1">
      <c r="A36" s="216"/>
      <c r="B36" s="217"/>
      <c r="C36" s="217"/>
      <c r="D36" s="217"/>
      <c r="E36" s="217"/>
      <c r="F36" s="187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pans="1:16" s="152" customFormat="1" ht="20.25" customHeight="1">
      <c r="A37" s="216"/>
      <c r="B37" s="217"/>
      <c r="C37" s="217"/>
      <c r="D37" s="217"/>
      <c r="E37" s="217"/>
      <c r="F37" s="155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s="152" customFormat="1" ht="20.25" customHeight="1">
      <c r="A38" s="216"/>
      <c r="B38" s="217"/>
      <c r="C38" s="217"/>
      <c r="D38" s="217"/>
      <c r="E38" s="217"/>
      <c r="F38" s="155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s="162" customFormat="1" ht="20.25" customHeight="1">
      <c r="A39" s="216"/>
      <c r="B39" s="217"/>
      <c r="C39" s="217"/>
      <c r="D39" s="217"/>
      <c r="E39" s="217"/>
      <c r="F39" s="187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s="162" customFormat="1" ht="20.25" customHeight="1">
      <c r="A40" s="216"/>
      <c r="B40" s="217"/>
      <c r="C40" s="217"/>
      <c r="D40" s="217"/>
      <c r="E40" s="217"/>
      <c r="F40" s="157"/>
      <c r="G40" s="154"/>
      <c r="H40" s="154"/>
      <c r="I40" s="154"/>
      <c r="J40" s="154"/>
      <c r="K40" s="154"/>
      <c r="L40" s="154"/>
      <c r="M40" s="154"/>
      <c r="N40" s="154"/>
      <c r="O40" s="154"/>
      <c r="P40" s="154"/>
    </row>
    <row r="41" spans="1:16" s="162" customFormat="1" ht="20.25" customHeight="1">
      <c r="A41" s="216"/>
      <c r="B41" s="217"/>
      <c r="C41" s="217"/>
      <c r="D41" s="217"/>
      <c r="E41" s="217"/>
      <c r="F41" s="187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6" s="152" customFormat="1" ht="36" customHeight="1">
      <c r="A42" s="216"/>
      <c r="B42" s="217"/>
      <c r="C42" s="217"/>
      <c r="D42" s="217"/>
      <c r="E42" s="217"/>
      <c r="F42" s="155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s="152" customFormat="1" ht="20.25" customHeight="1">
      <c r="A43" s="216"/>
      <c r="B43" s="217"/>
      <c r="C43" s="217"/>
      <c r="D43" s="217"/>
      <c r="E43" s="217"/>
      <c r="F43" s="155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s="152" customFormat="1" ht="20.25" customHeight="1">
      <c r="A44" s="216"/>
      <c r="B44" s="217"/>
      <c r="C44" s="217"/>
      <c r="D44" s="217"/>
      <c r="E44" s="217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s="152" customFormat="1" ht="20.25" customHeight="1">
      <c r="A45" s="216"/>
      <c r="B45" s="217"/>
      <c r="C45" s="217"/>
      <c r="D45" s="217"/>
      <c r="E45" s="217"/>
      <c r="F45" s="155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s="152" customFormat="1" ht="20.25" customHeight="1">
      <c r="A46" s="216"/>
      <c r="B46" s="217"/>
      <c r="C46" s="217"/>
      <c r="D46" s="217"/>
      <c r="E46" s="217"/>
      <c r="F46" s="155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7" s="152" customFormat="1" ht="35.25" customHeight="1">
      <c r="A47" s="216"/>
      <c r="B47" s="217"/>
      <c r="C47" s="217"/>
      <c r="D47" s="217"/>
      <c r="E47" s="217"/>
      <c r="F47" s="155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</row>
    <row r="48" spans="1:16" s="152" customFormat="1" ht="20.25" customHeight="1">
      <c r="A48" s="216"/>
      <c r="B48" s="217"/>
      <c r="C48" s="217"/>
      <c r="D48" s="217"/>
      <c r="E48" s="217"/>
      <c r="F48" s="155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s="152" customFormat="1" ht="20.25" customHeight="1">
      <c r="A49" s="216"/>
      <c r="B49" s="217"/>
      <c r="C49" s="217"/>
      <c r="D49" s="217"/>
      <c r="E49" s="217"/>
      <c r="F49" s="155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s="162" customFormat="1" ht="20.25" customHeight="1">
      <c r="A50" s="216"/>
      <c r="B50" s="217"/>
      <c r="C50" s="217"/>
      <c r="D50" s="217"/>
      <c r="E50" s="217"/>
      <c r="F50" s="157"/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7" s="162" customFormat="1" ht="20.25" customHeight="1">
      <c r="A51" s="216"/>
      <c r="B51" s="217"/>
      <c r="C51" s="217"/>
      <c r="D51" s="217"/>
      <c r="E51" s="217"/>
      <c r="F51" s="187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</row>
    <row r="52" spans="1:16" s="152" customFormat="1" ht="20.25" customHeight="1">
      <c r="A52" s="216"/>
      <c r="B52" s="217"/>
      <c r="C52" s="217"/>
      <c r="D52" s="217"/>
      <c r="E52" s="217"/>
      <c r="F52" s="155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s="152" customFormat="1" ht="22.5" customHeight="1">
      <c r="A53" s="216"/>
      <c r="B53" s="217"/>
      <c r="C53" s="217"/>
      <c r="D53" s="217"/>
      <c r="E53" s="217"/>
      <c r="F53" s="155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23.25" customHeight="1">
      <c r="A54" s="216"/>
      <c r="B54" s="217"/>
      <c r="C54" s="217"/>
      <c r="D54" s="217"/>
      <c r="E54" s="217"/>
      <c r="F54" s="155"/>
      <c r="G54" s="159"/>
      <c r="H54" s="159"/>
      <c r="I54" s="159"/>
      <c r="J54" s="159"/>
      <c r="K54" s="159"/>
      <c r="L54" s="159"/>
      <c r="M54" s="159"/>
      <c r="N54" s="159"/>
      <c r="O54" s="159"/>
      <c r="P54" s="159"/>
    </row>
    <row r="55" spans="1:16" ht="22.5" customHeight="1">
      <c r="A55" s="216"/>
      <c r="B55" s="217"/>
      <c r="C55" s="217"/>
      <c r="D55" s="217"/>
      <c r="E55" s="217"/>
      <c r="F55" s="152"/>
      <c r="G55" s="159"/>
      <c r="H55" s="159"/>
      <c r="I55" s="159"/>
      <c r="J55" s="159"/>
      <c r="K55" s="159"/>
      <c r="L55" s="159"/>
      <c r="M55" s="159"/>
      <c r="N55" s="159"/>
      <c r="O55" s="159"/>
      <c r="P55" s="159"/>
    </row>
    <row r="56" spans="1:16" ht="22.5" customHeight="1">
      <c r="A56" s="216"/>
      <c r="B56" s="216"/>
      <c r="C56" s="216"/>
      <c r="D56" s="216"/>
      <c r="E56" s="216"/>
      <c r="F56" s="188"/>
      <c r="G56" s="159"/>
      <c r="H56" s="159"/>
      <c r="I56" s="159"/>
      <c r="J56" s="159"/>
      <c r="K56" s="159"/>
      <c r="L56" s="159"/>
      <c r="M56" s="159"/>
      <c r="N56" s="159"/>
      <c r="O56" s="159"/>
      <c r="P56" s="159"/>
    </row>
    <row r="57" spans="1:16" ht="22.5" customHeight="1">
      <c r="A57" s="216"/>
      <c r="B57" s="216"/>
      <c r="C57" s="216"/>
      <c r="D57" s="216"/>
      <c r="E57" s="216"/>
      <c r="F57" s="188"/>
      <c r="G57" s="159"/>
      <c r="H57" s="159"/>
      <c r="I57" s="159"/>
      <c r="J57" s="159"/>
      <c r="K57" s="159"/>
      <c r="L57" s="159"/>
      <c r="M57" s="159"/>
      <c r="N57" s="159"/>
      <c r="O57" s="159"/>
      <c r="P57" s="159"/>
    </row>
    <row r="58" spans="1:16" ht="22.5" customHeight="1">
      <c r="A58" s="216"/>
      <c r="B58" s="216"/>
      <c r="C58" s="216"/>
      <c r="D58" s="216"/>
      <c r="E58" s="216"/>
      <c r="F58" s="188"/>
      <c r="G58" s="159"/>
      <c r="H58" s="159"/>
      <c r="I58" s="159"/>
      <c r="J58" s="159"/>
      <c r="K58" s="159"/>
      <c r="L58" s="159"/>
      <c r="M58" s="159"/>
      <c r="N58" s="159"/>
      <c r="O58" s="159"/>
      <c r="P58" s="159"/>
    </row>
    <row r="59" spans="1:16" ht="22.5" customHeight="1">
      <c r="A59" s="216"/>
      <c r="B59" s="216"/>
      <c r="C59" s="216"/>
      <c r="D59" s="216"/>
      <c r="E59" s="216"/>
      <c r="F59" s="188"/>
      <c r="G59" s="159"/>
      <c r="H59" s="159"/>
      <c r="I59" s="159"/>
      <c r="J59" s="159"/>
      <c r="K59" s="159"/>
      <c r="L59" s="159"/>
      <c r="M59" s="159"/>
      <c r="N59" s="159"/>
      <c r="O59" s="159"/>
      <c r="P59" s="159"/>
    </row>
    <row r="60" spans="1:16" ht="22.5" customHeight="1">
      <c r="A60" s="216"/>
      <c r="B60" s="216"/>
      <c r="C60" s="216"/>
      <c r="D60" s="216"/>
      <c r="E60" s="216"/>
      <c r="F60" s="188"/>
      <c r="G60" s="159"/>
      <c r="H60" s="159"/>
      <c r="I60" s="159"/>
      <c r="J60" s="159"/>
      <c r="K60" s="159"/>
      <c r="L60" s="159"/>
      <c r="M60" s="159"/>
      <c r="N60" s="159"/>
      <c r="O60" s="159"/>
      <c r="P60" s="159"/>
    </row>
    <row r="61" spans="1:16" ht="34.5" customHeight="1">
      <c r="A61" s="216"/>
      <c r="B61" s="216"/>
      <c r="C61" s="216"/>
      <c r="D61" s="216"/>
      <c r="E61" s="216"/>
      <c r="F61" s="188"/>
      <c r="G61" s="159"/>
      <c r="H61" s="159"/>
      <c r="I61" s="159"/>
      <c r="J61" s="159"/>
      <c r="K61" s="159"/>
      <c r="L61" s="159"/>
      <c r="M61" s="159"/>
      <c r="N61" s="159"/>
      <c r="O61" s="159"/>
      <c r="P61" s="159"/>
    </row>
    <row r="62" spans="1:16" ht="16.5">
      <c r="A62" s="216"/>
      <c r="B62" s="216"/>
      <c r="C62" s="216"/>
      <c r="D62" s="216"/>
      <c r="E62" s="216"/>
      <c r="F62" s="188"/>
      <c r="G62" s="159"/>
      <c r="H62" s="159"/>
      <c r="I62" s="159"/>
      <c r="J62" s="159"/>
      <c r="K62" s="159"/>
      <c r="L62" s="159"/>
      <c r="M62" s="159"/>
      <c r="N62" s="159"/>
      <c r="O62" s="159"/>
      <c r="P62" s="159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workbookViewId="0" topLeftCell="A1">
      <pane xSplit="6" ySplit="6" topLeftCell="L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9" sqref="L9"/>
    </sheetView>
  </sheetViews>
  <sheetFormatPr defaultColWidth="9.00390625" defaultRowHeight="16.5"/>
  <cols>
    <col min="1" max="1" width="2.875" style="212" customWidth="1"/>
    <col min="2" max="2" width="2.75390625" style="212" customWidth="1"/>
    <col min="3" max="5" width="2.625" style="212" customWidth="1"/>
    <col min="6" max="6" width="20.625" style="161" customWidth="1"/>
    <col min="7" max="8" width="14.25390625" style="123" customWidth="1"/>
    <col min="9" max="10" width="13.875" style="123" customWidth="1"/>
    <col min="11" max="11" width="14.75390625" style="123" customWidth="1"/>
    <col min="12" max="12" width="15.50390625" style="123" customWidth="1"/>
    <col min="13" max="14" width="14.75390625" style="123" customWidth="1"/>
    <col min="15" max="15" width="15.50390625" style="123" customWidth="1"/>
    <col min="16" max="16" width="14.75390625" style="123" customWidth="1"/>
    <col min="17" max="17" width="9.00390625" style="123" hidden="1" customWidth="1"/>
    <col min="18" max="16384" width="9.00390625" style="123" customWidth="1"/>
  </cols>
  <sheetData>
    <row r="1" spans="1:11" s="2" customFormat="1" ht="15.75" customHeight="1">
      <c r="A1" s="170"/>
      <c r="B1" s="1"/>
      <c r="C1" s="1"/>
      <c r="D1" s="1"/>
      <c r="E1" s="1"/>
      <c r="F1" s="1"/>
      <c r="G1" s="1"/>
      <c r="H1" s="1"/>
      <c r="I1" s="1"/>
      <c r="J1" s="45" t="s">
        <v>41</v>
      </c>
      <c r="K1" s="3" t="s">
        <v>42</v>
      </c>
    </row>
    <row r="2" spans="1:11" s="5" customFormat="1" ht="25.5" customHeight="1">
      <c r="A2" s="170"/>
      <c r="B2" s="4"/>
      <c r="C2" s="4"/>
      <c r="D2" s="4"/>
      <c r="E2" s="4"/>
      <c r="F2" s="4"/>
      <c r="H2" s="258" t="s">
        <v>61</v>
      </c>
      <c r="I2" s="259"/>
      <c r="J2" s="259"/>
      <c r="K2" s="244" t="s">
        <v>62</v>
      </c>
    </row>
    <row r="3" spans="1:11" s="116" customFormat="1" ht="25.5" customHeight="1">
      <c r="A3" s="181"/>
      <c r="B3" s="113"/>
      <c r="C3" s="113"/>
      <c r="D3" s="113"/>
      <c r="E3" s="113"/>
      <c r="F3" s="113"/>
      <c r="G3" s="113"/>
      <c r="H3" s="117"/>
      <c r="J3" s="114" t="s">
        <v>39</v>
      </c>
      <c r="K3" s="115" t="s">
        <v>40</v>
      </c>
    </row>
    <row r="4" spans="1:16" s="118" customFormat="1" ht="16.5" customHeight="1" thickBot="1">
      <c r="A4" s="269" t="s">
        <v>60</v>
      </c>
      <c r="B4" s="269"/>
      <c r="C4" s="269"/>
      <c r="D4" s="269"/>
      <c r="E4" s="269"/>
      <c r="G4" s="119"/>
      <c r="J4" s="120" t="s">
        <v>17</v>
      </c>
      <c r="K4" s="121" t="s">
        <v>64</v>
      </c>
      <c r="P4" s="122" t="s">
        <v>0</v>
      </c>
    </row>
    <row r="5" spans="1:16" ht="24" customHeight="1">
      <c r="A5" s="267" t="s">
        <v>13</v>
      </c>
      <c r="B5" s="262" t="s">
        <v>54</v>
      </c>
      <c r="C5" s="263"/>
      <c r="D5" s="263"/>
      <c r="E5" s="263"/>
      <c r="F5" s="264"/>
      <c r="G5" s="260" t="s">
        <v>1</v>
      </c>
      <c r="H5" s="265"/>
      <c r="I5" s="260" t="s">
        <v>18</v>
      </c>
      <c r="J5" s="265"/>
      <c r="K5" s="261" t="s">
        <v>2</v>
      </c>
      <c r="L5" s="265"/>
      <c r="M5" s="260" t="s">
        <v>3</v>
      </c>
      <c r="N5" s="265"/>
      <c r="O5" s="260" t="s">
        <v>4</v>
      </c>
      <c r="P5" s="261"/>
    </row>
    <row r="6" spans="1:16" ht="24" customHeight="1">
      <c r="A6" s="268"/>
      <c r="B6" s="199" t="s">
        <v>5</v>
      </c>
      <c r="C6" s="199" t="s">
        <v>6</v>
      </c>
      <c r="D6" s="199" t="s">
        <v>7</v>
      </c>
      <c r="E6" s="199" t="s">
        <v>8</v>
      </c>
      <c r="F6" s="46" t="s">
        <v>53</v>
      </c>
      <c r="G6" s="124" t="s">
        <v>19</v>
      </c>
      <c r="H6" s="124" t="s">
        <v>20</v>
      </c>
      <c r="I6" s="124" t="s">
        <v>19</v>
      </c>
      <c r="J6" s="125" t="s">
        <v>20</v>
      </c>
      <c r="K6" s="126" t="s">
        <v>19</v>
      </c>
      <c r="L6" s="124" t="s">
        <v>20</v>
      </c>
      <c r="M6" s="124" t="s">
        <v>19</v>
      </c>
      <c r="N6" s="124" t="s">
        <v>20</v>
      </c>
      <c r="O6" s="124" t="s">
        <v>19</v>
      </c>
      <c r="P6" s="127" t="s">
        <v>20</v>
      </c>
    </row>
    <row r="7" spans="1:17" s="133" customFormat="1" ht="23.25" customHeight="1">
      <c r="A7" s="203">
        <v>91</v>
      </c>
      <c r="B7" s="205"/>
      <c r="C7" s="206"/>
      <c r="D7" s="206"/>
      <c r="E7" s="206"/>
      <c r="F7" s="183" t="s">
        <v>52</v>
      </c>
      <c r="G7" s="128">
        <f aca="true" t="shared" si="0" ref="G7:P7">G8+G10+G9+G11+G12</f>
        <v>651004070</v>
      </c>
      <c r="H7" s="128">
        <f t="shared" si="0"/>
        <v>204891766</v>
      </c>
      <c r="I7" s="128">
        <f t="shared" si="0"/>
        <v>1972892</v>
      </c>
      <c r="J7" s="129">
        <f t="shared" si="0"/>
        <v>73559815</v>
      </c>
      <c r="K7" s="130">
        <f t="shared" si="0"/>
        <v>447784989</v>
      </c>
      <c r="L7" s="128">
        <f t="shared" si="0"/>
        <v>83221495</v>
      </c>
      <c r="M7" s="239">
        <f t="shared" si="0"/>
        <v>0</v>
      </c>
      <c r="N7" s="239">
        <f t="shared" si="0"/>
        <v>0</v>
      </c>
      <c r="O7" s="128">
        <f t="shared" si="0"/>
        <v>201246189</v>
      </c>
      <c r="P7" s="131">
        <f t="shared" si="0"/>
        <v>48110456</v>
      </c>
      <c r="Q7" s="132">
        <f>Q8+Q12+Q19+Q23+Q27</f>
        <v>10</v>
      </c>
    </row>
    <row r="8" spans="1:16" s="137" customFormat="1" ht="23.25" customHeight="1" hidden="1">
      <c r="A8" s="207" t="s">
        <v>46</v>
      </c>
      <c r="B8" s="208">
        <v>1</v>
      </c>
      <c r="C8" s="209"/>
      <c r="D8" s="209"/>
      <c r="E8" s="209"/>
      <c r="F8" s="184" t="s">
        <v>47</v>
      </c>
      <c r="G8" s="128">
        <f>'歲出明細'!G14</f>
        <v>0</v>
      </c>
      <c r="H8" s="128">
        <f>'歲出明細'!H14</f>
        <v>0</v>
      </c>
      <c r="I8" s="128">
        <f>'歲出明細'!I14</f>
        <v>0</v>
      </c>
      <c r="J8" s="128">
        <f>'歲出明細'!J14</f>
        <v>0</v>
      </c>
      <c r="K8" s="135">
        <f>'歲出明細'!K14</f>
        <v>0</v>
      </c>
      <c r="L8" s="128">
        <f>'歲出明細'!L14</f>
        <v>0</v>
      </c>
      <c r="M8" s="239">
        <f>'歲出明細'!M14</f>
        <v>0</v>
      </c>
      <c r="N8" s="239">
        <f>'歲出明細'!N14</f>
        <v>0</v>
      </c>
      <c r="O8" s="128">
        <f>G8-I8-K8+M8</f>
        <v>0</v>
      </c>
      <c r="P8" s="136">
        <f>H8-J8-L8+N8</f>
        <v>0</v>
      </c>
    </row>
    <row r="9" spans="1:16" s="137" customFormat="1" ht="23.25" customHeight="1">
      <c r="A9" s="207" t="s">
        <v>46</v>
      </c>
      <c r="B9" s="208">
        <v>3</v>
      </c>
      <c r="C9" s="209"/>
      <c r="D9" s="209"/>
      <c r="E9" s="209"/>
      <c r="F9" s="184" t="s">
        <v>48</v>
      </c>
      <c r="G9" s="128">
        <f>'歲出明細'!G23</f>
        <v>651004070</v>
      </c>
      <c r="H9" s="128">
        <f>'歲出明細'!H23</f>
        <v>204891766</v>
      </c>
      <c r="I9" s="128">
        <f>'歲出明細'!I23</f>
        <v>1972892</v>
      </c>
      <c r="J9" s="128">
        <f>'歲出明細'!J23</f>
        <v>73559815</v>
      </c>
      <c r="K9" s="135">
        <f>'歲出明細'!K23</f>
        <v>447784989</v>
      </c>
      <c r="L9" s="128">
        <f>'歲出明細'!L23</f>
        <v>83221495</v>
      </c>
      <c r="M9" s="239">
        <f>'歲出明細'!M23</f>
        <v>0</v>
      </c>
      <c r="N9" s="239">
        <f>'歲出明細'!N23</f>
        <v>0</v>
      </c>
      <c r="O9" s="128">
        <f>G9-I9-K9+M9</f>
        <v>201246189</v>
      </c>
      <c r="P9" s="136">
        <f>H9-J9-L9+N9</f>
        <v>48110456</v>
      </c>
    </row>
    <row r="10" spans="1:16" s="137" customFormat="1" ht="23.25" customHeight="1">
      <c r="A10" s="207">
        <v>94</v>
      </c>
      <c r="B10" s="210"/>
      <c r="C10" s="211"/>
      <c r="D10" s="211"/>
      <c r="E10" s="211"/>
      <c r="F10" s="16"/>
      <c r="G10" s="128"/>
      <c r="H10" s="128"/>
      <c r="I10" s="128"/>
      <c r="J10" s="128"/>
      <c r="K10" s="135"/>
      <c r="L10" s="128"/>
      <c r="M10" s="128"/>
      <c r="N10" s="128"/>
      <c r="O10" s="128"/>
      <c r="P10" s="136"/>
    </row>
    <row r="11" spans="1:16" s="138" customFormat="1" ht="23.25" customHeight="1">
      <c r="A11" s="208"/>
      <c r="B11" s="210"/>
      <c r="C11" s="211"/>
      <c r="D11" s="211"/>
      <c r="E11" s="211"/>
      <c r="F11" s="134"/>
      <c r="G11" s="128"/>
      <c r="H11" s="128"/>
      <c r="I11" s="128"/>
      <c r="J11" s="128"/>
      <c r="K11" s="135"/>
      <c r="L11" s="128"/>
      <c r="M11" s="128"/>
      <c r="N11" s="128"/>
      <c r="O11" s="128"/>
      <c r="P11" s="136"/>
    </row>
    <row r="12" spans="1:17" s="138" customFormat="1" ht="23.25" customHeight="1">
      <c r="A12" s="208"/>
      <c r="B12" s="210"/>
      <c r="C12" s="211"/>
      <c r="D12" s="211"/>
      <c r="E12" s="209"/>
      <c r="F12" s="134"/>
      <c r="G12" s="128"/>
      <c r="H12" s="128"/>
      <c r="I12" s="128"/>
      <c r="J12" s="128"/>
      <c r="K12" s="135"/>
      <c r="L12" s="128"/>
      <c r="M12" s="128"/>
      <c r="N12" s="128"/>
      <c r="O12" s="128"/>
      <c r="P12" s="136"/>
      <c r="Q12" s="139"/>
    </row>
    <row r="13" spans="1:17" s="138" customFormat="1" ht="23.25" customHeight="1">
      <c r="A13" s="208"/>
      <c r="B13" s="210"/>
      <c r="C13" s="211"/>
      <c r="D13" s="211"/>
      <c r="E13" s="209"/>
      <c r="F13" s="134"/>
      <c r="G13" s="128"/>
      <c r="H13" s="128"/>
      <c r="I13" s="128"/>
      <c r="J13" s="128"/>
      <c r="K13" s="135"/>
      <c r="L13" s="128"/>
      <c r="M13" s="128"/>
      <c r="N13" s="128"/>
      <c r="O13" s="128"/>
      <c r="P13" s="136"/>
      <c r="Q13" s="139"/>
    </row>
    <row r="14" spans="1:17" s="141" customFormat="1" ht="23.25" customHeight="1">
      <c r="A14" s="208"/>
      <c r="B14" s="210"/>
      <c r="C14" s="211"/>
      <c r="D14" s="211"/>
      <c r="E14" s="211"/>
      <c r="F14" s="140"/>
      <c r="G14" s="128"/>
      <c r="H14" s="128"/>
      <c r="I14" s="128"/>
      <c r="J14" s="128"/>
      <c r="K14" s="135"/>
      <c r="L14" s="128"/>
      <c r="M14" s="128"/>
      <c r="N14" s="128"/>
      <c r="O14" s="128"/>
      <c r="P14" s="136"/>
      <c r="Q14" s="135">
        <f>Q15+Q17</f>
        <v>20</v>
      </c>
    </row>
    <row r="15" spans="1:17" s="141" customFormat="1" ht="23.25" customHeight="1">
      <c r="A15" s="208"/>
      <c r="B15" s="210"/>
      <c r="C15" s="211"/>
      <c r="D15" s="211"/>
      <c r="E15" s="211"/>
      <c r="F15" s="142"/>
      <c r="G15" s="128"/>
      <c r="H15" s="128"/>
      <c r="I15" s="128"/>
      <c r="J15" s="128"/>
      <c r="K15" s="135"/>
      <c r="L15" s="128"/>
      <c r="M15" s="128"/>
      <c r="N15" s="128"/>
      <c r="O15" s="128"/>
      <c r="P15" s="136"/>
      <c r="Q15" s="135">
        <f>Q16</f>
        <v>10</v>
      </c>
    </row>
    <row r="16" spans="1:17" s="146" customFormat="1" ht="23.25" customHeight="1">
      <c r="A16" s="208"/>
      <c r="B16" s="210"/>
      <c r="C16" s="211"/>
      <c r="D16" s="211"/>
      <c r="E16" s="211"/>
      <c r="F16" s="143"/>
      <c r="G16" s="144"/>
      <c r="H16" s="144"/>
      <c r="I16" s="144"/>
      <c r="J16" s="144"/>
      <c r="K16" s="139"/>
      <c r="L16" s="144"/>
      <c r="M16" s="144"/>
      <c r="N16" s="144"/>
      <c r="O16" s="144"/>
      <c r="P16" s="145"/>
      <c r="Q16" s="139">
        <v>10</v>
      </c>
    </row>
    <row r="17" spans="1:17" s="146" customFormat="1" ht="23.25" customHeight="1">
      <c r="A17" s="208"/>
      <c r="B17" s="210"/>
      <c r="C17" s="211"/>
      <c r="D17" s="211"/>
      <c r="E17" s="211"/>
      <c r="F17" s="143"/>
      <c r="G17" s="144"/>
      <c r="H17" s="144"/>
      <c r="I17" s="144"/>
      <c r="J17" s="144"/>
      <c r="K17" s="139"/>
      <c r="L17" s="144"/>
      <c r="M17" s="144"/>
      <c r="N17" s="144"/>
      <c r="O17" s="144"/>
      <c r="P17" s="145"/>
      <c r="Q17" s="139">
        <f>Q18</f>
        <v>10</v>
      </c>
    </row>
    <row r="18" spans="1:17" s="141" customFormat="1" ht="23.25" customHeight="1">
      <c r="A18" s="208"/>
      <c r="B18" s="210"/>
      <c r="C18" s="211"/>
      <c r="D18" s="211"/>
      <c r="E18" s="211"/>
      <c r="F18" s="142"/>
      <c r="G18" s="128"/>
      <c r="H18" s="128"/>
      <c r="I18" s="128"/>
      <c r="J18" s="128"/>
      <c r="K18" s="135"/>
      <c r="L18" s="128"/>
      <c r="M18" s="128"/>
      <c r="N18" s="128"/>
      <c r="O18" s="128"/>
      <c r="P18" s="136"/>
      <c r="Q18" s="135">
        <f>Q19</f>
        <v>10</v>
      </c>
    </row>
    <row r="19" spans="1:17" s="141" customFormat="1" ht="23.25" customHeight="1">
      <c r="A19" s="208"/>
      <c r="B19" s="210"/>
      <c r="C19" s="211"/>
      <c r="D19" s="211"/>
      <c r="E19" s="211"/>
      <c r="F19" s="140"/>
      <c r="G19" s="128"/>
      <c r="H19" s="128"/>
      <c r="I19" s="128"/>
      <c r="J19" s="128"/>
      <c r="K19" s="135"/>
      <c r="L19" s="128"/>
      <c r="M19" s="128"/>
      <c r="N19" s="128"/>
      <c r="O19" s="128"/>
      <c r="P19" s="136"/>
      <c r="Q19" s="135">
        <f>Q20</f>
        <v>10</v>
      </c>
    </row>
    <row r="20" spans="1:17" s="141" customFormat="1" ht="23.25" customHeight="1">
      <c r="A20" s="208"/>
      <c r="B20" s="210"/>
      <c r="C20" s="211"/>
      <c r="D20" s="211"/>
      <c r="E20" s="211"/>
      <c r="F20" s="142"/>
      <c r="G20" s="128"/>
      <c r="H20" s="128"/>
      <c r="I20" s="128"/>
      <c r="J20" s="128"/>
      <c r="K20" s="135"/>
      <c r="L20" s="128"/>
      <c r="M20" s="128"/>
      <c r="N20" s="128"/>
      <c r="O20" s="128"/>
      <c r="P20" s="136"/>
      <c r="Q20" s="135">
        <f>Q21</f>
        <v>10</v>
      </c>
    </row>
    <row r="21" spans="1:17" s="146" customFormat="1" ht="23.25" customHeight="1">
      <c r="A21" s="208"/>
      <c r="B21" s="210"/>
      <c r="C21" s="211"/>
      <c r="D21" s="211"/>
      <c r="E21" s="211"/>
      <c r="F21" s="143"/>
      <c r="G21" s="144"/>
      <c r="H21" s="144"/>
      <c r="I21" s="144"/>
      <c r="J21" s="144"/>
      <c r="K21" s="139"/>
      <c r="L21" s="144"/>
      <c r="M21" s="144"/>
      <c r="N21" s="144"/>
      <c r="O21" s="144"/>
      <c r="P21" s="145"/>
      <c r="Q21" s="139">
        <f>Q22</f>
        <v>10</v>
      </c>
    </row>
    <row r="22" spans="1:17" s="141" customFormat="1" ht="23.25" customHeight="1">
      <c r="A22" s="208"/>
      <c r="B22" s="210"/>
      <c r="C22" s="211"/>
      <c r="D22" s="211"/>
      <c r="E22" s="211"/>
      <c r="F22" s="142"/>
      <c r="G22" s="128"/>
      <c r="H22" s="128"/>
      <c r="I22" s="128"/>
      <c r="J22" s="128"/>
      <c r="K22" s="135"/>
      <c r="L22" s="128"/>
      <c r="M22" s="128"/>
      <c r="N22" s="128"/>
      <c r="O22" s="128"/>
      <c r="P22" s="136"/>
      <c r="Q22" s="135">
        <v>10</v>
      </c>
    </row>
    <row r="23" spans="1:17" s="146" customFormat="1" ht="23.25" customHeight="1">
      <c r="A23" s="208"/>
      <c r="B23" s="210"/>
      <c r="C23" s="211"/>
      <c r="D23" s="211"/>
      <c r="E23" s="211"/>
      <c r="F23" s="143"/>
      <c r="G23" s="144"/>
      <c r="H23" s="144"/>
      <c r="I23" s="144"/>
      <c r="J23" s="144"/>
      <c r="K23" s="139"/>
      <c r="L23" s="144"/>
      <c r="M23" s="144"/>
      <c r="N23" s="144"/>
      <c r="O23" s="144"/>
      <c r="P23" s="145"/>
      <c r="Q23" s="139"/>
    </row>
    <row r="24" spans="1:17" s="146" customFormat="1" ht="23.25" customHeight="1">
      <c r="A24" s="208"/>
      <c r="B24" s="210"/>
      <c r="C24" s="211"/>
      <c r="D24" s="211"/>
      <c r="E24" s="211"/>
      <c r="F24" s="143"/>
      <c r="G24" s="144"/>
      <c r="H24" s="144"/>
      <c r="I24" s="144"/>
      <c r="J24" s="144"/>
      <c r="K24" s="139"/>
      <c r="L24" s="144"/>
      <c r="M24" s="144"/>
      <c r="N24" s="144"/>
      <c r="O24" s="144"/>
      <c r="P24" s="145"/>
      <c r="Q24" s="139"/>
    </row>
    <row r="25" spans="1:17" s="141" customFormat="1" ht="23.25" customHeight="1">
      <c r="A25" s="208"/>
      <c r="B25" s="210"/>
      <c r="C25" s="211"/>
      <c r="D25" s="211"/>
      <c r="E25" s="211"/>
      <c r="F25" s="142"/>
      <c r="G25" s="128"/>
      <c r="H25" s="128"/>
      <c r="I25" s="128"/>
      <c r="J25" s="128"/>
      <c r="K25" s="135"/>
      <c r="L25" s="128"/>
      <c r="M25" s="128"/>
      <c r="N25" s="128"/>
      <c r="O25" s="128"/>
      <c r="P25" s="136"/>
      <c r="Q25" s="135">
        <f>Q26</f>
        <v>0</v>
      </c>
    </row>
    <row r="26" spans="1:17" s="141" customFormat="1" ht="23.25" customHeight="1">
      <c r="A26" s="208"/>
      <c r="B26" s="210"/>
      <c r="C26" s="211"/>
      <c r="D26" s="211"/>
      <c r="E26" s="211"/>
      <c r="F26" s="140"/>
      <c r="G26" s="128"/>
      <c r="H26" s="128"/>
      <c r="I26" s="128"/>
      <c r="J26" s="128"/>
      <c r="K26" s="135"/>
      <c r="L26" s="128"/>
      <c r="M26" s="128"/>
      <c r="N26" s="128"/>
      <c r="O26" s="128"/>
      <c r="P26" s="136"/>
      <c r="Q26" s="135"/>
    </row>
    <row r="27" spans="1:17" s="141" customFormat="1" ht="23.25" customHeight="1">
      <c r="A27" s="208"/>
      <c r="B27" s="210"/>
      <c r="C27" s="211"/>
      <c r="D27" s="211"/>
      <c r="E27" s="211"/>
      <c r="F27" s="142"/>
      <c r="G27" s="128"/>
      <c r="H27" s="128"/>
      <c r="I27" s="128"/>
      <c r="J27" s="128"/>
      <c r="K27" s="135"/>
      <c r="L27" s="128"/>
      <c r="M27" s="128"/>
      <c r="N27" s="128"/>
      <c r="O27" s="128"/>
      <c r="P27" s="136"/>
      <c r="Q27" s="135"/>
    </row>
    <row r="28" spans="1:17" s="146" customFormat="1" ht="23.25" customHeight="1">
      <c r="A28" s="208"/>
      <c r="B28" s="210"/>
      <c r="C28" s="211"/>
      <c r="D28" s="211"/>
      <c r="E28" s="211"/>
      <c r="F28" s="143"/>
      <c r="G28" s="144"/>
      <c r="H28" s="144"/>
      <c r="I28" s="144"/>
      <c r="J28" s="144"/>
      <c r="K28" s="139"/>
      <c r="L28" s="144"/>
      <c r="M28" s="144"/>
      <c r="N28" s="144"/>
      <c r="O28" s="144"/>
      <c r="P28" s="145"/>
      <c r="Q28" s="139"/>
    </row>
    <row r="29" spans="1:17" s="146" customFormat="1" ht="23.25" customHeight="1">
      <c r="A29" s="208"/>
      <c r="B29" s="210"/>
      <c r="C29" s="211"/>
      <c r="D29" s="211"/>
      <c r="E29" s="211"/>
      <c r="F29" s="143"/>
      <c r="G29" s="144"/>
      <c r="H29" s="144"/>
      <c r="I29" s="144"/>
      <c r="J29" s="144"/>
      <c r="K29" s="139"/>
      <c r="L29" s="144"/>
      <c r="M29" s="144"/>
      <c r="N29" s="144"/>
      <c r="O29" s="144"/>
      <c r="P29" s="145"/>
      <c r="Q29" s="139">
        <v>0</v>
      </c>
    </row>
    <row r="30" spans="1:16" s="147" customFormat="1" ht="23.25" customHeight="1">
      <c r="A30" s="212"/>
      <c r="B30" s="211"/>
      <c r="C30" s="211"/>
      <c r="D30" s="211"/>
      <c r="E30" s="211"/>
      <c r="F30" s="142"/>
      <c r="G30" s="128"/>
      <c r="H30" s="128"/>
      <c r="I30" s="128"/>
      <c r="J30" s="128"/>
      <c r="K30" s="135"/>
      <c r="L30" s="128"/>
      <c r="M30" s="128"/>
      <c r="N30" s="128"/>
      <c r="O30" s="128"/>
      <c r="P30" s="136"/>
    </row>
    <row r="31" spans="1:16" s="147" customFormat="1" ht="23.25" customHeight="1">
      <c r="A31" s="212"/>
      <c r="B31" s="211"/>
      <c r="C31" s="211"/>
      <c r="D31" s="211"/>
      <c r="E31" s="211"/>
      <c r="F31" s="142"/>
      <c r="G31" s="128"/>
      <c r="H31" s="128"/>
      <c r="I31" s="128"/>
      <c r="J31" s="128"/>
      <c r="K31" s="135"/>
      <c r="L31" s="128"/>
      <c r="M31" s="128"/>
      <c r="N31" s="128"/>
      <c r="O31" s="128"/>
      <c r="P31" s="136"/>
    </row>
    <row r="32" spans="1:16" s="147" customFormat="1" ht="23.25" customHeight="1">
      <c r="A32" s="212"/>
      <c r="B32" s="211"/>
      <c r="C32" s="211"/>
      <c r="D32" s="211"/>
      <c r="E32" s="211"/>
      <c r="F32" s="140"/>
      <c r="G32" s="128"/>
      <c r="H32" s="128"/>
      <c r="I32" s="128"/>
      <c r="J32" s="128"/>
      <c r="K32" s="135"/>
      <c r="L32" s="128"/>
      <c r="M32" s="128"/>
      <c r="N32" s="128"/>
      <c r="O32" s="128"/>
      <c r="P32" s="136"/>
    </row>
    <row r="33" spans="1:16" s="147" customFormat="1" ht="23.25" customHeight="1">
      <c r="A33" s="212"/>
      <c r="B33" s="211"/>
      <c r="C33" s="211"/>
      <c r="D33" s="211"/>
      <c r="E33" s="211"/>
      <c r="F33" s="142"/>
      <c r="G33" s="128"/>
      <c r="H33" s="128"/>
      <c r="I33" s="128"/>
      <c r="J33" s="128"/>
      <c r="K33" s="135"/>
      <c r="L33" s="128"/>
      <c r="M33" s="128"/>
      <c r="N33" s="128"/>
      <c r="O33" s="128"/>
      <c r="P33" s="136"/>
    </row>
    <row r="34" spans="1:17" s="152" customFormat="1" ht="24" customHeight="1" thickBot="1">
      <c r="A34" s="213"/>
      <c r="B34" s="214"/>
      <c r="C34" s="214"/>
      <c r="D34" s="215"/>
      <c r="E34" s="214"/>
      <c r="F34" s="148"/>
      <c r="G34" s="149"/>
      <c r="H34" s="149"/>
      <c r="I34" s="149"/>
      <c r="J34" s="149"/>
      <c r="K34" s="150"/>
      <c r="L34" s="149"/>
      <c r="M34" s="149"/>
      <c r="N34" s="149"/>
      <c r="O34" s="149"/>
      <c r="P34" s="151"/>
      <c r="Q34" s="139">
        <v>0</v>
      </c>
    </row>
    <row r="35" spans="1:16" s="162" customFormat="1" ht="23.25" customHeight="1">
      <c r="A35" s="216"/>
      <c r="B35" s="217"/>
      <c r="C35" s="217"/>
      <c r="D35" s="217"/>
      <c r="E35" s="217"/>
      <c r="F35" s="157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spans="1:16" s="147" customFormat="1" ht="23.25" customHeight="1">
      <c r="A36" s="216"/>
      <c r="B36" s="217"/>
      <c r="C36" s="217"/>
      <c r="D36" s="217"/>
      <c r="E36" s="217"/>
      <c r="F36" s="153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pans="1:16" s="118" customFormat="1" ht="20.25" customHeight="1">
      <c r="A37" s="216"/>
      <c r="B37" s="217"/>
      <c r="C37" s="217"/>
      <c r="D37" s="217"/>
      <c r="E37" s="217"/>
      <c r="F37" s="155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s="118" customFormat="1" ht="20.25" customHeight="1">
      <c r="A38" s="216"/>
      <c r="B38" s="217"/>
      <c r="C38" s="217"/>
      <c r="D38" s="217"/>
      <c r="E38" s="217"/>
      <c r="F38" s="155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s="147" customFormat="1" ht="20.25" customHeight="1">
      <c r="A39" s="216"/>
      <c r="B39" s="217"/>
      <c r="C39" s="217"/>
      <c r="D39" s="217"/>
      <c r="E39" s="217"/>
      <c r="F39" s="153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s="147" customFormat="1" ht="20.25" customHeight="1">
      <c r="A40" s="216"/>
      <c r="B40" s="217"/>
      <c r="C40" s="217"/>
      <c r="D40" s="217"/>
      <c r="E40" s="217"/>
      <c r="F40" s="157"/>
      <c r="G40" s="154"/>
      <c r="H40" s="154"/>
      <c r="I40" s="154"/>
      <c r="J40" s="154"/>
      <c r="K40" s="154"/>
      <c r="L40" s="154"/>
      <c r="M40" s="154"/>
      <c r="N40" s="154"/>
      <c r="O40" s="154"/>
      <c r="P40" s="154"/>
    </row>
    <row r="41" spans="1:16" s="147" customFormat="1" ht="20.25" customHeight="1">
      <c r="A41" s="216"/>
      <c r="B41" s="217"/>
      <c r="C41" s="217"/>
      <c r="D41" s="217"/>
      <c r="E41" s="217"/>
      <c r="F41" s="153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6" s="118" customFormat="1" ht="36" customHeight="1">
      <c r="A42" s="216"/>
      <c r="B42" s="217"/>
      <c r="C42" s="217"/>
      <c r="D42" s="217"/>
      <c r="E42" s="217"/>
      <c r="F42" s="155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s="118" customFormat="1" ht="20.25" customHeight="1">
      <c r="A43" s="216"/>
      <c r="B43" s="217"/>
      <c r="C43" s="217"/>
      <c r="D43" s="217"/>
      <c r="E43" s="217"/>
      <c r="F43" s="155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s="118" customFormat="1" ht="20.25" customHeight="1">
      <c r="A44" s="216"/>
      <c r="B44" s="217"/>
      <c r="C44" s="217"/>
      <c r="D44" s="217"/>
      <c r="E44" s="217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s="118" customFormat="1" ht="20.25" customHeight="1">
      <c r="A45" s="216"/>
      <c r="B45" s="217"/>
      <c r="C45" s="217"/>
      <c r="D45" s="217"/>
      <c r="E45" s="217"/>
      <c r="F45" s="155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s="118" customFormat="1" ht="20.25" customHeight="1">
      <c r="A46" s="216"/>
      <c r="B46" s="217"/>
      <c r="C46" s="217"/>
      <c r="D46" s="217"/>
      <c r="E46" s="217"/>
      <c r="F46" s="155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7" s="118" customFormat="1" ht="35.25" customHeight="1">
      <c r="A47" s="216"/>
      <c r="B47" s="217"/>
      <c r="C47" s="217"/>
      <c r="D47" s="217"/>
      <c r="E47" s="217"/>
      <c r="F47" s="155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39"/>
    </row>
    <row r="48" spans="1:16" s="118" customFormat="1" ht="20.25" customHeight="1">
      <c r="A48" s="216"/>
      <c r="B48" s="217"/>
      <c r="C48" s="217"/>
      <c r="D48" s="217"/>
      <c r="E48" s="217"/>
      <c r="F48" s="155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s="118" customFormat="1" ht="20.25" customHeight="1">
      <c r="A49" s="216"/>
      <c r="B49" s="217"/>
      <c r="C49" s="217"/>
      <c r="D49" s="217"/>
      <c r="E49" s="217"/>
      <c r="F49" s="155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s="147" customFormat="1" ht="20.25" customHeight="1">
      <c r="A50" s="216"/>
      <c r="B50" s="217"/>
      <c r="C50" s="217"/>
      <c r="D50" s="217"/>
      <c r="E50" s="217"/>
      <c r="F50" s="157"/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7" s="147" customFormat="1" ht="20.25" customHeight="1">
      <c r="A51" s="216"/>
      <c r="B51" s="217"/>
      <c r="C51" s="217"/>
      <c r="D51" s="217"/>
      <c r="E51" s="217"/>
      <c r="F51" s="153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35"/>
    </row>
    <row r="52" spans="1:16" s="118" customFormat="1" ht="20.25" customHeight="1">
      <c r="A52" s="216"/>
      <c r="B52" s="217"/>
      <c r="C52" s="217"/>
      <c r="D52" s="217"/>
      <c r="E52" s="217"/>
      <c r="F52" s="155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s="118" customFormat="1" ht="22.5" customHeight="1">
      <c r="A53" s="216"/>
      <c r="B53" s="217"/>
      <c r="C53" s="217"/>
      <c r="D53" s="217"/>
      <c r="E53" s="217"/>
      <c r="F53" s="155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8" ht="23.25" customHeight="1">
      <c r="A54" s="216"/>
      <c r="B54" s="217"/>
      <c r="C54" s="217"/>
      <c r="D54" s="217"/>
      <c r="E54" s="217"/>
      <c r="F54" s="158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</row>
    <row r="55" spans="1:18" ht="22.5" customHeight="1">
      <c r="A55" s="216"/>
      <c r="B55" s="217"/>
      <c r="C55" s="217"/>
      <c r="D55" s="217"/>
      <c r="E55" s="217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</row>
    <row r="56" spans="1:18" ht="22.5" customHeight="1">
      <c r="A56" s="216"/>
      <c r="B56" s="216"/>
      <c r="C56" s="216"/>
      <c r="D56" s="216"/>
      <c r="E56" s="216"/>
      <c r="F56" s="160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</row>
    <row r="57" spans="1:18" ht="22.5" customHeight="1">
      <c r="A57" s="216"/>
      <c r="B57" s="216"/>
      <c r="C57" s="216"/>
      <c r="D57" s="216"/>
      <c r="E57" s="216"/>
      <c r="F57" s="160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</row>
    <row r="58" spans="1:16" ht="22.5" customHeight="1">
      <c r="A58" s="216"/>
      <c r="B58" s="216"/>
      <c r="C58" s="216"/>
      <c r="D58" s="216"/>
      <c r="E58" s="216"/>
      <c r="F58" s="160"/>
      <c r="G58" s="159"/>
      <c r="H58" s="159"/>
      <c r="I58" s="159"/>
      <c r="J58" s="159"/>
      <c r="K58" s="159"/>
      <c r="L58" s="159"/>
      <c r="M58" s="159"/>
      <c r="N58" s="159"/>
      <c r="O58" s="159"/>
      <c r="P58" s="159"/>
    </row>
    <row r="59" spans="1:16" ht="22.5" customHeight="1">
      <c r="A59" s="216"/>
      <c r="B59" s="216"/>
      <c r="C59" s="216"/>
      <c r="D59" s="216"/>
      <c r="E59" s="216"/>
      <c r="F59" s="160"/>
      <c r="G59" s="159"/>
      <c r="H59" s="159"/>
      <c r="I59" s="159"/>
      <c r="J59" s="159"/>
      <c r="K59" s="159"/>
      <c r="L59" s="159"/>
      <c r="M59" s="159"/>
      <c r="N59" s="159"/>
      <c r="O59" s="159"/>
      <c r="P59" s="159"/>
    </row>
    <row r="60" spans="1:16" ht="22.5" customHeight="1">
      <c r="A60" s="216"/>
      <c r="B60" s="216"/>
      <c r="C60" s="216"/>
      <c r="D60" s="216"/>
      <c r="E60" s="216"/>
      <c r="F60" s="160"/>
      <c r="G60" s="159"/>
      <c r="H60" s="159"/>
      <c r="I60" s="159"/>
      <c r="J60" s="159"/>
      <c r="K60" s="159"/>
      <c r="L60" s="159"/>
      <c r="M60" s="159"/>
      <c r="N60" s="159"/>
      <c r="O60" s="159"/>
      <c r="P60" s="159"/>
    </row>
    <row r="61" spans="1:16" ht="34.5" customHeight="1">
      <c r="A61" s="216"/>
      <c r="B61" s="216"/>
      <c r="C61" s="216"/>
      <c r="D61" s="216"/>
      <c r="E61" s="216"/>
      <c r="F61" s="160"/>
      <c r="G61" s="159"/>
      <c r="H61" s="159"/>
      <c r="I61" s="159"/>
      <c r="J61" s="159"/>
      <c r="K61" s="159"/>
      <c r="L61" s="159"/>
      <c r="M61" s="159"/>
      <c r="N61" s="159"/>
      <c r="O61" s="159"/>
      <c r="P61" s="159"/>
    </row>
    <row r="62" spans="1:16" ht="16.5">
      <c r="A62" s="216"/>
      <c r="B62" s="216"/>
      <c r="C62" s="216"/>
      <c r="D62" s="216"/>
      <c r="E62" s="216"/>
      <c r="F62" s="160"/>
      <c r="G62" s="159"/>
      <c r="H62" s="159"/>
      <c r="I62" s="159"/>
      <c r="J62" s="159"/>
      <c r="K62" s="159"/>
      <c r="L62" s="159"/>
      <c r="M62" s="159"/>
      <c r="N62" s="159"/>
      <c r="O62" s="159"/>
      <c r="P62" s="159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SheetLayoutView="10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25" sqref="A25"/>
    </sheetView>
  </sheetViews>
  <sheetFormatPr defaultColWidth="9.00390625" defaultRowHeight="16.5"/>
  <cols>
    <col min="1" max="5" width="2.625" style="201" customWidth="1"/>
    <col min="6" max="6" width="22.625" style="15" customWidth="1"/>
    <col min="7" max="8" width="14.125" style="0" customWidth="1"/>
    <col min="9" max="10" width="13.125" style="0" customWidth="1"/>
    <col min="11" max="16" width="14.75390625" style="0" customWidth="1"/>
    <col min="17" max="17" width="9.00390625" style="0" hidden="1" customWidth="1"/>
  </cols>
  <sheetData>
    <row r="1" spans="1:11" s="2" customFormat="1" ht="15.75" customHeight="1">
      <c r="A1" s="170"/>
      <c r="B1" s="171"/>
      <c r="C1" s="171"/>
      <c r="D1" s="171"/>
      <c r="E1" s="171"/>
      <c r="F1" s="1"/>
      <c r="G1" s="1"/>
      <c r="H1" s="1"/>
      <c r="I1" s="1"/>
      <c r="J1" s="45" t="s">
        <v>41</v>
      </c>
      <c r="K1" s="3" t="s">
        <v>42</v>
      </c>
    </row>
    <row r="2" spans="1:11" s="5" customFormat="1" ht="25.5" customHeight="1">
      <c r="A2" s="170"/>
      <c r="B2" s="170"/>
      <c r="C2" s="170"/>
      <c r="D2" s="170"/>
      <c r="E2" s="170"/>
      <c r="F2" s="4"/>
      <c r="H2" s="258" t="s">
        <v>61</v>
      </c>
      <c r="I2" s="259"/>
      <c r="J2" s="259"/>
      <c r="K2" s="244" t="s">
        <v>62</v>
      </c>
    </row>
    <row r="3" spans="1:11" s="5" customFormat="1" ht="25.5" customHeight="1">
      <c r="A3" s="170"/>
      <c r="B3" s="170"/>
      <c r="C3" s="170"/>
      <c r="D3" s="170"/>
      <c r="E3" s="170"/>
      <c r="F3" s="4"/>
      <c r="G3" s="4"/>
      <c r="H3" s="8"/>
      <c r="J3" s="6" t="s">
        <v>43</v>
      </c>
      <c r="K3" s="7" t="s">
        <v>44</v>
      </c>
    </row>
    <row r="4" spans="1:16" s="18" customFormat="1" ht="16.5" customHeight="1" thickBot="1">
      <c r="A4" s="266"/>
      <c r="B4" s="266"/>
      <c r="C4" s="266"/>
      <c r="D4" s="266"/>
      <c r="E4" s="266"/>
      <c r="G4" s="19"/>
      <c r="J4" s="33" t="s">
        <v>17</v>
      </c>
      <c r="K4" s="21" t="s">
        <v>65</v>
      </c>
      <c r="P4" s="20" t="s">
        <v>0</v>
      </c>
    </row>
    <row r="5" spans="1:16" ht="24" customHeight="1">
      <c r="A5" s="252" t="s">
        <v>13</v>
      </c>
      <c r="B5" s="272" t="s">
        <v>45</v>
      </c>
      <c r="C5" s="273"/>
      <c r="D5" s="273"/>
      <c r="E5" s="273"/>
      <c r="F5" s="274"/>
      <c r="G5" s="271" t="s">
        <v>1</v>
      </c>
      <c r="H5" s="275"/>
      <c r="I5" s="271" t="s">
        <v>18</v>
      </c>
      <c r="J5" s="275"/>
      <c r="K5" s="245" t="s">
        <v>2</v>
      </c>
      <c r="L5" s="275"/>
      <c r="M5" s="271" t="s">
        <v>3</v>
      </c>
      <c r="N5" s="275"/>
      <c r="O5" s="271" t="s">
        <v>4</v>
      </c>
      <c r="P5" s="245"/>
    </row>
    <row r="6" spans="1:16" ht="24" customHeight="1">
      <c r="A6" s="270"/>
      <c r="B6" s="199" t="s">
        <v>5</v>
      </c>
      <c r="C6" s="199" t="s">
        <v>6</v>
      </c>
      <c r="D6" s="199" t="s">
        <v>7</v>
      </c>
      <c r="E6" s="199" t="s">
        <v>8</v>
      </c>
      <c r="F6" s="46" t="s">
        <v>55</v>
      </c>
      <c r="G6" s="46" t="s">
        <v>19</v>
      </c>
      <c r="H6" s="46" t="s">
        <v>20</v>
      </c>
      <c r="I6" s="46" t="s">
        <v>19</v>
      </c>
      <c r="J6" s="47" t="s">
        <v>20</v>
      </c>
      <c r="K6" s="48" t="s">
        <v>19</v>
      </c>
      <c r="L6" s="46" t="s">
        <v>20</v>
      </c>
      <c r="M6" s="46" t="s">
        <v>19</v>
      </c>
      <c r="N6" s="46" t="s">
        <v>20</v>
      </c>
      <c r="O6" s="46" t="s">
        <v>19</v>
      </c>
      <c r="P6" s="49" t="s">
        <v>20</v>
      </c>
    </row>
    <row r="7" spans="1:17" s="10" customFormat="1" ht="24" customHeight="1">
      <c r="A7" s="222">
        <v>91</v>
      </c>
      <c r="B7" s="223"/>
      <c r="C7" s="224"/>
      <c r="D7" s="224"/>
      <c r="E7" s="224"/>
      <c r="F7" s="183" t="s">
        <v>56</v>
      </c>
      <c r="G7" s="9">
        <f>G11+G20</f>
        <v>651004070</v>
      </c>
      <c r="H7" s="9">
        <f aca="true" t="shared" si="0" ref="H7:P7">H11+H20</f>
        <v>204891766</v>
      </c>
      <c r="I7" s="9">
        <f t="shared" si="0"/>
        <v>1972892</v>
      </c>
      <c r="J7" s="35">
        <f t="shared" si="0"/>
        <v>73559815</v>
      </c>
      <c r="K7" s="34">
        <f t="shared" si="0"/>
        <v>447784989</v>
      </c>
      <c r="L7" s="9">
        <f t="shared" si="0"/>
        <v>83221495</v>
      </c>
      <c r="M7" s="242">
        <f t="shared" si="0"/>
        <v>0</v>
      </c>
      <c r="N7" s="242">
        <f t="shared" si="0"/>
        <v>0</v>
      </c>
      <c r="O7" s="9">
        <f t="shared" si="0"/>
        <v>201246189</v>
      </c>
      <c r="P7" s="50">
        <f t="shared" si="0"/>
        <v>48110456</v>
      </c>
      <c r="Q7" s="17" t="e">
        <f>#REF!+#REF!+Q15+#REF!+Q25</f>
        <v>#REF!</v>
      </c>
    </row>
    <row r="8" spans="2:16" s="51" customFormat="1" ht="21" customHeight="1" hidden="1">
      <c r="B8" s="225"/>
      <c r="C8" s="226"/>
      <c r="D8" s="226"/>
      <c r="E8" s="226"/>
      <c r="F8" s="52" t="s">
        <v>21</v>
      </c>
      <c r="G8" s="53">
        <f aca="true" t="shared" si="1" ref="G8:P8">SUM(G9:G10)</f>
        <v>651004070</v>
      </c>
      <c r="H8" s="53">
        <f t="shared" si="1"/>
        <v>204891766</v>
      </c>
      <c r="I8" s="53">
        <f t="shared" si="1"/>
        <v>1972892</v>
      </c>
      <c r="J8" s="53">
        <f t="shared" si="1"/>
        <v>73559815</v>
      </c>
      <c r="K8" s="54">
        <f t="shared" si="1"/>
        <v>447784989</v>
      </c>
      <c r="L8" s="53">
        <f t="shared" si="1"/>
        <v>83221495</v>
      </c>
      <c r="M8" s="53">
        <f t="shared" si="1"/>
        <v>0</v>
      </c>
      <c r="N8" s="53">
        <f t="shared" si="1"/>
        <v>0</v>
      </c>
      <c r="O8" s="53">
        <f t="shared" si="1"/>
        <v>201246189</v>
      </c>
      <c r="P8" s="55">
        <f t="shared" si="1"/>
        <v>48110456</v>
      </c>
    </row>
    <row r="9" spans="1:17" s="60" customFormat="1" ht="21.75" customHeight="1" hidden="1">
      <c r="A9" s="172"/>
      <c r="B9" s="172"/>
      <c r="C9" s="227"/>
      <c r="D9" s="227"/>
      <c r="E9" s="227"/>
      <c r="F9" s="56" t="s">
        <v>22</v>
      </c>
      <c r="G9" s="57">
        <f>G13+G22</f>
        <v>0</v>
      </c>
      <c r="H9" s="57">
        <f aca="true" t="shared" si="2" ref="H9:N9">H13+H22</f>
        <v>0</v>
      </c>
      <c r="I9" s="57">
        <f t="shared" si="2"/>
        <v>0</v>
      </c>
      <c r="J9" s="57">
        <f t="shared" si="2"/>
        <v>0</v>
      </c>
      <c r="K9" s="58">
        <f t="shared" si="2"/>
        <v>0</v>
      </c>
      <c r="L9" s="57">
        <f t="shared" si="2"/>
        <v>0</v>
      </c>
      <c r="M9" s="57">
        <f t="shared" si="2"/>
        <v>0</v>
      </c>
      <c r="N9" s="57">
        <f t="shared" si="2"/>
        <v>0</v>
      </c>
      <c r="O9" s="57">
        <f>G9-I9-K9+M9</f>
        <v>0</v>
      </c>
      <c r="P9" s="59">
        <f>H9-J9-L9+N9</f>
        <v>0</v>
      </c>
      <c r="Q9" s="58"/>
    </row>
    <row r="10" spans="1:17" s="65" customFormat="1" ht="21.75" customHeight="1" hidden="1">
      <c r="A10" s="173"/>
      <c r="B10" s="173"/>
      <c r="C10" s="228"/>
      <c r="D10" s="228"/>
      <c r="E10" s="228"/>
      <c r="F10" s="61" t="s">
        <v>23</v>
      </c>
      <c r="G10" s="62">
        <f>G14+G23</f>
        <v>651004070</v>
      </c>
      <c r="H10" s="62">
        <f aca="true" t="shared" si="3" ref="H10:N10">H14+H23</f>
        <v>204891766</v>
      </c>
      <c r="I10" s="62">
        <f t="shared" si="3"/>
        <v>1972892</v>
      </c>
      <c r="J10" s="62">
        <f t="shared" si="3"/>
        <v>73559815</v>
      </c>
      <c r="K10" s="63">
        <f t="shared" si="3"/>
        <v>447784989</v>
      </c>
      <c r="L10" s="62">
        <f t="shared" si="3"/>
        <v>83221495</v>
      </c>
      <c r="M10" s="62">
        <f t="shared" si="3"/>
        <v>0</v>
      </c>
      <c r="N10" s="62">
        <f t="shared" si="3"/>
        <v>0</v>
      </c>
      <c r="O10" s="62">
        <f>G10-I10-K10+M10</f>
        <v>201246189</v>
      </c>
      <c r="P10" s="64">
        <f>H10-J10-L10+N10</f>
        <v>48110456</v>
      </c>
      <c r="Q10" s="63"/>
    </row>
    <row r="11" spans="1:17" s="104" customFormat="1" ht="21" customHeight="1" hidden="1">
      <c r="A11" s="174" t="s">
        <v>46</v>
      </c>
      <c r="B11" s="179">
        <v>1</v>
      </c>
      <c r="C11" s="229"/>
      <c r="D11" s="229"/>
      <c r="E11" s="229"/>
      <c r="F11" s="66" t="s">
        <v>28</v>
      </c>
      <c r="G11" s="67">
        <f aca="true" t="shared" si="4" ref="G11:P11">G15</f>
        <v>0</v>
      </c>
      <c r="H11" s="67">
        <f t="shared" si="4"/>
        <v>0</v>
      </c>
      <c r="I11" s="67">
        <f t="shared" si="4"/>
        <v>0</v>
      </c>
      <c r="J11" s="67">
        <f t="shared" si="4"/>
        <v>0</v>
      </c>
      <c r="K11" s="68">
        <f t="shared" si="4"/>
        <v>0</v>
      </c>
      <c r="L11" s="67">
        <f t="shared" si="4"/>
        <v>0</v>
      </c>
      <c r="M11" s="243">
        <f t="shared" si="4"/>
        <v>0</v>
      </c>
      <c r="N11" s="243">
        <f t="shared" si="4"/>
        <v>0</v>
      </c>
      <c r="O11" s="67">
        <f t="shared" si="4"/>
        <v>0</v>
      </c>
      <c r="P11" s="69">
        <f t="shared" si="4"/>
        <v>0</v>
      </c>
      <c r="Q11" s="68" t="e">
        <f>Q15</f>
        <v>#REF!</v>
      </c>
    </row>
    <row r="12" spans="1:16" s="75" customFormat="1" ht="22.5" customHeight="1" hidden="1">
      <c r="A12" s="174"/>
      <c r="B12" s="230"/>
      <c r="C12" s="231"/>
      <c r="D12" s="231"/>
      <c r="E12" s="231"/>
      <c r="F12" s="71" t="s">
        <v>38</v>
      </c>
      <c r="G12" s="72">
        <f aca="true" t="shared" si="5" ref="G12:P12">SUM(G13:G14)</f>
        <v>0</v>
      </c>
      <c r="H12" s="72">
        <f t="shared" si="5"/>
        <v>0</v>
      </c>
      <c r="I12" s="72">
        <f t="shared" si="5"/>
        <v>0</v>
      </c>
      <c r="J12" s="72">
        <f t="shared" si="5"/>
        <v>0</v>
      </c>
      <c r="K12" s="73">
        <f t="shared" si="5"/>
        <v>0</v>
      </c>
      <c r="L12" s="72">
        <f t="shared" si="5"/>
        <v>0</v>
      </c>
      <c r="M12" s="72">
        <f t="shared" si="5"/>
        <v>0</v>
      </c>
      <c r="N12" s="72">
        <f t="shared" si="5"/>
        <v>0</v>
      </c>
      <c r="O12" s="72">
        <f t="shared" si="5"/>
        <v>0</v>
      </c>
      <c r="P12" s="74">
        <f t="shared" si="5"/>
        <v>0</v>
      </c>
    </row>
    <row r="13" spans="1:17" s="80" customFormat="1" ht="21.75" customHeight="1" hidden="1">
      <c r="A13" s="179"/>
      <c r="B13" s="175"/>
      <c r="C13" s="232"/>
      <c r="D13" s="232"/>
      <c r="E13" s="232"/>
      <c r="F13" s="76" t="s">
        <v>30</v>
      </c>
      <c r="G13" s="77">
        <f>G18</f>
        <v>0</v>
      </c>
      <c r="H13" s="77">
        <f>H18</f>
        <v>0</v>
      </c>
      <c r="I13" s="77">
        <f aca="true" t="shared" si="6" ref="I13:N13">I18</f>
        <v>0</v>
      </c>
      <c r="J13" s="77">
        <f t="shared" si="6"/>
        <v>0</v>
      </c>
      <c r="K13" s="78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6"/>
        <v>0</v>
      </c>
      <c r="O13" s="77">
        <f>G13-I13-K13+M13</f>
        <v>0</v>
      </c>
      <c r="P13" s="79">
        <f>H13-J13-L13+N13</f>
        <v>0</v>
      </c>
      <c r="Q13" s="78"/>
    </row>
    <row r="14" spans="1:17" s="85" customFormat="1" ht="21.75" customHeight="1" hidden="1">
      <c r="A14" s="176"/>
      <c r="B14" s="176"/>
      <c r="C14" s="233"/>
      <c r="D14" s="233"/>
      <c r="E14" s="233"/>
      <c r="F14" s="81" t="s">
        <v>16</v>
      </c>
      <c r="G14" s="82">
        <f>G19</f>
        <v>0</v>
      </c>
      <c r="H14" s="82">
        <f>H19</f>
        <v>0</v>
      </c>
      <c r="I14" s="82">
        <f aca="true" t="shared" si="7" ref="I14:N14">I19</f>
        <v>0</v>
      </c>
      <c r="J14" s="82">
        <f t="shared" si="7"/>
        <v>0</v>
      </c>
      <c r="K14" s="83">
        <f t="shared" si="7"/>
        <v>0</v>
      </c>
      <c r="L14" s="82">
        <f t="shared" si="7"/>
        <v>0</v>
      </c>
      <c r="M14" s="82">
        <f t="shared" si="7"/>
        <v>0</v>
      </c>
      <c r="N14" s="82">
        <f t="shared" si="7"/>
        <v>0</v>
      </c>
      <c r="O14" s="82">
        <f>G14-I14-K14+M14</f>
        <v>0</v>
      </c>
      <c r="P14" s="84">
        <f>H14-J14-L14+N14</f>
        <v>0</v>
      </c>
      <c r="Q14" s="83"/>
    </row>
    <row r="15" spans="1:17" s="43" customFormat="1" ht="21" customHeight="1" hidden="1">
      <c r="A15" s="174">
        <v>94</v>
      </c>
      <c r="B15" s="174"/>
      <c r="C15" s="234">
        <v>1</v>
      </c>
      <c r="D15" s="234"/>
      <c r="E15" s="234"/>
      <c r="F15" s="86" t="s">
        <v>29</v>
      </c>
      <c r="G15" s="36">
        <f>G16</f>
        <v>0</v>
      </c>
      <c r="H15" s="36">
        <f aca="true" t="shared" si="8" ref="H15:P15">H16</f>
        <v>0</v>
      </c>
      <c r="I15" s="36">
        <f t="shared" si="8"/>
        <v>0</v>
      </c>
      <c r="J15" s="36">
        <f t="shared" si="8"/>
        <v>0</v>
      </c>
      <c r="K15" s="37">
        <f t="shared" si="8"/>
        <v>0</v>
      </c>
      <c r="L15" s="36">
        <f t="shared" si="8"/>
        <v>0</v>
      </c>
      <c r="M15" s="204">
        <f t="shared" si="8"/>
        <v>0</v>
      </c>
      <c r="N15" s="204">
        <f t="shared" si="8"/>
        <v>0</v>
      </c>
      <c r="O15" s="36">
        <f t="shared" si="8"/>
        <v>0</v>
      </c>
      <c r="P15" s="38">
        <f t="shared" si="8"/>
        <v>0</v>
      </c>
      <c r="Q15" s="37" t="e">
        <f>Q16</f>
        <v>#REF!</v>
      </c>
    </row>
    <row r="16" spans="1:17" s="43" customFormat="1" ht="21" customHeight="1" hidden="1">
      <c r="A16" s="174"/>
      <c r="B16" s="174"/>
      <c r="C16" s="234"/>
      <c r="D16" s="234"/>
      <c r="E16" s="234"/>
      <c r="F16" s="202" t="s">
        <v>31</v>
      </c>
      <c r="G16" s="36">
        <f aca="true" t="shared" si="9" ref="G16:P16">G17</f>
        <v>0</v>
      </c>
      <c r="H16" s="36">
        <f t="shared" si="9"/>
        <v>0</v>
      </c>
      <c r="I16" s="36">
        <f t="shared" si="9"/>
        <v>0</v>
      </c>
      <c r="J16" s="36">
        <f t="shared" si="9"/>
        <v>0</v>
      </c>
      <c r="K16" s="37">
        <f t="shared" si="9"/>
        <v>0</v>
      </c>
      <c r="L16" s="36">
        <f t="shared" si="9"/>
        <v>0</v>
      </c>
      <c r="M16" s="204">
        <f t="shared" si="9"/>
        <v>0</v>
      </c>
      <c r="N16" s="204">
        <f t="shared" si="9"/>
        <v>0</v>
      </c>
      <c r="O16" s="36">
        <f t="shared" si="9"/>
        <v>0</v>
      </c>
      <c r="P16" s="38">
        <f t="shared" si="9"/>
        <v>0</v>
      </c>
      <c r="Q16" s="37" t="e">
        <f>Q17</f>
        <v>#REF!</v>
      </c>
    </row>
    <row r="17" spans="1:17" s="103" customFormat="1" ht="21" customHeight="1" hidden="1">
      <c r="A17" s="179"/>
      <c r="B17" s="179"/>
      <c r="C17" s="229"/>
      <c r="D17" s="229">
        <v>1</v>
      </c>
      <c r="E17" s="229"/>
      <c r="F17" s="88" t="s">
        <v>32</v>
      </c>
      <c r="G17" s="89">
        <f aca="true" t="shared" si="10" ref="G17:N17">G18+G19</f>
        <v>0</v>
      </c>
      <c r="H17" s="89">
        <f t="shared" si="10"/>
        <v>0</v>
      </c>
      <c r="I17" s="89">
        <f t="shared" si="10"/>
        <v>0</v>
      </c>
      <c r="J17" s="89">
        <f t="shared" si="10"/>
        <v>0</v>
      </c>
      <c r="K17" s="90">
        <f t="shared" si="10"/>
        <v>0</v>
      </c>
      <c r="L17" s="89">
        <f t="shared" si="10"/>
        <v>0</v>
      </c>
      <c r="M17" s="241">
        <f t="shared" si="10"/>
        <v>0</v>
      </c>
      <c r="N17" s="241">
        <f t="shared" si="10"/>
        <v>0</v>
      </c>
      <c r="O17" s="89">
        <f aca="true" t="shared" si="11" ref="O17:P19">G17-I17-K17+M17</f>
        <v>0</v>
      </c>
      <c r="P17" s="91">
        <f t="shared" si="11"/>
        <v>0</v>
      </c>
      <c r="Q17" s="90" t="e">
        <f>#REF!</f>
        <v>#REF!</v>
      </c>
    </row>
    <row r="18" spans="1:17" s="96" customFormat="1" ht="21.75" customHeight="1" hidden="1">
      <c r="A18" s="177"/>
      <c r="B18" s="177"/>
      <c r="C18" s="235"/>
      <c r="D18" s="235"/>
      <c r="E18" s="235"/>
      <c r="F18" s="92" t="s">
        <v>25</v>
      </c>
      <c r="G18" s="93">
        <v>0</v>
      </c>
      <c r="H18" s="93">
        <v>0</v>
      </c>
      <c r="I18" s="93"/>
      <c r="J18" s="93"/>
      <c r="K18" s="94"/>
      <c r="L18" s="93"/>
      <c r="M18" s="93"/>
      <c r="N18" s="93">
        <f>-M18</f>
        <v>0</v>
      </c>
      <c r="O18" s="95">
        <f t="shared" si="11"/>
        <v>0</v>
      </c>
      <c r="P18" s="95">
        <f t="shared" si="11"/>
        <v>0</v>
      </c>
      <c r="Q18" s="94"/>
    </row>
    <row r="19" spans="1:17" s="101" customFormat="1" ht="21.75" customHeight="1" hidden="1">
      <c r="A19" s="178"/>
      <c r="B19" s="178"/>
      <c r="C19" s="236"/>
      <c r="D19" s="236"/>
      <c r="E19" s="236"/>
      <c r="F19" s="97" t="s">
        <v>27</v>
      </c>
      <c r="G19" s="98">
        <v>0</v>
      </c>
      <c r="H19" s="98">
        <v>0</v>
      </c>
      <c r="I19" s="98"/>
      <c r="J19" s="98"/>
      <c r="K19" s="99"/>
      <c r="L19" s="98"/>
      <c r="M19" s="98">
        <v>0</v>
      </c>
      <c r="N19" s="98">
        <f>-M19</f>
        <v>0</v>
      </c>
      <c r="O19" s="100">
        <f t="shared" si="11"/>
        <v>0</v>
      </c>
      <c r="P19" s="100">
        <f t="shared" si="11"/>
        <v>0</v>
      </c>
      <c r="Q19" s="99"/>
    </row>
    <row r="20" spans="1:17" s="104" customFormat="1" ht="21" customHeight="1">
      <c r="A20" s="207" t="s">
        <v>46</v>
      </c>
      <c r="B20" s="179">
        <v>3</v>
      </c>
      <c r="C20" s="229"/>
      <c r="D20" s="229"/>
      <c r="E20" s="229"/>
      <c r="F20" s="66" t="s">
        <v>33</v>
      </c>
      <c r="G20" s="67">
        <f>G24</f>
        <v>651004070</v>
      </c>
      <c r="H20" s="67">
        <f aca="true" t="shared" si="12" ref="H20:Q20">H24</f>
        <v>204891766</v>
      </c>
      <c r="I20" s="67">
        <f t="shared" si="12"/>
        <v>1972892</v>
      </c>
      <c r="J20" s="67">
        <f t="shared" si="12"/>
        <v>73559815</v>
      </c>
      <c r="K20" s="68">
        <f t="shared" si="12"/>
        <v>447784989</v>
      </c>
      <c r="L20" s="67">
        <f t="shared" si="12"/>
        <v>83221495</v>
      </c>
      <c r="M20" s="243">
        <f t="shared" si="12"/>
        <v>0</v>
      </c>
      <c r="N20" s="243">
        <f t="shared" si="12"/>
        <v>0</v>
      </c>
      <c r="O20" s="67">
        <f t="shared" si="12"/>
        <v>201246189</v>
      </c>
      <c r="P20" s="69">
        <f t="shared" si="12"/>
        <v>48110456</v>
      </c>
      <c r="Q20" s="68">
        <f t="shared" si="12"/>
        <v>0</v>
      </c>
    </row>
    <row r="21" spans="1:16" s="75" customFormat="1" ht="21.75" customHeight="1" hidden="1">
      <c r="A21" s="70"/>
      <c r="B21" s="230"/>
      <c r="C21" s="231"/>
      <c r="D21" s="231"/>
      <c r="E21" s="231"/>
      <c r="F21" s="71" t="s">
        <v>24</v>
      </c>
      <c r="G21" s="72">
        <f aca="true" t="shared" si="13" ref="G21:P21">SUM(G22:G23)</f>
        <v>651004070</v>
      </c>
      <c r="H21" s="72">
        <f t="shared" si="13"/>
        <v>204891766</v>
      </c>
      <c r="I21" s="72">
        <f t="shared" si="13"/>
        <v>1972892</v>
      </c>
      <c r="J21" s="72">
        <f t="shared" si="13"/>
        <v>73559815</v>
      </c>
      <c r="K21" s="73">
        <f t="shared" si="13"/>
        <v>447784989</v>
      </c>
      <c r="L21" s="72">
        <f t="shared" si="13"/>
        <v>83221495</v>
      </c>
      <c r="M21" s="72">
        <f t="shared" si="13"/>
        <v>0</v>
      </c>
      <c r="N21" s="72">
        <f t="shared" si="13"/>
        <v>0</v>
      </c>
      <c r="O21" s="72">
        <f t="shared" si="13"/>
        <v>201246189</v>
      </c>
      <c r="P21" s="74">
        <f t="shared" si="13"/>
        <v>48110456</v>
      </c>
    </row>
    <row r="22" spans="1:17" s="80" customFormat="1" ht="21.75" customHeight="1" hidden="1">
      <c r="A22" s="175"/>
      <c r="B22" s="175"/>
      <c r="C22" s="232"/>
      <c r="D22" s="232"/>
      <c r="E22" s="232"/>
      <c r="F22" s="76" t="s">
        <v>25</v>
      </c>
      <c r="G22" s="77">
        <f aca="true" t="shared" si="14" ref="G22:N22">G28+G31+G34</f>
        <v>0</v>
      </c>
      <c r="H22" s="77">
        <f t="shared" si="14"/>
        <v>0</v>
      </c>
      <c r="I22" s="77">
        <f t="shared" si="14"/>
        <v>0</v>
      </c>
      <c r="J22" s="77">
        <f t="shared" si="14"/>
        <v>0</v>
      </c>
      <c r="K22" s="78">
        <f t="shared" si="14"/>
        <v>0</v>
      </c>
      <c r="L22" s="77">
        <f t="shared" si="14"/>
        <v>0</v>
      </c>
      <c r="M22" s="77">
        <f t="shared" si="14"/>
        <v>0</v>
      </c>
      <c r="N22" s="77">
        <f t="shared" si="14"/>
        <v>0</v>
      </c>
      <c r="O22" s="77">
        <f>G22-I22-K22+M22</f>
        <v>0</v>
      </c>
      <c r="P22" s="79">
        <f>H22-J22-L22+N22</f>
        <v>0</v>
      </c>
      <c r="Q22" s="78"/>
    </row>
    <row r="23" spans="1:17" s="85" customFormat="1" ht="21.75" customHeight="1" hidden="1">
      <c r="A23" s="176"/>
      <c r="B23" s="176"/>
      <c r="C23" s="233"/>
      <c r="D23" s="233"/>
      <c r="E23" s="233"/>
      <c r="F23" s="81" t="s">
        <v>27</v>
      </c>
      <c r="G23" s="82">
        <f aca="true" t="shared" si="15" ref="G23:N23">G29+G32+G35</f>
        <v>651004070</v>
      </c>
      <c r="H23" s="82">
        <f t="shared" si="15"/>
        <v>204891766</v>
      </c>
      <c r="I23" s="82">
        <f t="shared" si="15"/>
        <v>1972892</v>
      </c>
      <c r="J23" s="82">
        <f t="shared" si="15"/>
        <v>73559815</v>
      </c>
      <c r="K23" s="83">
        <f t="shared" si="15"/>
        <v>447784989</v>
      </c>
      <c r="L23" s="82">
        <f t="shared" si="15"/>
        <v>83221495</v>
      </c>
      <c r="M23" s="82">
        <f t="shared" si="15"/>
        <v>0</v>
      </c>
      <c r="N23" s="82">
        <f t="shared" si="15"/>
        <v>0</v>
      </c>
      <c r="O23" s="82">
        <f>G23-I23-K23+M23</f>
        <v>201246189</v>
      </c>
      <c r="P23" s="84">
        <f>H23-J23-L23+N23</f>
        <v>48110456</v>
      </c>
      <c r="Q23" s="83"/>
    </row>
    <row r="24" spans="1:17" s="43" customFormat="1" ht="21" customHeight="1">
      <c r="A24" s="174">
        <v>94</v>
      </c>
      <c r="B24" s="174"/>
      <c r="C24" s="234">
        <v>1</v>
      </c>
      <c r="D24" s="234"/>
      <c r="E24" s="234"/>
      <c r="F24" s="86" t="s">
        <v>34</v>
      </c>
      <c r="G24" s="36">
        <f aca="true" t="shared" si="16" ref="G24:P25">G25</f>
        <v>651004070</v>
      </c>
      <c r="H24" s="36">
        <f t="shared" si="16"/>
        <v>204891766</v>
      </c>
      <c r="I24" s="36">
        <f t="shared" si="16"/>
        <v>1972892</v>
      </c>
      <c r="J24" s="36">
        <f t="shared" si="16"/>
        <v>73559815</v>
      </c>
      <c r="K24" s="37">
        <f t="shared" si="16"/>
        <v>447784989</v>
      </c>
      <c r="L24" s="36">
        <f t="shared" si="16"/>
        <v>83221495</v>
      </c>
      <c r="M24" s="204">
        <f t="shared" si="16"/>
        <v>0</v>
      </c>
      <c r="N24" s="204">
        <f t="shared" si="16"/>
        <v>0</v>
      </c>
      <c r="O24" s="36">
        <f t="shared" si="16"/>
        <v>201246189</v>
      </c>
      <c r="P24" s="38">
        <f t="shared" si="16"/>
        <v>48110456</v>
      </c>
      <c r="Q24" s="37"/>
    </row>
    <row r="25" spans="1:17" s="43" customFormat="1" ht="21" customHeight="1">
      <c r="A25" s="174"/>
      <c r="B25" s="174"/>
      <c r="C25" s="234"/>
      <c r="D25" s="234"/>
      <c r="E25" s="234"/>
      <c r="F25" s="202" t="s">
        <v>35</v>
      </c>
      <c r="G25" s="36">
        <f t="shared" si="16"/>
        <v>651004070</v>
      </c>
      <c r="H25" s="36">
        <f t="shared" si="16"/>
        <v>204891766</v>
      </c>
      <c r="I25" s="36">
        <f t="shared" si="16"/>
        <v>1972892</v>
      </c>
      <c r="J25" s="36">
        <f t="shared" si="16"/>
        <v>73559815</v>
      </c>
      <c r="K25" s="37">
        <f t="shared" si="16"/>
        <v>447784989</v>
      </c>
      <c r="L25" s="36">
        <f t="shared" si="16"/>
        <v>83221495</v>
      </c>
      <c r="M25" s="204">
        <f t="shared" si="16"/>
        <v>0</v>
      </c>
      <c r="N25" s="204">
        <f t="shared" si="16"/>
        <v>0</v>
      </c>
      <c r="O25" s="36">
        <f t="shared" si="16"/>
        <v>201246189</v>
      </c>
      <c r="P25" s="38">
        <f t="shared" si="16"/>
        <v>48110456</v>
      </c>
      <c r="Q25" s="37"/>
    </row>
    <row r="26" spans="1:17" s="102" customFormat="1" ht="36.75" customHeight="1">
      <c r="A26" s="174"/>
      <c r="B26" s="174"/>
      <c r="C26" s="234"/>
      <c r="D26" s="234">
        <v>1</v>
      </c>
      <c r="E26" s="234"/>
      <c r="F26" s="87" t="s">
        <v>36</v>
      </c>
      <c r="G26" s="39">
        <f>G27+G30+G33</f>
        <v>651004070</v>
      </c>
      <c r="H26" s="39">
        <f aca="true" t="shared" si="17" ref="H26:P26">H27+H30+H33</f>
        <v>204891766</v>
      </c>
      <c r="I26" s="39">
        <f t="shared" si="17"/>
        <v>1972892</v>
      </c>
      <c r="J26" s="39">
        <f t="shared" si="17"/>
        <v>73559815</v>
      </c>
      <c r="K26" s="40">
        <f t="shared" si="17"/>
        <v>447784989</v>
      </c>
      <c r="L26" s="39">
        <f t="shared" si="17"/>
        <v>83221495</v>
      </c>
      <c r="M26" s="240">
        <f t="shared" si="17"/>
        <v>0</v>
      </c>
      <c r="N26" s="240">
        <f t="shared" si="17"/>
        <v>0</v>
      </c>
      <c r="O26" s="39">
        <f t="shared" si="17"/>
        <v>201246189</v>
      </c>
      <c r="P26" s="41">
        <f t="shared" si="17"/>
        <v>48110456</v>
      </c>
      <c r="Q26" s="40"/>
    </row>
    <row r="27" spans="1:17" s="103" customFormat="1" ht="21" customHeight="1">
      <c r="A27" s="179"/>
      <c r="B27" s="179"/>
      <c r="C27" s="229"/>
      <c r="D27" s="229"/>
      <c r="E27" s="229">
        <v>1</v>
      </c>
      <c r="F27" s="88" t="s">
        <v>9</v>
      </c>
      <c r="G27" s="89">
        <f aca="true" t="shared" si="18" ref="G27:N27">G28+G29</f>
        <v>0</v>
      </c>
      <c r="H27" s="89">
        <f t="shared" si="18"/>
        <v>37386800</v>
      </c>
      <c r="I27" s="89">
        <f t="shared" si="18"/>
        <v>0</v>
      </c>
      <c r="J27" s="89">
        <f t="shared" si="18"/>
        <v>1922797</v>
      </c>
      <c r="K27" s="90">
        <f t="shared" si="18"/>
        <v>0</v>
      </c>
      <c r="L27" s="89">
        <f t="shared" si="18"/>
        <v>35464003</v>
      </c>
      <c r="M27" s="241">
        <f t="shared" si="18"/>
        <v>0</v>
      </c>
      <c r="N27" s="241">
        <f t="shared" si="18"/>
        <v>0</v>
      </c>
      <c r="O27" s="89">
        <f aca="true" t="shared" si="19" ref="O27:P29">G27-I27-K27+M27</f>
        <v>0</v>
      </c>
      <c r="P27" s="91">
        <f t="shared" si="19"/>
        <v>0</v>
      </c>
      <c r="Q27" s="90">
        <v>0</v>
      </c>
    </row>
    <row r="28" spans="1:17" s="96" customFormat="1" ht="21.75" customHeight="1" hidden="1">
      <c r="A28" s="177"/>
      <c r="B28" s="177"/>
      <c r="C28" s="235"/>
      <c r="D28" s="235"/>
      <c r="E28" s="235"/>
      <c r="F28" s="92" t="s">
        <v>26</v>
      </c>
      <c r="G28" s="93">
        <v>0</v>
      </c>
      <c r="H28" s="93">
        <v>0</v>
      </c>
      <c r="I28" s="93"/>
      <c r="J28" s="93"/>
      <c r="K28" s="94"/>
      <c r="L28" s="93"/>
      <c r="M28" s="93"/>
      <c r="N28" s="93">
        <f>-M28</f>
        <v>0</v>
      </c>
      <c r="O28" s="95">
        <f t="shared" si="19"/>
        <v>0</v>
      </c>
      <c r="P28" s="95">
        <f t="shared" si="19"/>
        <v>0</v>
      </c>
      <c r="Q28" s="94"/>
    </row>
    <row r="29" spans="1:17" s="101" customFormat="1" ht="21.75" customHeight="1" hidden="1">
      <c r="A29" s="178"/>
      <c r="B29" s="178"/>
      <c r="C29" s="236"/>
      <c r="D29" s="236"/>
      <c r="E29" s="236"/>
      <c r="F29" s="97" t="s">
        <v>16</v>
      </c>
      <c r="G29" s="98">
        <v>0</v>
      </c>
      <c r="H29" s="98">
        <v>37386800</v>
      </c>
      <c r="I29" s="98"/>
      <c r="J29" s="98">
        <v>1922797</v>
      </c>
      <c r="K29" s="99"/>
      <c r="L29" s="98">
        <v>35464003</v>
      </c>
      <c r="M29" s="98">
        <v>0</v>
      </c>
      <c r="N29" s="98">
        <f>-M29</f>
        <v>0</v>
      </c>
      <c r="O29" s="100">
        <f t="shared" si="19"/>
        <v>0</v>
      </c>
      <c r="P29" s="100">
        <f t="shared" si="19"/>
        <v>0</v>
      </c>
      <c r="Q29" s="99"/>
    </row>
    <row r="30" spans="1:17" s="103" customFormat="1" ht="21" customHeight="1">
      <c r="A30" s="179"/>
      <c r="B30" s="179"/>
      <c r="C30" s="229"/>
      <c r="D30" s="229"/>
      <c r="E30" s="229">
        <v>2</v>
      </c>
      <c r="F30" s="88" t="s">
        <v>10</v>
      </c>
      <c r="G30" s="89">
        <f aca="true" t="shared" si="20" ref="G30:N30">G31+G32</f>
        <v>651004070</v>
      </c>
      <c r="H30" s="89">
        <f t="shared" si="20"/>
        <v>49456856</v>
      </c>
      <c r="I30" s="89">
        <f t="shared" si="20"/>
        <v>1972892</v>
      </c>
      <c r="J30" s="89">
        <f t="shared" si="20"/>
        <v>43524818</v>
      </c>
      <c r="K30" s="90">
        <f t="shared" si="20"/>
        <v>447784989</v>
      </c>
      <c r="L30" s="89">
        <f t="shared" si="20"/>
        <v>1600751</v>
      </c>
      <c r="M30" s="241">
        <f t="shared" si="20"/>
        <v>0</v>
      </c>
      <c r="N30" s="241">
        <f t="shared" si="20"/>
        <v>0</v>
      </c>
      <c r="O30" s="89">
        <f aca="true" t="shared" si="21" ref="O30:O35">G30-I30-K30+M30</f>
        <v>201246189</v>
      </c>
      <c r="P30" s="91">
        <f aca="true" t="shared" si="22" ref="P30:P35">H30-J30-L30+N30</f>
        <v>4331287</v>
      </c>
      <c r="Q30" s="90">
        <v>0</v>
      </c>
    </row>
    <row r="31" spans="1:17" s="96" customFormat="1" ht="21.75" customHeight="1" hidden="1">
      <c r="A31" s="177"/>
      <c r="B31" s="177"/>
      <c r="C31" s="235"/>
      <c r="D31" s="235"/>
      <c r="E31" s="235"/>
      <c r="F31" s="92" t="s">
        <v>26</v>
      </c>
      <c r="G31" s="93">
        <v>0</v>
      </c>
      <c r="H31" s="93">
        <v>0</v>
      </c>
      <c r="I31" s="93"/>
      <c r="J31" s="93"/>
      <c r="K31" s="94"/>
      <c r="L31" s="93"/>
      <c r="M31" s="93"/>
      <c r="N31" s="93">
        <f>-M31</f>
        <v>0</v>
      </c>
      <c r="O31" s="95">
        <f t="shared" si="21"/>
        <v>0</v>
      </c>
      <c r="P31" s="95">
        <f t="shared" si="22"/>
        <v>0</v>
      </c>
      <c r="Q31" s="94"/>
    </row>
    <row r="32" spans="1:17" s="101" customFormat="1" ht="21.75" customHeight="1" hidden="1">
      <c r="A32" s="178"/>
      <c r="B32" s="178"/>
      <c r="C32" s="236"/>
      <c r="D32" s="236"/>
      <c r="E32" s="236"/>
      <c r="F32" s="97" t="s">
        <v>16</v>
      </c>
      <c r="G32" s="98">
        <v>651004070</v>
      </c>
      <c r="H32" s="98">
        <v>49456856</v>
      </c>
      <c r="I32" s="98">
        <v>1972892</v>
      </c>
      <c r="J32" s="98">
        <v>43524818</v>
      </c>
      <c r="K32" s="99">
        <v>447784989</v>
      </c>
      <c r="L32" s="98">
        <v>1600751</v>
      </c>
      <c r="M32" s="98">
        <v>0</v>
      </c>
      <c r="N32" s="98">
        <f>-M32</f>
        <v>0</v>
      </c>
      <c r="O32" s="100">
        <f t="shared" si="21"/>
        <v>201246189</v>
      </c>
      <c r="P32" s="100">
        <f t="shared" si="22"/>
        <v>4331287</v>
      </c>
      <c r="Q32" s="99"/>
    </row>
    <row r="33" spans="1:17" s="103" customFormat="1" ht="21" customHeight="1">
      <c r="A33" s="179"/>
      <c r="B33" s="179"/>
      <c r="C33" s="229"/>
      <c r="D33" s="229"/>
      <c r="E33" s="229">
        <v>3</v>
      </c>
      <c r="F33" s="88" t="s">
        <v>37</v>
      </c>
      <c r="G33" s="89">
        <f aca="true" t="shared" si="23" ref="G33:N33">G34+G35</f>
        <v>0</v>
      </c>
      <c r="H33" s="89">
        <f t="shared" si="23"/>
        <v>118048110</v>
      </c>
      <c r="I33" s="89">
        <f t="shared" si="23"/>
        <v>0</v>
      </c>
      <c r="J33" s="89">
        <f t="shared" si="23"/>
        <v>28112200</v>
      </c>
      <c r="K33" s="90">
        <f t="shared" si="23"/>
        <v>0</v>
      </c>
      <c r="L33" s="89">
        <f t="shared" si="23"/>
        <v>46156741</v>
      </c>
      <c r="M33" s="241">
        <f t="shared" si="23"/>
        <v>0</v>
      </c>
      <c r="N33" s="241">
        <f t="shared" si="23"/>
        <v>0</v>
      </c>
      <c r="O33" s="89">
        <f t="shared" si="21"/>
        <v>0</v>
      </c>
      <c r="P33" s="91">
        <f t="shared" si="22"/>
        <v>43779169</v>
      </c>
      <c r="Q33" s="90">
        <v>0</v>
      </c>
    </row>
    <row r="34" spans="1:17" s="96" customFormat="1" ht="21.75" customHeight="1" hidden="1">
      <c r="A34" s="177"/>
      <c r="B34" s="177"/>
      <c r="C34" s="235"/>
      <c r="D34" s="235"/>
      <c r="E34" s="235"/>
      <c r="F34" s="92" t="s">
        <v>26</v>
      </c>
      <c r="G34" s="93">
        <v>0</v>
      </c>
      <c r="H34" s="93">
        <v>0</v>
      </c>
      <c r="I34" s="93"/>
      <c r="J34" s="93"/>
      <c r="K34" s="94"/>
      <c r="L34" s="93"/>
      <c r="M34" s="93"/>
      <c r="N34" s="93">
        <f>-M34</f>
        <v>0</v>
      </c>
      <c r="O34" s="95">
        <f t="shared" si="21"/>
        <v>0</v>
      </c>
      <c r="P34" s="95">
        <f t="shared" si="22"/>
        <v>0</v>
      </c>
      <c r="Q34" s="94"/>
    </row>
    <row r="35" spans="1:17" s="101" customFormat="1" ht="21.75" customHeight="1" hidden="1">
      <c r="A35" s="178"/>
      <c r="B35" s="178"/>
      <c r="C35" s="236"/>
      <c r="D35" s="236"/>
      <c r="E35" s="236"/>
      <c r="F35" s="97" t="s">
        <v>16</v>
      </c>
      <c r="G35" s="98">
        <v>0</v>
      </c>
      <c r="H35" s="98">
        <v>118048110</v>
      </c>
      <c r="I35" s="98"/>
      <c r="J35" s="98">
        <v>28112200</v>
      </c>
      <c r="K35" s="99">
        <v>0</v>
      </c>
      <c r="L35" s="98">
        <v>46156741</v>
      </c>
      <c r="M35" s="98">
        <v>0</v>
      </c>
      <c r="N35" s="98">
        <f>-M35</f>
        <v>0</v>
      </c>
      <c r="O35" s="100">
        <f t="shared" si="21"/>
        <v>0</v>
      </c>
      <c r="P35" s="100">
        <f t="shared" si="22"/>
        <v>43779169</v>
      </c>
      <c r="Q35" s="99"/>
    </row>
    <row r="36" spans="1:18" s="42" customFormat="1" ht="21" customHeight="1">
      <c r="A36" s="180"/>
      <c r="B36" s="234"/>
      <c r="C36" s="234"/>
      <c r="D36" s="234"/>
      <c r="E36" s="234"/>
      <c r="F36" s="105"/>
      <c r="G36" s="106"/>
      <c r="H36" s="106"/>
      <c r="I36" s="106"/>
      <c r="J36" s="106"/>
      <c r="K36" s="107"/>
      <c r="L36" s="106"/>
      <c r="M36" s="106"/>
      <c r="N36" s="106"/>
      <c r="O36" s="106"/>
      <c r="P36" s="108"/>
      <c r="Q36" s="44"/>
      <c r="R36" s="44"/>
    </row>
    <row r="37" spans="1:18" s="42" customFormat="1" ht="21" customHeight="1">
      <c r="A37" s="180"/>
      <c r="B37" s="234"/>
      <c r="C37" s="234"/>
      <c r="D37" s="234"/>
      <c r="E37" s="234"/>
      <c r="F37" s="105"/>
      <c r="G37" s="106"/>
      <c r="H37" s="106"/>
      <c r="I37" s="106"/>
      <c r="J37" s="106"/>
      <c r="K37" s="107"/>
      <c r="L37" s="106"/>
      <c r="M37" s="106"/>
      <c r="N37" s="106"/>
      <c r="O37" s="106"/>
      <c r="P37" s="108"/>
      <c r="Q37" s="44"/>
      <c r="R37" s="44"/>
    </row>
    <row r="38" spans="1:18" s="42" customFormat="1" ht="21" customHeight="1">
      <c r="A38" s="180"/>
      <c r="B38" s="234"/>
      <c r="C38" s="234"/>
      <c r="D38" s="234"/>
      <c r="E38" s="234"/>
      <c r="F38" s="105"/>
      <c r="G38" s="106"/>
      <c r="H38" s="106"/>
      <c r="I38" s="106"/>
      <c r="J38" s="106"/>
      <c r="K38" s="107"/>
      <c r="L38" s="106"/>
      <c r="M38" s="106"/>
      <c r="N38" s="106"/>
      <c r="O38" s="106"/>
      <c r="P38" s="108"/>
      <c r="Q38" s="44"/>
      <c r="R38" s="44"/>
    </row>
    <row r="39" spans="1:18" s="42" customFormat="1" ht="21" customHeight="1">
      <c r="A39" s="180"/>
      <c r="B39" s="234"/>
      <c r="C39" s="234"/>
      <c r="D39" s="234"/>
      <c r="E39" s="234"/>
      <c r="F39" s="105"/>
      <c r="G39" s="106"/>
      <c r="H39" s="106"/>
      <c r="I39" s="106"/>
      <c r="J39" s="106"/>
      <c r="K39" s="107"/>
      <c r="L39" s="106"/>
      <c r="M39" s="106"/>
      <c r="N39" s="106"/>
      <c r="O39" s="106"/>
      <c r="P39" s="108"/>
      <c r="Q39" s="44"/>
      <c r="R39" s="44"/>
    </row>
    <row r="40" spans="1:18" s="42" customFormat="1" ht="21" customHeight="1">
      <c r="A40" s="180"/>
      <c r="B40" s="234"/>
      <c r="C40" s="234"/>
      <c r="D40" s="234"/>
      <c r="E40" s="234"/>
      <c r="F40" s="105"/>
      <c r="G40" s="106"/>
      <c r="H40" s="106"/>
      <c r="I40" s="106"/>
      <c r="J40" s="106"/>
      <c r="K40" s="107"/>
      <c r="L40" s="106"/>
      <c r="M40" s="106"/>
      <c r="N40" s="106"/>
      <c r="O40" s="106"/>
      <c r="P40" s="108"/>
      <c r="Q40" s="44"/>
      <c r="R40" s="44"/>
    </row>
    <row r="41" spans="1:18" s="42" customFormat="1" ht="21" customHeight="1">
      <c r="A41" s="180"/>
      <c r="B41" s="234"/>
      <c r="C41" s="234"/>
      <c r="D41" s="234"/>
      <c r="E41" s="234"/>
      <c r="F41" s="105"/>
      <c r="G41" s="106"/>
      <c r="H41" s="106"/>
      <c r="I41" s="106"/>
      <c r="J41" s="106"/>
      <c r="K41" s="107"/>
      <c r="L41" s="106"/>
      <c r="M41" s="106"/>
      <c r="N41" s="106"/>
      <c r="O41" s="106"/>
      <c r="P41" s="108"/>
      <c r="Q41" s="44"/>
      <c r="R41" s="44"/>
    </row>
    <row r="42" spans="1:18" s="42" customFormat="1" ht="21" customHeight="1">
      <c r="A42" s="180"/>
      <c r="B42" s="234"/>
      <c r="C42" s="234"/>
      <c r="D42" s="234"/>
      <c r="E42" s="234"/>
      <c r="F42" s="105"/>
      <c r="G42" s="106"/>
      <c r="H42" s="106"/>
      <c r="I42" s="106"/>
      <c r="J42" s="106"/>
      <c r="K42" s="107"/>
      <c r="L42" s="106"/>
      <c r="M42" s="106"/>
      <c r="N42" s="106"/>
      <c r="O42" s="106"/>
      <c r="P42" s="108"/>
      <c r="Q42" s="44"/>
      <c r="R42" s="44"/>
    </row>
    <row r="43" spans="1:18" s="42" customFormat="1" ht="21" customHeight="1">
      <c r="A43" s="180"/>
      <c r="B43" s="234"/>
      <c r="C43" s="234"/>
      <c r="D43" s="234"/>
      <c r="E43" s="234"/>
      <c r="F43" s="105"/>
      <c r="G43" s="106"/>
      <c r="H43" s="106"/>
      <c r="I43" s="106"/>
      <c r="J43" s="106"/>
      <c r="K43" s="107"/>
      <c r="L43" s="106"/>
      <c r="M43" s="106"/>
      <c r="N43" s="106"/>
      <c r="O43" s="106"/>
      <c r="P43" s="108"/>
      <c r="Q43" s="44"/>
      <c r="R43" s="44"/>
    </row>
    <row r="44" spans="1:18" s="42" customFormat="1" ht="21" customHeight="1">
      <c r="A44" s="180"/>
      <c r="B44" s="234"/>
      <c r="C44" s="234"/>
      <c r="D44" s="234"/>
      <c r="E44" s="234"/>
      <c r="F44" s="105"/>
      <c r="G44" s="106"/>
      <c r="H44" s="106"/>
      <c r="I44" s="106"/>
      <c r="J44" s="106"/>
      <c r="K44" s="107"/>
      <c r="L44" s="106"/>
      <c r="M44" s="106"/>
      <c r="N44" s="106"/>
      <c r="O44" s="106"/>
      <c r="P44" s="108"/>
      <c r="Q44" s="44"/>
      <c r="R44" s="44"/>
    </row>
    <row r="45" spans="1:18" s="42" customFormat="1" ht="21" customHeight="1">
      <c r="A45" s="180"/>
      <c r="B45" s="234"/>
      <c r="C45" s="234"/>
      <c r="D45" s="234"/>
      <c r="E45" s="234"/>
      <c r="F45" s="105"/>
      <c r="G45" s="106"/>
      <c r="H45" s="106"/>
      <c r="I45" s="106"/>
      <c r="J45" s="106"/>
      <c r="K45" s="107"/>
      <c r="L45" s="106"/>
      <c r="M45" s="106"/>
      <c r="N45" s="106"/>
      <c r="O45" s="106"/>
      <c r="P45" s="108"/>
      <c r="Q45" s="44"/>
      <c r="R45" s="44"/>
    </row>
    <row r="46" spans="1:18" s="42" customFormat="1" ht="21" customHeight="1">
      <c r="A46" s="180"/>
      <c r="B46" s="234"/>
      <c r="C46" s="234"/>
      <c r="D46" s="234"/>
      <c r="E46" s="234"/>
      <c r="F46" s="105"/>
      <c r="G46" s="106"/>
      <c r="H46" s="106"/>
      <c r="I46" s="106"/>
      <c r="J46" s="106"/>
      <c r="K46" s="107"/>
      <c r="L46" s="106"/>
      <c r="M46" s="106"/>
      <c r="N46" s="106"/>
      <c r="O46" s="106"/>
      <c r="P46" s="108"/>
      <c r="Q46" s="44"/>
      <c r="R46" s="44"/>
    </row>
    <row r="47" spans="1:18" s="42" customFormat="1" ht="21" customHeight="1">
      <c r="A47" s="180"/>
      <c r="B47" s="234"/>
      <c r="C47" s="234"/>
      <c r="D47" s="234"/>
      <c r="E47" s="234"/>
      <c r="F47" s="105"/>
      <c r="G47" s="106"/>
      <c r="H47" s="106"/>
      <c r="I47" s="106"/>
      <c r="J47" s="106"/>
      <c r="K47" s="107"/>
      <c r="L47" s="106"/>
      <c r="M47" s="106"/>
      <c r="N47" s="106"/>
      <c r="O47" s="106"/>
      <c r="P47" s="108"/>
      <c r="Q47" s="44"/>
      <c r="R47" s="44"/>
    </row>
    <row r="48" spans="1:18" s="42" customFormat="1" ht="21" customHeight="1">
      <c r="A48" s="180"/>
      <c r="B48" s="234"/>
      <c r="C48" s="234"/>
      <c r="D48" s="234"/>
      <c r="E48" s="234"/>
      <c r="F48" s="105"/>
      <c r="G48" s="106"/>
      <c r="H48" s="106"/>
      <c r="I48" s="106"/>
      <c r="J48" s="106"/>
      <c r="K48" s="107"/>
      <c r="L48" s="106"/>
      <c r="M48" s="106"/>
      <c r="N48" s="106"/>
      <c r="O48" s="106"/>
      <c r="P48" s="108"/>
      <c r="Q48" s="44"/>
      <c r="R48" s="44"/>
    </row>
    <row r="49" spans="1:18" s="42" customFormat="1" ht="21" customHeight="1">
      <c r="A49" s="180"/>
      <c r="B49" s="234"/>
      <c r="C49" s="234"/>
      <c r="D49" s="234"/>
      <c r="E49" s="234"/>
      <c r="F49" s="105"/>
      <c r="G49" s="106"/>
      <c r="H49" s="106"/>
      <c r="I49" s="106"/>
      <c r="J49" s="106"/>
      <c r="K49" s="107"/>
      <c r="L49" s="106"/>
      <c r="M49" s="106"/>
      <c r="N49" s="106"/>
      <c r="O49" s="106"/>
      <c r="P49" s="108"/>
      <c r="Q49" s="44"/>
      <c r="R49" s="44"/>
    </row>
    <row r="50" spans="1:18" s="42" customFormat="1" ht="21" customHeight="1">
      <c r="A50" s="180"/>
      <c r="B50" s="234"/>
      <c r="C50" s="234"/>
      <c r="D50" s="234"/>
      <c r="E50" s="234"/>
      <c r="F50" s="105"/>
      <c r="G50" s="106"/>
      <c r="H50" s="106"/>
      <c r="I50" s="106"/>
      <c r="J50" s="106"/>
      <c r="K50" s="107"/>
      <c r="L50" s="106"/>
      <c r="M50" s="106"/>
      <c r="N50" s="106"/>
      <c r="O50" s="106"/>
      <c r="P50" s="108"/>
      <c r="Q50" s="44"/>
      <c r="R50" s="44"/>
    </row>
    <row r="51" spans="1:18" s="42" customFormat="1" ht="21" customHeight="1">
      <c r="A51" s="180"/>
      <c r="B51" s="234"/>
      <c r="C51" s="234"/>
      <c r="D51" s="234"/>
      <c r="E51" s="234"/>
      <c r="F51" s="106"/>
      <c r="G51" s="106"/>
      <c r="H51" s="106"/>
      <c r="I51" s="106"/>
      <c r="J51" s="106"/>
      <c r="K51" s="107"/>
      <c r="L51" s="106"/>
      <c r="M51" s="106"/>
      <c r="N51" s="106"/>
      <c r="O51" s="106"/>
      <c r="P51" s="108"/>
      <c r="Q51" s="44"/>
      <c r="R51" s="44"/>
    </row>
    <row r="52" spans="1:18" s="42" customFormat="1" ht="21" customHeight="1">
      <c r="A52" s="180"/>
      <c r="B52" s="237"/>
      <c r="C52" s="237"/>
      <c r="D52" s="237"/>
      <c r="E52" s="237"/>
      <c r="F52" s="27"/>
      <c r="G52" s="106"/>
      <c r="H52" s="106"/>
      <c r="I52" s="106"/>
      <c r="J52" s="106"/>
      <c r="K52" s="107"/>
      <c r="L52" s="106"/>
      <c r="M52" s="106"/>
      <c r="N52" s="106"/>
      <c r="O52" s="106"/>
      <c r="P52" s="108"/>
      <c r="Q52" s="44"/>
      <c r="R52" s="44"/>
    </row>
    <row r="53" spans="1:16" s="42" customFormat="1" ht="21" customHeight="1">
      <c r="A53" s="180"/>
      <c r="B53" s="237"/>
      <c r="C53" s="237"/>
      <c r="D53" s="237"/>
      <c r="E53" s="237"/>
      <c r="F53" s="27"/>
      <c r="G53" s="106"/>
      <c r="H53" s="106"/>
      <c r="I53" s="106"/>
      <c r="J53" s="106"/>
      <c r="K53" s="107"/>
      <c r="L53" s="106"/>
      <c r="M53" s="106"/>
      <c r="N53" s="106"/>
      <c r="O53" s="106"/>
      <c r="P53" s="108"/>
    </row>
    <row r="54" spans="1:16" s="42" customFormat="1" ht="21" customHeight="1">
      <c r="A54" s="180"/>
      <c r="B54" s="237"/>
      <c r="C54" s="237"/>
      <c r="D54" s="237"/>
      <c r="E54" s="237"/>
      <c r="F54" s="27"/>
      <c r="G54" s="106"/>
      <c r="H54" s="106"/>
      <c r="I54" s="106"/>
      <c r="J54" s="106"/>
      <c r="K54" s="107"/>
      <c r="L54" s="106"/>
      <c r="M54" s="106"/>
      <c r="N54" s="106"/>
      <c r="O54" s="106"/>
      <c r="P54" s="108"/>
    </row>
    <row r="55" spans="1:16" s="42" customFormat="1" ht="21" customHeight="1">
      <c r="A55" s="180"/>
      <c r="B55" s="237"/>
      <c r="C55" s="237"/>
      <c r="D55" s="237"/>
      <c r="E55" s="237"/>
      <c r="F55" s="27"/>
      <c r="G55" s="106"/>
      <c r="H55" s="106"/>
      <c r="I55" s="106"/>
      <c r="J55" s="106"/>
      <c r="K55" s="107"/>
      <c r="L55" s="106"/>
      <c r="M55" s="106"/>
      <c r="N55" s="106"/>
      <c r="O55" s="106"/>
      <c r="P55" s="108"/>
    </row>
    <row r="56" spans="1:16" ht="23.25" customHeight="1" thickBot="1">
      <c r="A56" s="200"/>
      <c r="B56" s="238"/>
      <c r="C56" s="238"/>
      <c r="D56" s="238"/>
      <c r="E56" s="238"/>
      <c r="F56" s="109"/>
      <c r="G56" s="110"/>
      <c r="H56" s="110"/>
      <c r="I56" s="110"/>
      <c r="J56" s="110"/>
      <c r="K56" s="111"/>
      <c r="L56" s="110"/>
      <c r="M56" s="110"/>
      <c r="N56" s="110"/>
      <c r="O56" s="110"/>
      <c r="P56" s="112"/>
    </row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Q111</cp:lastModifiedBy>
  <cp:lastPrinted>2010-04-16T10:31:31Z</cp:lastPrinted>
  <dcterms:created xsi:type="dcterms:W3CDTF">2005-01-20T08:06:46Z</dcterms:created>
  <dcterms:modified xsi:type="dcterms:W3CDTF">2010-04-21T00:14:08Z</dcterms:modified>
  <cp:category/>
  <cp:version/>
  <cp:contentType/>
  <cp:contentStatus/>
</cp:coreProperties>
</file>