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9570" windowHeight="2445" activeTab="0"/>
  </bookViews>
  <sheets>
    <sheet name="93乙134" sheetId="1" r:id="rId1"/>
  </sheets>
  <definedNames>
    <definedName name="_Regression_Int" localSheetId="0" hidden="1">1</definedName>
    <definedName name="_xlnm.Print_Area" localSheetId="0">'93乙134'!$A$1:$H$63</definedName>
    <definedName name="Print_Area_MI" localSheetId="0">'93乙134'!$A$1:$G$61</definedName>
    <definedName name="_xlnm.Print_Titles" localSheetId="0">'93乙134'!$1:$5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<sst xmlns="http://schemas.openxmlformats.org/spreadsheetml/2006/main" count="55" uniqueCount="54">
  <si>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 </t>
  </si>
  <si>
    <t>單位:新臺幣元</t>
  </si>
  <si>
    <t xml:space="preserve"> 機  關  名  稱</t>
  </si>
  <si>
    <t>決    算    數</t>
  </si>
  <si>
    <t>比  較  增  減</t>
  </si>
  <si>
    <t>本年度預算數</t>
  </si>
  <si>
    <t xml:space="preserve"> 合          計</t>
  </si>
  <si>
    <t>以前年度保留數</t>
  </si>
  <si>
    <t>保  留  數</t>
  </si>
  <si>
    <t>本年度奉准      先行辦理數</t>
  </si>
  <si>
    <r>
      <t>行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院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</si>
  <si>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 xml:space="preserve">   </t>
    </r>
    <r>
      <rPr>
        <sz val="14"/>
        <rFont val="細明體"/>
        <family val="3"/>
      </rPr>
      <t>中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央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行</t>
    </r>
  </si>
  <si>
    <r>
      <t>經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濟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</si>
  <si>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 xml:space="preserve">   </t>
    </r>
    <r>
      <rPr>
        <sz val="14"/>
        <rFont val="細明體"/>
        <family val="3"/>
      </rPr>
      <t>臺灣糖業股份有限公司</t>
    </r>
  </si>
  <si>
    <r>
      <t xml:space="preserve">   </t>
    </r>
    <r>
      <rPr>
        <sz val="14"/>
        <rFont val="細明體"/>
        <family val="3"/>
      </rPr>
      <t>中國造船股份有限公司</t>
    </r>
  </si>
  <si>
    <r>
      <t xml:space="preserve">   </t>
    </r>
    <r>
      <rPr>
        <sz val="14"/>
        <rFont val="細明體"/>
        <family val="3"/>
      </rPr>
      <t>中國石油股份有限公司</t>
    </r>
  </si>
  <si>
    <r>
      <t xml:space="preserve">   </t>
    </r>
    <r>
      <rPr>
        <sz val="14"/>
        <rFont val="細明體"/>
        <family val="3"/>
      </rPr>
      <t>臺灣電力股份有限公司</t>
    </r>
  </si>
  <si>
    <r>
      <t xml:space="preserve">   </t>
    </r>
    <r>
      <rPr>
        <sz val="14"/>
        <rFont val="細明體"/>
        <family val="3"/>
      </rPr>
      <t>漢翔航空工業有限公司</t>
    </r>
  </si>
  <si>
    <r>
      <t>財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</si>
  <si>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 xml:space="preserve">   </t>
    </r>
    <r>
      <rPr>
        <sz val="14"/>
        <rFont val="細明體"/>
        <family val="3"/>
      </rPr>
      <t>中國輸出入銀行</t>
    </r>
  </si>
  <si>
    <r>
      <t xml:space="preserve">   </t>
    </r>
    <r>
      <rPr>
        <sz val="14"/>
        <rFont val="細明體"/>
        <family val="3"/>
      </rPr>
      <t>臺灣銀行股份有限公司</t>
    </r>
  </si>
  <si>
    <r>
      <t xml:space="preserve">   </t>
    </r>
    <r>
      <rPr>
        <sz val="14"/>
        <rFont val="細明體"/>
        <family val="3"/>
      </rPr>
      <t>財政部印刷廠</t>
    </r>
  </si>
  <si>
    <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通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</si>
  <si>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 xml:space="preserve">   </t>
    </r>
    <r>
      <rPr>
        <sz val="14"/>
        <rFont val="細明體"/>
        <family val="3"/>
      </rPr>
      <t>中華郵政股份有限公司</t>
    </r>
  </si>
  <si>
    <r>
      <t xml:space="preserve">   </t>
    </r>
    <r>
      <rPr>
        <sz val="14"/>
        <rFont val="細明體"/>
        <family val="3"/>
      </rPr>
      <t>中華電信股份有限公司</t>
    </r>
  </si>
  <si>
    <r>
      <t xml:space="preserve">   </t>
    </r>
    <r>
      <rPr>
        <sz val="14"/>
        <rFont val="細明體"/>
        <family val="3"/>
      </rPr>
      <t>交通部臺灣鐵路管理局</t>
    </r>
  </si>
  <si>
    <r>
      <t xml:space="preserve">   </t>
    </r>
    <r>
      <rPr>
        <sz val="14"/>
        <rFont val="細明體"/>
        <family val="3"/>
      </rPr>
      <t>交通部基隆港務局</t>
    </r>
  </si>
  <si>
    <r>
      <t xml:space="preserve">   </t>
    </r>
    <r>
      <rPr>
        <sz val="14"/>
        <rFont val="細明體"/>
        <family val="3"/>
      </rPr>
      <t>交通部高雄港務局</t>
    </r>
  </si>
  <si>
    <r>
      <t xml:space="preserve">   </t>
    </r>
    <r>
      <rPr>
        <sz val="14"/>
        <rFont val="細明體"/>
        <family val="3"/>
      </rPr>
      <t>交通部花蓮港務局</t>
    </r>
  </si>
  <si>
    <r>
      <t xml:space="preserve">   </t>
    </r>
    <r>
      <rPr>
        <sz val="14"/>
        <rFont val="細明體"/>
        <family val="3"/>
      </rPr>
      <t>榮民工程股份有限公司</t>
    </r>
  </si>
  <si>
    <r>
      <t xml:space="preserve">   </t>
    </r>
    <r>
      <rPr>
        <sz val="14"/>
        <rFont val="細明體"/>
        <family val="3"/>
      </rPr>
      <t>勞工保險局</t>
    </r>
  </si>
  <si>
    <r>
      <t xml:space="preserve">   </t>
    </r>
    <r>
      <rPr>
        <sz val="14"/>
        <rFont val="細明體"/>
        <family val="3"/>
      </rPr>
      <t>中央健康保險局</t>
    </r>
  </si>
  <si>
    <r>
      <t>合</t>
    </r>
    <r>
      <rPr>
        <b/>
        <sz val="14"/>
        <rFont val="Times New Roman"/>
        <family val="1"/>
      </rPr>
      <t xml:space="preserve">          </t>
    </r>
    <r>
      <rPr>
        <b/>
        <sz val="14"/>
        <rFont val="華康中黑體"/>
        <family val="3"/>
      </rPr>
      <t>計</t>
    </r>
  </si>
  <si>
    <r>
      <t xml:space="preserve">   </t>
    </r>
    <r>
      <rPr>
        <sz val="14"/>
        <rFont val="細明體"/>
        <family val="3"/>
      </rPr>
      <t>臺灣菸酒股份有限公司</t>
    </r>
  </si>
  <si>
    <r>
      <t xml:space="preserve">   </t>
    </r>
    <r>
      <rPr>
        <sz val="14"/>
        <rFont val="細明體"/>
        <family val="3"/>
      </rPr>
      <t>交通部臺中港務局</t>
    </r>
  </si>
  <si>
    <t>行政院勞工委員會主管</t>
  </si>
  <si>
    <r>
      <t>行政院衛</t>
    </r>
    <r>
      <rPr>
        <b/>
        <sz val="14"/>
        <rFont val="華康中黑體"/>
        <family val="3"/>
      </rPr>
      <t>生</t>
    </r>
    <r>
      <rPr>
        <b/>
        <sz val="14"/>
        <rFont val="華康中黑體"/>
        <family val="3"/>
      </rPr>
      <t>署</t>
    </r>
    <r>
      <rPr>
        <b/>
        <sz val="14"/>
        <rFont val="華康中黑體"/>
        <family val="3"/>
      </rPr>
      <t>主</t>
    </r>
    <r>
      <rPr>
        <b/>
        <sz val="14"/>
        <rFont val="華康中黑體"/>
        <family val="3"/>
      </rPr>
      <t>管</t>
    </r>
  </si>
  <si>
    <r>
      <t xml:space="preserve">   </t>
    </r>
    <r>
      <rPr>
        <sz val="14"/>
        <rFont val="細明體"/>
        <family val="3"/>
      </rPr>
      <t>唐榮鐵工廠股份有限公</t>
    </r>
    <r>
      <rPr>
        <sz val="14"/>
        <rFont val="細明體"/>
        <family val="3"/>
      </rPr>
      <t>司</t>
    </r>
  </si>
  <si>
    <r>
      <t xml:space="preserve">   </t>
    </r>
    <r>
      <rPr>
        <sz val="14"/>
        <rFont val="細明體"/>
        <family val="3"/>
      </rPr>
      <t>臺灣省自來水股份有限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</si>
  <si>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中央信託局股份有份公</t>
    </r>
    <r>
      <rPr>
        <sz val="14"/>
        <rFont val="細明體"/>
        <family val="3"/>
      </rPr>
      <t>司</t>
    </r>
  </si>
  <si>
    <r>
      <t xml:space="preserve">   </t>
    </r>
    <r>
      <rPr>
        <sz val="14"/>
        <rFont val="細明體"/>
        <family val="3"/>
      </rPr>
      <t>中央存款保險股份有限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</si>
  <si>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臺灣土地銀行股份有限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</si>
  <si>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合作金庫銀行股份有限</t>
    </r>
    <r>
      <rPr>
        <sz val="14"/>
        <rFont val="細明體"/>
        <family val="3"/>
      </rPr>
      <t>公司</t>
    </r>
  </si>
  <si>
    <t>行政院國軍退除役官兵輔導
委員會主管</t>
  </si>
  <si>
    <r>
      <t>可</t>
    </r>
    <r>
      <rPr>
        <sz val="15"/>
        <rFont val="細明體"/>
        <family val="3"/>
      </rPr>
      <t>用</t>
    </r>
    <r>
      <rPr>
        <sz val="15"/>
        <rFont val="細明體"/>
        <family val="3"/>
      </rPr>
      <t>預</t>
    </r>
    <r>
      <rPr>
        <sz val="15"/>
        <rFont val="細明體"/>
        <family val="3"/>
      </rPr>
      <t>算</t>
    </r>
    <r>
      <rPr>
        <sz val="15"/>
        <rFont val="細明體"/>
        <family val="3"/>
      </rPr>
      <t>數</t>
    </r>
  </si>
  <si>
    <t>1 3 4   固定資產建設改良擴充綜計表</t>
  </si>
  <si>
    <t>水電燃氣業</t>
  </si>
  <si>
    <t>倉儲及通信</t>
  </si>
  <si>
    <t>製造業</t>
  </si>
  <si>
    <t>金融保險</t>
  </si>
  <si>
    <t>營造業</t>
  </si>
  <si>
    <t>合計</t>
  </si>
  <si>
    <r>
      <t>按業別分析：水電燃氣業</t>
    </r>
    <r>
      <rPr>
        <sz val="16"/>
        <rFont val="Times New Roman"/>
        <family val="1"/>
      </rPr>
      <t>125,608,767,413.63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71.87%</t>
    </r>
    <r>
      <rPr>
        <sz val="16"/>
        <rFont val="細明體"/>
        <family val="3"/>
      </rPr>
      <t>；運輸、倉儲及通信業</t>
    </r>
    <r>
      <rPr>
        <sz val="16"/>
        <rFont val="Times New Roman"/>
        <family val="1"/>
      </rPr>
      <t>37,900,760,836.56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21.68%</t>
    </r>
    <r>
      <rPr>
        <sz val="16"/>
        <rFont val="細明體"/>
        <family val="3"/>
      </rPr>
      <t>；製造業</t>
    </r>
    <r>
      <rPr>
        <sz val="16"/>
        <rFont val="Times New Roman"/>
        <family val="1"/>
      </rPr>
      <t>8,286,503,179.15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4.74%</t>
    </r>
    <r>
      <rPr>
        <sz val="16"/>
        <rFont val="細明體"/>
        <family val="3"/>
      </rPr>
      <t>；</t>
    </r>
  </si>
  <si>
    <r>
      <t xml:space="preserve">                     </t>
    </r>
    <r>
      <rPr>
        <sz val="14"/>
        <rFont val="Times New Roman"/>
        <family val="1"/>
      </rPr>
      <t xml:space="preserve">     </t>
    </r>
    <r>
      <rPr>
        <sz val="16"/>
        <rFont val="細明體"/>
        <family val="3"/>
      </rPr>
      <t>金融、保險及不動產業</t>
    </r>
    <r>
      <rPr>
        <sz val="16"/>
        <rFont val="Times New Roman"/>
        <family val="1"/>
      </rPr>
      <t>2,667,670,004.16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1.53%</t>
    </r>
    <r>
      <rPr>
        <sz val="16"/>
        <rFont val="細明體"/>
        <family val="3"/>
      </rPr>
      <t>；營造業</t>
    </r>
    <r>
      <rPr>
        <sz val="16"/>
        <rFont val="Times New Roman"/>
        <family val="1"/>
      </rPr>
      <t>322,157,429.80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0.18%</t>
    </r>
    <r>
      <rPr>
        <sz val="16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</si>
</sst>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\(#,##0.000\)"/>
    <numFmt numFmtId="185" formatCode="#,##0.00_ "/>
    <numFmt numFmtId="186" formatCode="0.00_);[Red]\(0.00\)"/>
  </numFmts>
  <fonts count="22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24"/>
      <name val="華康特粗明體"/>
      <family val="1"/>
    </font>
    <font>
      <sz val="14"/>
      <name val="細明體"/>
      <family val="3"/>
    </font>
    <font>
      <sz val="14"/>
      <name val="Courier"/>
      <family val="3"/>
    </font>
    <font>
      <b/>
      <sz val="14"/>
      <name val="細明體"/>
      <family val="3"/>
    </font>
    <font>
      <b/>
      <sz val="14"/>
      <name val="Courier"/>
      <family val="3"/>
    </font>
    <font>
      <sz val="15"/>
      <name val="細明體"/>
      <family val="3"/>
    </font>
    <font>
      <sz val="15"/>
      <name val="Courier"/>
      <family val="3"/>
    </font>
    <font>
      <sz val="34"/>
      <name val="Courier"/>
      <family val="3"/>
    </font>
    <font>
      <sz val="16"/>
      <name val="細明體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40"/>
      <name val="華康特粗明體"/>
      <family val="1"/>
    </font>
    <font>
      <sz val="3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74">
    <xf numFmtId="39" fontId="0" fillId="0" borderId="0" xfId="0" applyAlignment="1">
      <alignment/>
    </xf>
    <xf numFmtId="39" fontId="5" fillId="0" borderId="0" xfId="0" applyFont="1" applyAlignment="1">
      <alignment/>
    </xf>
    <xf numFmtId="39" fontId="5" fillId="0" borderId="1" xfId="0" applyFont="1" applyBorder="1" applyAlignment="1">
      <alignment/>
    </xf>
    <xf numFmtId="39" fontId="5" fillId="0" borderId="1" xfId="0" applyFont="1" applyBorder="1" applyAlignment="1" applyProtection="1" quotePrefix="1">
      <alignment horizontal="right" vertical="center"/>
      <protection/>
    </xf>
    <xf numFmtId="39" fontId="8" fillId="0" borderId="0" xfId="0" applyFont="1" applyAlignment="1">
      <alignment/>
    </xf>
    <xf numFmtId="39" fontId="9" fillId="0" borderId="0" xfId="0" applyFont="1" applyAlignment="1">
      <alignment/>
    </xf>
    <xf numFmtId="39" fontId="10" fillId="0" borderId="0" xfId="0" applyFont="1" applyAlignment="1">
      <alignment/>
    </xf>
    <xf numFmtId="39" fontId="10" fillId="0" borderId="0" xfId="0" applyFont="1" applyBorder="1" applyAlignment="1">
      <alignment/>
    </xf>
    <xf numFmtId="39" fontId="8" fillId="0" borderId="0" xfId="0" applyFont="1" applyBorder="1" applyAlignment="1">
      <alignment/>
    </xf>
    <xf numFmtId="39" fontId="10" fillId="0" borderId="0" xfId="0" applyFont="1" applyAlignment="1">
      <alignment/>
    </xf>
    <xf numFmtId="39" fontId="10" fillId="0" borderId="0" xfId="0" applyFont="1" applyBorder="1" applyAlignment="1">
      <alignment/>
    </xf>
    <xf numFmtId="39" fontId="8" fillId="0" borderId="0" xfId="0" applyFont="1" applyAlignment="1">
      <alignment/>
    </xf>
    <xf numFmtId="39" fontId="12" fillId="0" borderId="0" xfId="0" applyFont="1" applyAlignment="1">
      <alignment/>
    </xf>
    <xf numFmtId="39" fontId="11" fillId="0" borderId="2" xfId="0" applyFont="1" applyBorder="1" applyAlignment="1" applyProtection="1">
      <alignment horizontal="center" vertical="center"/>
      <protection/>
    </xf>
    <xf numFmtId="39" fontId="11" fillId="0" borderId="3" xfId="0" applyFont="1" applyBorder="1" applyAlignment="1" applyProtection="1" quotePrefix="1">
      <alignment horizontal="center" vertical="center"/>
      <protection/>
    </xf>
    <xf numFmtId="39" fontId="11" fillId="0" borderId="4" xfId="0" applyFont="1" applyBorder="1" applyAlignment="1" applyProtection="1">
      <alignment horizontal="center" vertical="center" wrapText="1"/>
      <protection/>
    </xf>
    <xf numFmtId="39" fontId="13" fillId="0" borderId="0" xfId="0" applyFont="1" applyAlignment="1">
      <alignment/>
    </xf>
    <xf numFmtId="39" fontId="14" fillId="0" borderId="0" xfId="0" applyFont="1" applyAlignment="1">
      <alignment/>
    </xf>
    <xf numFmtId="39" fontId="7" fillId="0" borderId="0" xfId="0" applyFont="1" applyAlignment="1">
      <alignment/>
    </xf>
    <xf numFmtId="39" fontId="15" fillId="0" borderId="0" xfId="0" applyFont="1" applyAlignment="1" applyProtection="1">
      <alignment horizontal="left"/>
      <protection/>
    </xf>
    <xf numFmtId="4" fontId="16" fillId="0" borderId="0" xfId="17" applyNumberFormat="1" applyFont="1" applyAlignment="1" applyProtection="1">
      <alignment/>
      <protection/>
    </xf>
    <xf numFmtId="39" fontId="17" fillId="0" borderId="0" xfId="0" applyFont="1" applyAlignment="1" applyProtection="1">
      <alignment horizontal="left"/>
      <protection/>
    </xf>
    <xf numFmtId="4" fontId="17" fillId="0" borderId="0" xfId="17" applyNumberFormat="1" applyFont="1" applyAlignment="1" applyProtection="1">
      <alignment/>
      <protection/>
    </xf>
    <xf numFmtId="39" fontId="17" fillId="0" borderId="0" xfId="0" applyFont="1" applyAlignment="1">
      <alignment/>
    </xf>
    <xf numFmtId="3" fontId="17" fillId="0" borderId="0" xfId="0" applyNumberFormat="1" applyFont="1" applyAlignment="1" applyProtection="1">
      <alignment horizontal="left"/>
      <protection/>
    </xf>
    <xf numFmtId="39" fontId="17" fillId="0" borderId="0" xfId="0" applyFont="1" applyBorder="1" applyAlignment="1">
      <alignment/>
    </xf>
    <xf numFmtId="39" fontId="15" fillId="0" borderId="0" xfId="0" applyFont="1" applyBorder="1" applyAlignment="1" applyProtection="1">
      <alignment horizontal="left"/>
      <protection/>
    </xf>
    <xf numFmtId="4" fontId="16" fillId="0" borderId="0" xfId="17" applyNumberFormat="1" applyFont="1" applyBorder="1" applyAlignment="1" applyProtection="1">
      <alignment/>
      <protection/>
    </xf>
    <xf numFmtId="39" fontId="17" fillId="0" borderId="0" xfId="0" applyFont="1" applyAlignment="1" applyProtection="1">
      <alignment/>
      <protection/>
    </xf>
    <xf numFmtId="4" fontId="17" fillId="0" borderId="0" xfId="17" applyNumberFormat="1" applyFont="1" applyAlignment="1" applyProtection="1">
      <alignment/>
      <protection/>
    </xf>
    <xf numFmtId="39" fontId="17" fillId="0" borderId="0" xfId="0" applyFont="1" applyBorder="1" applyAlignment="1" applyProtection="1">
      <alignment horizontal="left" wrapText="1"/>
      <protection/>
    </xf>
    <xf numFmtId="4" fontId="17" fillId="0" borderId="0" xfId="17" applyNumberFormat="1" applyFont="1" applyBorder="1" applyAlignment="1" applyProtection="1">
      <alignment/>
      <protection/>
    </xf>
    <xf numFmtId="39" fontId="17" fillId="0" borderId="0" xfId="0" applyFont="1" applyBorder="1" applyAlignment="1">
      <alignment/>
    </xf>
    <xf numFmtId="39" fontId="17" fillId="0" borderId="0" xfId="0" applyFont="1" applyAlignment="1">
      <alignment horizontal="left"/>
    </xf>
    <xf numFmtId="39" fontId="9" fillId="0" borderId="0" xfId="0" applyFont="1" applyAlignment="1" applyProtection="1">
      <alignment horizontal="left" wrapText="1"/>
      <protection/>
    </xf>
    <xf numFmtId="39" fontId="17" fillId="0" borderId="0" xfId="0" applyFont="1" applyBorder="1" applyAlignment="1" applyProtection="1">
      <alignment horizontal="left"/>
      <protection/>
    </xf>
    <xf numFmtId="4" fontId="17" fillId="0" borderId="0" xfId="17" applyNumberFormat="1" applyFont="1" applyBorder="1" applyAlignment="1" applyProtection="1">
      <alignment/>
      <protection/>
    </xf>
    <xf numFmtId="39" fontId="15" fillId="0" borderId="0" xfId="0" applyFont="1" applyAlignment="1" applyProtection="1" quotePrefix="1">
      <alignment horizontal="left"/>
      <protection/>
    </xf>
    <xf numFmtId="39" fontId="17" fillId="0" borderId="1" xfId="0" applyFont="1" applyBorder="1" applyAlignment="1">
      <alignment/>
    </xf>
    <xf numFmtId="4" fontId="17" fillId="0" borderId="1" xfId="17" applyNumberFormat="1" applyFont="1" applyBorder="1" applyAlignment="1" applyProtection="1">
      <alignment/>
      <protection/>
    </xf>
    <xf numFmtId="4" fontId="17" fillId="0" borderId="1" xfId="17" applyNumberFormat="1" applyFont="1" applyBorder="1" applyAlignment="1" applyProtection="1">
      <alignment horizontal="left"/>
      <protection/>
    </xf>
    <xf numFmtId="39" fontId="14" fillId="0" borderId="1" xfId="0" applyFont="1" applyBorder="1" applyAlignment="1" applyProtection="1" quotePrefix="1">
      <alignment horizontal="right" vertical="center"/>
      <protection/>
    </xf>
    <xf numFmtId="4" fontId="17" fillId="0" borderId="0" xfId="17" applyNumberFormat="1" applyFont="1" applyAlignment="1" applyProtection="1">
      <alignment/>
      <protection locked="0"/>
    </xf>
    <xf numFmtId="4" fontId="17" fillId="0" borderId="0" xfId="17" applyNumberFormat="1" applyFont="1" applyAlignment="1" applyProtection="1">
      <alignment/>
      <protection locked="0"/>
    </xf>
    <xf numFmtId="4" fontId="17" fillId="0" borderId="0" xfId="17" applyNumberFormat="1" applyFont="1" applyBorder="1" applyAlignment="1" applyProtection="1">
      <alignment/>
      <protection locked="0"/>
    </xf>
    <xf numFmtId="4" fontId="17" fillId="0" borderId="0" xfId="17" applyNumberFormat="1" applyFont="1" applyBorder="1" applyAlignment="1" applyProtection="1">
      <alignment/>
      <protection locked="0"/>
    </xf>
    <xf numFmtId="3" fontId="17" fillId="0" borderId="0" xfId="0" applyNumberFormat="1" applyFont="1" applyAlignment="1" applyProtection="1">
      <alignment horizontal="left" wrapText="1"/>
      <protection/>
    </xf>
    <xf numFmtId="39" fontId="17" fillId="0" borderId="0" xfId="0" applyFont="1" applyAlignment="1" applyProtection="1">
      <alignment horizontal="left" wrapText="1" shrinkToFit="1"/>
      <protection/>
    </xf>
    <xf numFmtId="39" fontId="17" fillId="0" borderId="0" xfId="0" applyFont="1" applyAlignment="1" applyProtection="1">
      <alignment horizontal="left" wrapText="1"/>
      <protection/>
    </xf>
    <xf numFmtId="39" fontId="17" fillId="0" borderId="0" xfId="15" applyFont="1" applyProtection="1">
      <alignment/>
      <protection locked="0"/>
    </xf>
    <xf numFmtId="39" fontId="16" fillId="0" borderId="0" xfId="0" applyFont="1" applyAlignment="1">
      <alignment/>
    </xf>
    <xf numFmtId="39" fontId="17" fillId="0" borderId="0" xfId="0" applyFont="1" applyAlignment="1">
      <alignment/>
    </xf>
    <xf numFmtId="39" fontId="17" fillId="0" borderId="0" xfId="0" applyFont="1" applyAlignment="1" applyProtection="1">
      <alignment/>
      <protection/>
    </xf>
    <xf numFmtId="39" fontId="11" fillId="0" borderId="5" xfId="0" applyFont="1" applyBorder="1" applyAlignment="1" applyProtection="1" quotePrefix="1">
      <alignment horizontal="center" vertical="center"/>
      <protection/>
    </xf>
    <xf numFmtId="39" fontId="17" fillId="0" borderId="0" xfId="15" applyFont="1" applyBorder="1" applyProtection="1">
      <alignment/>
      <protection locked="0"/>
    </xf>
    <xf numFmtId="39" fontId="17" fillId="0" borderId="0" xfId="15" applyFont="1" applyAlignment="1" applyProtection="1">
      <alignment/>
      <protection locked="0"/>
    </xf>
    <xf numFmtId="39" fontId="17" fillId="0" borderId="0" xfId="15" applyFont="1" applyBorder="1" applyAlignment="1" applyProtection="1">
      <alignment/>
      <protection locked="0"/>
    </xf>
    <xf numFmtId="39" fontId="19" fillId="0" borderId="0" xfId="0" applyFont="1" applyAlignment="1">
      <alignment/>
    </xf>
    <xf numFmtId="39" fontId="4" fillId="0" borderId="0" xfId="0" applyFont="1" applyAlignment="1">
      <alignment/>
    </xf>
    <xf numFmtId="39" fontId="20" fillId="0" borderId="0" xfId="0" applyFont="1" applyAlignment="1">
      <alignment/>
    </xf>
    <xf numFmtId="39" fontId="16" fillId="0" borderId="0" xfId="0" applyFont="1" applyBorder="1" applyAlignment="1">
      <alignment/>
    </xf>
    <xf numFmtId="39" fontId="16" fillId="0" borderId="0" xfId="0" applyFont="1" applyAlignment="1">
      <alignment/>
    </xf>
    <xf numFmtId="39" fontId="16" fillId="0" borderId="0" xfId="0" applyFont="1" applyBorder="1" applyAlignment="1">
      <alignment/>
    </xf>
    <xf numFmtId="39" fontId="21" fillId="0" borderId="0" xfId="0" applyFont="1" applyAlignment="1">
      <alignment/>
    </xf>
    <xf numFmtId="39" fontId="18" fillId="0" borderId="0" xfId="0" applyFont="1" applyAlignment="1" applyProtection="1">
      <alignment horizontal="center" vertical="center"/>
      <protection/>
    </xf>
    <xf numFmtId="39" fontId="11" fillId="0" borderId="6" xfId="0" applyFont="1" applyBorder="1" applyAlignment="1" applyProtection="1" quotePrefix="1">
      <alignment horizontal="center" vertical="center"/>
      <protection/>
    </xf>
    <xf numFmtId="39" fontId="12" fillId="0" borderId="7" xfId="0" applyFont="1" applyBorder="1" applyAlignment="1">
      <alignment horizontal="center" vertical="center"/>
    </xf>
    <xf numFmtId="39" fontId="11" fillId="0" borderId="8" xfId="0" applyFont="1" applyBorder="1" applyAlignment="1" applyProtection="1" quotePrefix="1">
      <alignment horizontal="center" vertical="center"/>
      <protection/>
    </xf>
    <xf numFmtId="39" fontId="12" fillId="0" borderId="9" xfId="0" applyFont="1" applyBorder="1" applyAlignment="1">
      <alignment horizontal="center" vertical="center"/>
    </xf>
    <xf numFmtId="39" fontId="11" fillId="0" borderId="10" xfId="0" applyFont="1" applyBorder="1" applyAlignment="1" applyProtection="1" quotePrefix="1">
      <alignment horizontal="center" vertical="center"/>
      <protection/>
    </xf>
    <xf numFmtId="39" fontId="12" fillId="0" borderId="1" xfId="0" applyFont="1" applyBorder="1" applyAlignment="1">
      <alignment horizontal="center" vertical="center"/>
    </xf>
    <xf numFmtId="39" fontId="11" fillId="0" borderId="11" xfId="0" applyFont="1" applyBorder="1" applyAlignment="1" applyProtection="1">
      <alignment horizontal="distributed" vertical="center"/>
      <protection/>
    </xf>
    <xf numFmtId="39" fontId="11" fillId="0" borderId="12" xfId="0" applyFont="1" applyBorder="1" applyAlignment="1" applyProtection="1">
      <alignment horizontal="distributed" vertical="center"/>
      <protection/>
    </xf>
    <xf numFmtId="39" fontId="11" fillId="0" borderId="13" xfId="0" applyFont="1" applyBorder="1" applyAlignment="1" applyProtection="1">
      <alignment horizontal="distributed" vertical="center"/>
      <protection/>
    </xf>
  </cellXfs>
  <cellStyles count="7">
    <cellStyle name="Normal" xfId="0"/>
    <cellStyle name="一般_b134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4"/>
  <sheetViews>
    <sheetView showZeros="0" tabSelected="1" zoomScale="75" zoomScaleNormal="75" zoomScaleSheetLayoutView="75" workbookViewId="0" topLeftCell="A1">
      <selection activeCell="A1" sqref="A1:H1"/>
    </sheetView>
  </sheetViews>
  <sheetFormatPr defaultColWidth="10.59765625" defaultRowHeight="15"/>
  <cols>
    <col min="1" max="1" width="27.3984375" style="0" customWidth="1"/>
    <col min="2" max="2" width="18" style="0" customWidth="1"/>
    <col min="3" max="3" width="19" style="0" customWidth="1"/>
    <col min="4" max="4" width="16.3984375" style="0" customWidth="1"/>
    <col min="5" max="5" width="20.796875" style="0" customWidth="1"/>
    <col min="6" max="6" width="18.3984375" style="0" customWidth="1"/>
    <col min="7" max="7" width="18.69921875" style="0" customWidth="1"/>
    <col min="8" max="8" width="17" style="0" customWidth="1"/>
    <col min="9" max="9" width="15.3984375" style="0" customWidth="1"/>
    <col min="10" max="10" width="19.796875" style="58" customWidth="1"/>
    <col min="11" max="11" width="14.09765625" style="0" customWidth="1"/>
    <col min="12" max="12" width="20.796875" style="0" customWidth="1"/>
  </cols>
  <sheetData>
    <row r="1" spans="1:10" s="16" customFormat="1" ht="49.5" customHeight="1">
      <c r="A1" s="64" t="s">
        <v>45</v>
      </c>
      <c r="B1" s="64"/>
      <c r="C1" s="64"/>
      <c r="D1" s="64"/>
      <c r="E1" s="64"/>
      <c r="F1" s="64"/>
      <c r="G1" s="64"/>
      <c r="H1" s="64"/>
      <c r="J1" s="57"/>
    </row>
    <row r="2" spans="1:8" ht="30" customHeight="1" thickBot="1">
      <c r="A2" s="2"/>
      <c r="B2" s="1"/>
      <c r="C2" s="1"/>
      <c r="D2" s="1"/>
      <c r="E2" s="1"/>
      <c r="F2" s="1"/>
      <c r="G2" s="3"/>
      <c r="H2" s="41" t="s">
        <v>1</v>
      </c>
    </row>
    <row r="3" spans="1:10" s="12" customFormat="1" ht="39.75" customHeight="1">
      <c r="A3" s="65" t="s">
        <v>2</v>
      </c>
      <c r="B3" s="71" t="s">
        <v>44</v>
      </c>
      <c r="C3" s="72"/>
      <c r="D3" s="72"/>
      <c r="E3" s="73"/>
      <c r="F3" s="67" t="s">
        <v>3</v>
      </c>
      <c r="G3" s="67" t="s">
        <v>4</v>
      </c>
      <c r="H3" s="69" t="s">
        <v>8</v>
      </c>
      <c r="J3" s="59"/>
    </row>
    <row r="4" spans="1:10" s="12" customFormat="1" ht="54.75" customHeight="1" thickBot="1">
      <c r="A4" s="66"/>
      <c r="B4" s="13" t="s">
        <v>7</v>
      </c>
      <c r="C4" s="14" t="s">
        <v>5</v>
      </c>
      <c r="D4" s="15" t="s">
        <v>9</v>
      </c>
      <c r="E4" s="53" t="s">
        <v>6</v>
      </c>
      <c r="F4" s="68"/>
      <c r="G4" s="68"/>
      <c r="H4" s="70"/>
      <c r="J4" s="59"/>
    </row>
    <row r="5" spans="1:10" s="4" customFormat="1" ht="21" customHeight="1">
      <c r="A5" s="18"/>
      <c r="B5" s="23"/>
      <c r="C5" s="23"/>
      <c r="D5" s="23"/>
      <c r="E5" s="23"/>
      <c r="F5" s="25"/>
      <c r="G5" s="23"/>
      <c r="H5" s="23"/>
      <c r="J5" s="23"/>
    </row>
    <row r="6" spans="1:11" s="4" customFormat="1" ht="34.5" customHeight="1">
      <c r="A6" s="19" t="s">
        <v>10</v>
      </c>
      <c r="B6" s="20">
        <f aca="true" t="shared" si="0" ref="B6:H6">B7</f>
        <v>0</v>
      </c>
      <c r="C6" s="20">
        <f t="shared" si="0"/>
        <v>161304000</v>
      </c>
      <c r="D6" s="20">
        <f t="shared" si="0"/>
        <v>0</v>
      </c>
      <c r="E6" s="50">
        <f>SUM(B6:D6)</f>
        <v>161304000</v>
      </c>
      <c r="F6" s="20">
        <f t="shared" si="0"/>
        <v>161233184</v>
      </c>
      <c r="G6" s="20">
        <f>F6-E6</f>
        <v>-70816</v>
      </c>
      <c r="H6" s="20">
        <f t="shared" si="0"/>
        <v>0</v>
      </c>
      <c r="I6" s="18" t="s">
        <v>46</v>
      </c>
      <c r="J6" s="58">
        <f>F13+F16</f>
        <v>125608767413.63</v>
      </c>
      <c r="K6" s="4">
        <f aca="true" t="shared" si="1" ref="K6:K11">J6/$J$13*100</f>
        <v>71.86437634629735</v>
      </c>
    </row>
    <row r="7" spans="1:11" s="6" customFormat="1" ht="30" customHeight="1">
      <c r="A7" s="21" t="s">
        <v>11</v>
      </c>
      <c r="B7" s="42"/>
      <c r="C7" s="42">
        <v>161304000</v>
      </c>
      <c r="D7" s="42"/>
      <c r="E7" s="23">
        <f aca="true" t="shared" si="2" ref="E7:E44">SUM(B7:D7)</f>
        <v>161304000</v>
      </c>
      <c r="F7" s="42">
        <v>161233184</v>
      </c>
      <c r="G7" s="22">
        <f aca="true" t="shared" si="3" ref="G7:G45">F7-E7</f>
        <v>-70816</v>
      </c>
      <c r="H7" s="49"/>
      <c r="I7" s="18" t="s">
        <v>47</v>
      </c>
      <c r="J7" s="23">
        <f>F28</f>
        <v>37900760836.56</v>
      </c>
      <c r="K7" s="4">
        <f t="shared" si="1"/>
        <v>21.68411167988263</v>
      </c>
    </row>
    <row r="8" spans="1:11" s="6" customFormat="1" ht="15" customHeight="1">
      <c r="A8" s="21"/>
      <c r="B8" s="22"/>
      <c r="C8" s="22"/>
      <c r="D8" s="22"/>
      <c r="E8" s="23"/>
      <c r="F8" s="22"/>
      <c r="G8" s="22"/>
      <c r="H8" s="23"/>
      <c r="J8" s="50"/>
      <c r="K8" s="4">
        <f t="shared" si="1"/>
        <v>0</v>
      </c>
    </row>
    <row r="9" spans="1:11" s="6" customFormat="1" ht="34.5" customHeight="1">
      <c r="A9" s="19" t="s">
        <v>12</v>
      </c>
      <c r="B9" s="20">
        <f>SUM(B10:B16)</f>
        <v>26177966968.329998</v>
      </c>
      <c r="C9" s="20">
        <f aca="true" t="shared" si="4" ref="C9:H9">SUM(C10:C16)</f>
        <v>128222191000</v>
      </c>
      <c r="D9" s="20">
        <f t="shared" si="4"/>
        <v>707152000</v>
      </c>
      <c r="E9" s="50">
        <f t="shared" si="2"/>
        <v>155107309968.33</v>
      </c>
      <c r="F9" s="20">
        <f>F10+F11+F12+F13+F14+F15+F16</f>
        <v>132832128769.78</v>
      </c>
      <c r="G9" s="20">
        <f t="shared" si="3"/>
        <v>-22275181198.549988</v>
      </c>
      <c r="H9" s="20">
        <f t="shared" si="4"/>
        <v>13919224143.460001</v>
      </c>
      <c r="I9" s="18" t="s">
        <v>48</v>
      </c>
      <c r="J9" s="23">
        <f>F10+F11+F12+F14+F15+F25+F26</f>
        <v>8286503179.150001</v>
      </c>
      <c r="K9" s="4">
        <f t="shared" si="1"/>
        <v>4.740945997027639</v>
      </c>
    </row>
    <row r="10" spans="1:11" s="6" customFormat="1" ht="30" customHeight="1">
      <c r="A10" s="21" t="s">
        <v>13</v>
      </c>
      <c r="B10" s="42">
        <v>527036802</v>
      </c>
      <c r="C10" s="42">
        <v>1936141000</v>
      </c>
      <c r="D10" s="42"/>
      <c r="E10" s="23">
        <f t="shared" si="2"/>
        <v>2463177802</v>
      </c>
      <c r="F10" s="42">
        <v>1045149684.2</v>
      </c>
      <c r="G10" s="22">
        <f t="shared" si="3"/>
        <v>-1418028117.8</v>
      </c>
      <c r="H10" s="49">
        <v>525432334</v>
      </c>
      <c r="I10" s="18" t="s">
        <v>49</v>
      </c>
      <c r="J10" s="23">
        <f>F7+F19+F20+F21+F22+F23+F24+F41+F44</f>
        <v>2667670004.16</v>
      </c>
      <c r="K10" s="4">
        <f t="shared" si="1"/>
        <v>1.5262504767312923</v>
      </c>
    </row>
    <row r="11" spans="1:11" s="6" customFormat="1" ht="30" customHeight="1">
      <c r="A11" s="21" t="s">
        <v>14</v>
      </c>
      <c r="B11" s="42"/>
      <c r="C11" s="42">
        <v>215836000</v>
      </c>
      <c r="D11" s="42"/>
      <c r="E11" s="23">
        <f t="shared" si="2"/>
        <v>215836000</v>
      </c>
      <c r="F11" s="42">
        <v>166319090.94</v>
      </c>
      <c r="G11" s="22">
        <f t="shared" si="3"/>
        <v>-49516909.06</v>
      </c>
      <c r="H11" s="49">
        <v>5074637</v>
      </c>
      <c r="I11" s="18" t="s">
        <v>50</v>
      </c>
      <c r="J11" s="23">
        <f>F38</f>
        <v>322157429.8</v>
      </c>
      <c r="K11" s="4">
        <f t="shared" si="1"/>
        <v>0.18431550006111153</v>
      </c>
    </row>
    <row r="12" spans="1:10" s="6" customFormat="1" ht="30" customHeight="1">
      <c r="A12" s="21" t="s">
        <v>15</v>
      </c>
      <c r="B12" s="42">
        <v>578503158.01</v>
      </c>
      <c r="C12" s="42">
        <v>5677881000</v>
      </c>
      <c r="D12" s="42">
        <v>339222000</v>
      </c>
      <c r="E12" s="23">
        <f t="shared" si="2"/>
        <v>6595606158.01</v>
      </c>
      <c r="F12" s="42">
        <v>5528523348.01</v>
      </c>
      <c r="G12" s="22">
        <f t="shared" si="3"/>
        <v>-1067082810</v>
      </c>
      <c r="H12" s="49">
        <v>330095547.53</v>
      </c>
      <c r="J12" s="50"/>
    </row>
    <row r="13" spans="1:11" s="6" customFormat="1" ht="30" customHeight="1">
      <c r="A13" s="21" t="s">
        <v>16</v>
      </c>
      <c r="B13" s="42">
        <v>21321778605.32</v>
      </c>
      <c r="C13" s="42">
        <v>114674125000</v>
      </c>
      <c r="D13" s="42"/>
      <c r="E13" s="23">
        <f t="shared" si="2"/>
        <v>135995903605.32</v>
      </c>
      <c r="F13" s="42">
        <v>119922421581.63</v>
      </c>
      <c r="G13" s="22">
        <f>F13-E13</f>
        <v>-16073482023.690002</v>
      </c>
      <c r="H13" s="49">
        <v>10173109845.93</v>
      </c>
      <c r="I13" s="5" t="s">
        <v>51</v>
      </c>
      <c r="J13" s="50">
        <f>SUM(J6:J12)</f>
        <v>174785858863.3</v>
      </c>
      <c r="K13" s="50">
        <f>SUM(K6:K12)</f>
        <v>100.00000000000003</v>
      </c>
    </row>
    <row r="14" spans="1:10" s="7" customFormat="1" ht="30" customHeight="1">
      <c r="A14" s="24" t="s">
        <v>17</v>
      </c>
      <c r="B14" s="49">
        <v>52693950</v>
      </c>
      <c r="C14" s="49">
        <v>306730000</v>
      </c>
      <c r="D14" s="49">
        <v>367930000</v>
      </c>
      <c r="E14" s="23">
        <f t="shared" si="2"/>
        <v>727353950</v>
      </c>
      <c r="F14" s="49">
        <v>396689094</v>
      </c>
      <c r="G14" s="22">
        <f t="shared" si="3"/>
        <v>-330664856</v>
      </c>
      <c r="H14" s="54">
        <v>317211165</v>
      </c>
      <c r="J14" s="60"/>
    </row>
    <row r="15" spans="1:10" s="7" customFormat="1" ht="30" customHeight="1">
      <c r="A15" s="46" t="s">
        <v>37</v>
      </c>
      <c r="B15" s="49">
        <v>192037426</v>
      </c>
      <c r="C15" s="49">
        <v>40430000</v>
      </c>
      <c r="D15" s="49"/>
      <c r="E15" s="23">
        <f t="shared" si="2"/>
        <v>232467426</v>
      </c>
      <c r="F15" s="49">
        <v>86680139</v>
      </c>
      <c r="G15" s="22">
        <f t="shared" si="3"/>
        <v>-145787287</v>
      </c>
      <c r="H15" s="54">
        <v>144522476</v>
      </c>
      <c r="J15" s="60"/>
    </row>
    <row r="16" spans="1:10" s="7" customFormat="1" ht="30" customHeight="1">
      <c r="A16" s="46" t="s">
        <v>38</v>
      </c>
      <c r="B16" s="49">
        <v>3505917027</v>
      </c>
      <c r="C16" s="49">
        <v>5371048000</v>
      </c>
      <c r="D16" s="49"/>
      <c r="E16" s="23">
        <f t="shared" si="2"/>
        <v>8876965027</v>
      </c>
      <c r="F16" s="49">
        <v>5686345832</v>
      </c>
      <c r="G16" s="22">
        <f t="shared" si="3"/>
        <v>-3190619195</v>
      </c>
      <c r="H16" s="54">
        <v>2423778138</v>
      </c>
      <c r="J16" s="60"/>
    </row>
    <row r="17" spans="1:10" s="7" customFormat="1" ht="15" customHeight="1">
      <c r="A17" s="24"/>
      <c r="B17" s="23"/>
      <c r="C17" s="23"/>
      <c r="D17" s="23"/>
      <c r="E17" s="23"/>
      <c r="F17" s="23"/>
      <c r="G17" s="22"/>
      <c r="H17" s="25"/>
      <c r="J17" s="60"/>
    </row>
    <row r="18" spans="1:10" s="7" customFormat="1" ht="34.5" customHeight="1">
      <c r="A18" s="26" t="s">
        <v>18</v>
      </c>
      <c r="B18" s="27">
        <f>SUM(B19:B26)</f>
        <v>220477686</v>
      </c>
      <c r="C18" s="27">
        <f>SUM(C19:C26)</f>
        <v>4233673000</v>
      </c>
      <c r="D18" s="27">
        <f>SUM(D19:D26)</f>
        <v>23524000</v>
      </c>
      <c r="E18" s="50">
        <f t="shared" si="2"/>
        <v>4477674686</v>
      </c>
      <c r="F18" s="27">
        <f>SUM(F19:F26)</f>
        <v>3240380177.16</v>
      </c>
      <c r="G18" s="20">
        <f t="shared" si="3"/>
        <v>-1237294508.8400002</v>
      </c>
      <c r="H18" s="27">
        <f>SUM(H19:H26)</f>
        <v>905555931</v>
      </c>
      <c r="J18" s="60"/>
    </row>
    <row r="19" spans="1:10" s="6" customFormat="1" ht="30" customHeight="1">
      <c r="A19" s="21" t="s">
        <v>19</v>
      </c>
      <c r="B19" s="42"/>
      <c r="C19" s="42">
        <v>4072000</v>
      </c>
      <c r="D19" s="42"/>
      <c r="E19" s="23">
        <f t="shared" si="2"/>
        <v>4072000</v>
      </c>
      <c r="F19" s="42">
        <v>3972915</v>
      </c>
      <c r="G19" s="22">
        <f t="shared" si="3"/>
        <v>-99085</v>
      </c>
      <c r="H19" s="49"/>
      <c r="J19" s="50"/>
    </row>
    <row r="20" spans="1:10" s="6" customFormat="1" ht="30" customHeight="1">
      <c r="A20" s="47" t="s">
        <v>39</v>
      </c>
      <c r="B20" s="42">
        <v>359000</v>
      </c>
      <c r="C20" s="42">
        <v>82151000</v>
      </c>
      <c r="D20" s="42">
        <v>23524000</v>
      </c>
      <c r="E20" s="23">
        <f t="shared" si="2"/>
        <v>106034000</v>
      </c>
      <c r="F20" s="42">
        <v>104168104</v>
      </c>
      <c r="G20" s="22">
        <f t="shared" si="3"/>
        <v>-1865896</v>
      </c>
      <c r="H20" s="49">
        <v>1146537</v>
      </c>
      <c r="J20" s="50"/>
    </row>
    <row r="21" spans="1:10" s="6" customFormat="1" ht="30" customHeight="1">
      <c r="A21" s="48" t="s">
        <v>40</v>
      </c>
      <c r="B21" s="42"/>
      <c r="C21" s="42">
        <v>13670000</v>
      </c>
      <c r="D21" s="42"/>
      <c r="E21" s="23">
        <f t="shared" si="2"/>
        <v>13670000</v>
      </c>
      <c r="F21" s="42">
        <v>12570408</v>
      </c>
      <c r="G21" s="22">
        <f t="shared" si="3"/>
        <v>-1099592</v>
      </c>
      <c r="H21" s="49"/>
      <c r="J21" s="50"/>
    </row>
    <row r="22" spans="1:10" s="6" customFormat="1" ht="30" customHeight="1">
      <c r="A22" s="21" t="s">
        <v>20</v>
      </c>
      <c r="B22" s="42">
        <v>18505179</v>
      </c>
      <c r="C22" s="42">
        <v>1587528000</v>
      </c>
      <c r="D22" s="42"/>
      <c r="E22" s="23">
        <f t="shared" si="2"/>
        <v>1606033179</v>
      </c>
      <c r="F22" s="42">
        <v>920627709</v>
      </c>
      <c r="G22" s="22">
        <f t="shared" si="3"/>
        <v>-685405470</v>
      </c>
      <c r="H22" s="49">
        <v>664282000</v>
      </c>
      <c r="J22" s="50"/>
    </row>
    <row r="23" spans="1:10" s="6" customFormat="1" ht="30" customHeight="1">
      <c r="A23" s="47" t="s">
        <v>41</v>
      </c>
      <c r="B23" s="42">
        <v>17142319</v>
      </c>
      <c r="C23" s="42">
        <v>717507000</v>
      </c>
      <c r="D23" s="42"/>
      <c r="E23" s="23">
        <f t="shared" si="2"/>
        <v>734649319</v>
      </c>
      <c r="F23" s="42">
        <v>551159920</v>
      </c>
      <c r="G23" s="22">
        <f t="shared" si="3"/>
        <v>-183489399</v>
      </c>
      <c r="H23" s="49">
        <v>37349206</v>
      </c>
      <c r="J23" s="50"/>
    </row>
    <row r="24" spans="1:10" s="6" customFormat="1" ht="30" customHeight="1">
      <c r="A24" s="48" t="s">
        <v>42</v>
      </c>
      <c r="B24" s="42">
        <v>26070500</v>
      </c>
      <c r="C24" s="42">
        <v>603251000</v>
      </c>
      <c r="D24" s="42"/>
      <c r="E24" s="23">
        <f t="shared" si="2"/>
        <v>629321500</v>
      </c>
      <c r="F24" s="42">
        <v>584739298.16</v>
      </c>
      <c r="G24" s="22">
        <f t="shared" si="3"/>
        <v>-44582201.84000003</v>
      </c>
      <c r="H24" s="49"/>
      <c r="J24" s="50"/>
    </row>
    <row r="25" spans="1:10" s="6" customFormat="1" ht="30" customHeight="1">
      <c r="A25" s="28" t="s">
        <v>21</v>
      </c>
      <c r="B25" s="42"/>
      <c r="C25" s="42">
        <v>33716000</v>
      </c>
      <c r="D25" s="42"/>
      <c r="E25" s="23">
        <f t="shared" si="2"/>
        <v>33716000</v>
      </c>
      <c r="F25" s="42">
        <v>28515400</v>
      </c>
      <c r="G25" s="22">
        <f t="shared" si="3"/>
        <v>-5200600</v>
      </c>
      <c r="H25" s="49">
        <v>1710000</v>
      </c>
      <c r="J25" s="50"/>
    </row>
    <row r="26" spans="1:10" s="6" customFormat="1" ht="30" customHeight="1">
      <c r="A26" s="28" t="s">
        <v>33</v>
      </c>
      <c r="B26" s="42">
        <v>158400688</v>
      </c>
      <c r="C26" s="42">
        <v>1191778000</v>
      </c>
      <c r="D26" s="42"/>
      <c r="E26" s="23">
        <f t="shared" si="2"/>
        <v>1350178688</v>
      </c>
      <c r="F26" s="42">
        <v>1034626423</v>
      </c>
      <c r="G26" s="22">
        <f t="shared" si="3"/>
        <v>-315552265</v>
      </c>
      <c r="H26" s="49">
        <v>201068188</v>
      </c>
      <c r="J26" s="50"/>
    </row>
    <row r="27" spans="1:10" s="6" customFormat="1" ht="15" customHeight="1">
      <c r="A27" s="28"/>
      <c r="B27" s="22"/>
      <c r="C27" s="22"/>
      <c r="D27" s="22"/>
      <c r="E27" s="23"/>
      <c r="F27" s="22"/>
      <c r="G27" s="22"/>
      <c r="H27" s="23"/>
      <c r="J27" s="50"/>
    </row>
    <row r="28" spans="1:10" s="6" customFormat="1" ht="34.5" customHeight="1">
      <c r="A28" s="19" t="s">
        <v>22</v>
      </c>
      <c r="B28" s="20">
        <f>SUM(B29:B35)</f>
        <v>4363154434.2699995</v>
      </c>
      <c r="C28" s="20">
        <f aca="true" t="shared" si="5" ref="C28:H28">SUM(C29:C35)</f>
        <v>41368651500</v>
      </c>
      <c r="D28" s="20">
        <f t="shared" si="5"/>
        <v>424196972</v>
      </c>
      <c r="E28" s="50">
        <f t="shared" si="2"/>
        <v>46156002906.27</v>
      </c>
      <c r="F28" s="20">
        <f t="shared" si="5"/>
        <v>37900760836.56</v>
      </c>
      <c r="G28" s="20">
        <f t="shared" si="3"/>
        <v>-8255242069.709999</v>
      </c>
      <c r="H28" s="20">
        <f t="shared" si="5"/>
        <v>4484834955.8</v>
      </c>
      <c r="J28" s="50"/>
    </row>
    <row r="29" spans="1:10" s="9" customFormat="1" ht="30" customHeight="1">
      <c r="A29" s="21" t="s">
        <v>23</v>
      </c>
      <c r="B29" s="43">
        <v>43402000</v>
      </c>
      <c r="C29" s="43">
        <v>2020959000</v>
      </c>
      <c r="D29" s="43">
        <v>163760000</v>
      </c>
      <c r="E29" s="51">
        <f t="shared" si="2"/>
        <v>2228121000</v>
      </c>
      <c r="F29" s="43">
        <v>2171099071</v>
      </c>
      <c r="G29" s="29">
        <f t="shared" si="3"/>
        <v>-57021929</v>
      </c>
      <c r="H29" s="55"/>
      <c r="J29" s="61"/>
    </row>
    <row r="30" spans="1:10" s="10" customFormat="1" ht="30" customHeight="1">
      <c r="A30" s="30" t="s">
        <v>24</v>
      </c>
      <c r="B30" s="44">
        <v>2748932</v>
      </c>
      <c r="C30" s="44">
        <v>23600271000</v>
      </c>
      <c r="D30" s="44"/>
      <c r="E30" s="51">
        <f t="shared" si="2"/>
        <v>23603019932</v>
      </c>
      <c r="F30" s="44">
        <v>22580522649.43</v>
      </c>
      <c r="G30" s="29">
        <f t="shared" si="3"/>
        <v>-1022497282.5699997</v>
      </c>
      <c r="H30" s="56"/>
      <c r="J30" s="62"/>
    </row>
    <row r="31" spans="1:10" s="11" customFormat="1" ht="30" customHeight="1">
      <c r="A31" s="33" t="s">
        <v>25</v>
      </c>
      <c r="B31" s="43">
        <v>2937024615.47</v>
      </c>
      <c r="C31" s="43">
        <v>8701147000</v>
      </c>
      <c r="D31" s="43"/>
      <c r="E31" s="51">
        <f t="shared" si="2"/>
        <v>11638171615.47</v>
      </c>
      <c r="F31" s="43">
        <v>8118608928.13</v>
      </c>
      <c r="G31" s="29">
        <f t="shared" si="3"/>
        <v>-3519562687.339999</v>
      </c>
      <c r="H31" s="55">
        <v>3172641181</v>
      </c>
      <c r="J31" s="51"/>
    </row>
    <row r="32" spans="1:10" s="10" customFormat="1" ht="30" customHeight="1">
      <c r="A32" s="30" t="s">
        <v>26</v>
      </c>
      <c r="B32" s="44">
        <v>402666236</v>
      </c>
      <c r="C32" s="44">
        <v>2158172000</v>
      </c>
      <c r="D32" s="44">
        <v>154357000</v>
      </c>
      <c r="E32" s="51">
        <f t="shared" si="2"/>
        <v>2715195236</v>
      </c>
      <c r="F32" s="44">
        <v>2087164092</v>
      </c>
      <c r="G32" s="29">
        <f t="shared" si="3"/>
        <v>-628031144</v>
      </c>
      <c r="H32" s="56">
        <v>530106829</v>
      </c>
      <c r="J32" s="62"/>
    </row>
    <row r="33" spans="1:10" s="10" customFormat="1" ht="30" customHeight="1">
      <c r="A33" s="30" t="s">
        <v>34</v>
      </c>
      <c r="B33" s="44">
        <v>129931907</v>
      </c>
      <c r="C33" s="44">
        <v>1679322000</v>
      </c>
      <c r="D33" s="44">
        <v>10000000</v>
      </c>
      <c r="E33" s="51">
        <f t="shared" si="2"/>
        <v>1819253907</v>
      </c>
      <c r="F33" s="44">
        <v>1274371519</v>
      </c>
      <c r="G33" s="29">
        <f t="shared" si="3"/>
        <v>-544882388</v>
      </c>
      <c r="H33" s="56">
        <v>307685148</v>
      </c>
      <c r="J33" s="62"/>
    </row>
    <row r="34" spans="1:10" s="10" customFormat="1" ht="30" customHeight="1">
      <c r="A34" s="30" t="s">
        <v>27</v>
      </c>
      <c r="B34" s="44">
        <v>847380743.8</v>
      </c>
      <c r="C34" s="44">
        <v>3177462500</v>
      </c>
      <c r="D34" s="44">
        <v>89279972</v>
      </c>
      <c r="E34" s="51">
        <f t="shared" si="2"/>
        <v>4114123215.8</v>
      </c>
      <c r="F34" s="44">
        <v>1633192783</v>
      </c>
      <c r="G34" s="29">
        <f t="shared" si="3"/>
        <v>-2480930432.8</v>
      </c>
      <c r="H34" s="56">
        <v>472292433.8</v>
      </c>
      <c r="J34" s="62"/>
    </row>
    <row r="35" spans="1:10" s="10" customFormat="1" ht="30" customHeight="1">
      <c r="A35" s="30" t="s">
        <v>28</v>
      </c>
      <c r="B35" s="44"/>
      <c r="C35" s="44">
        <v>31318000</v>
      </c>
      <c r="D35" s="44">
        <v>6800000</v>
      </c>
      <c r="E35" s="51">
        <f t="shared" si="2"/>
        <v>38118000</v>
      </c>
      <c r="F35" s="44">
        <v>35801794</v>
      </c>
      <c r="G35" s="29">
        <f t="shared" si="3"/>
        <v>-2316206</v>
      </c>
      <c r="H35" s="56">
        <v>2109364</v>
      </c>
      <c r="J35" s="62"/>
    </row>
    <row r="36" spans="1:10" s="10" customFormat="1" ht="15" customHeight="1">
      <c r="A36" s="30"/>
      <c r="B36" s="31"/>
      <c r="C36" s="31"/>
      <c r="D36" s="31"/>
      <c r="E36" s="51"/>
      <c r="F36" s="31"/>
      <c r="G36" s="29"/>
      <c r="H36" s="32"/>
      <c r="J36" s="62"/>
    </row>
    <row r="37" spans="1:10" s="6" customFormat="1" ht="45" customHeight="1">
      <c r="A37" s="34" t="s">
        <v>43</v>
      </c>
      <c r="B37" s="20">
        <f>B38</f>
        <v>25600295</v>
      </c>
      <c r="C37" s="20">
        <f>C38</f>
        <v>335399000</v>
      </c>
      <c r="D37" s="20">
        <f>D38</f>
        <v>0</v>
      </c>
      <c r="E37" s="50">
        <f t="shared" si="2"/>
        <v>360999295</v>
      </c>
      <c r="F37" s="20">
        <f>F38</f>
        <v>322157429.8</v>
      </c>
      <c r="G37" s="20">
        <f t="shared" si="3"/>
        <v>-38841865.19999999</v>
      </c>
      <c r="H37" s="20">
        <f>H38</f>
        <v>19067689</v>
      </c>
      <c r="J37" s="50"/>
    </row>
    <row r="38" spans="1:10" s="6" customFormat="1" ht="30" customHeight="1">
      <c r="A38" s="21" t="s">
        <v>29</v>
      </c>
      <c r="B38" s="42">
        <v>25600295</v>
      </c>
      <c r="C38" s="42">
        <v>335399000</v>
      </c>
      <c r="D38" s="42"/>
      <c r="E38" s="23">
        <f t="shared" si="2"/>
        <v>360999295</v>
      </c>
      <c r="F38" s="42">
        <v>322157429.8</v>
      </c>
      <c r="G38" s="22">
        <f t="shared" si="3"/>
        <v>-38841865.19999999</v>
      </c>
      <c r="H38" s="49">
        <v>19067689</v>
      </c>
      <c r="J38" s="50"/>
    </row>
    <row r="39" spans="1:10" s="6" customFormat="1" ht="15" customHeight="1">
      <c r="A39" s="21"/>
      <c r="B39" s="22"/>
      <c r="C39" s="22"/>
      <c r="D39" s="22"/>
      <c r="E39" s="23"/>
      <c r="F39" s="22"/>
      <c r="G39" s="22"/>
      <c r="H39" s="23"/>
      <c r="J39" s="50"/>
    </row>
    <row r="40" spans="1:10" s="7" customFormat="1" ht="34.5" customHeight="1">
      <c r="A40" s="19" t="s">
        <v>35</v>
      </c>
      <c r="B40" s="20">
        <f>B41</f>
        <v>0</v>
      </c>
      <c r="C40" s="20">
        <f>C41</f>
        <v>5927000</v>
      </c>
      <c r="D40" s="20">
        <f>D41</f>
        <v>7812000</v>
      </c>
      <c r="E40" s="50">
        <f t="shared" si="2"/>
        <v>13739000</v>
      </c>
      <c r="F40" s="20">
        <f>F41</f>
        <v>11216148</v>
      </c>
      <c r="G40" s="20">
        <f t="shared" si="3"/>
        <v>-2522852</v>
      </c>
      <c r="H40" s="20">
        <f>H41</f>
        <v>1669200</v>
      </c>
      <c r="J40" s="60"/>
    </row>
    <row r="41" spans="1:10" s="7" customFormat="1" ht="30" customHeight="1">
      <c r="A41" s="35" t="s">
        <v>30</v>
      </c>
      <c r="B41" s="45"/>
      <c r="C41" s="45">
        <v>5927000</v>
      </c>
      <c r="D41" s="45">
        <v>7812000</v>
      </c>
      <c r="E41" s="52">
        <f t="shared" si="2"/>
        <v>13739000</v>
      </c>
      <c r="F41" s="45">
        <v>11216148</v>
      </c>
      <c r="G41" s="22">
        <f t="shared" si="3"/>
        <v>-2522852</v>
      </c>
      <c r="H41" s="54">
        <v>1669200</v>
      </c>
      <c r="J41" s="60"/>
    </row>
    <row r="42" spans="1:10" s="7" customFormat="1" ht="15" customHeight="1">
      <c r="A42" s="35"/>
      <c r="B42" s="36"/>
      <c r="C42" s="36"/>
      <c r="D42" s="36"/>
      <c r="E42" s="23"/>
      <c r="F42" s="36"/>
      <c r="G42" s="22"/>
      <c r="H42" s="25"/>
      <c r="J42" s="60"/>
    </row>
    <row r="43" spans="1:10" s="6" customFormat="1" ht="34.5" customHeight="1">
      <c r="A43" s="19" t="s">
        <v>36</v>
      </c>
      <c r="B43" s="20">
        <f>B44</f>
        <v>187815991</v>
      </c>
      <c r="C43" s="20">
        <f>C44</f>
        <v>156331000</v>
      </c>
      <c r="D43" s="20">
        <f>D44</f>
        <v>0</v>
      </c>
      <c r="E43" s="50">
        <f t="shared" si="2"/>
        <v>344146991</v>
      </c>
      <c r="F43" s="20">
        <f>F44</f>
        <v>317982318</v>
      </c>
      <c r="G43" s="20">
        <f t="shared" si="3"/>
        <v>-26164673</v>
      </c>
      <c r="H43" s="20">
        <f>H44</f>
        <v>24766865</v>
      </c>
      <c r="J43" s="50"/>
    </row>
    <row r="44" spans="1:10" s="6" customFormat="1" ht="30" customHeight="1">
      <c r="A44" s="21" t="s">
        <v>31</v>
      </c>
      <c r="B44" s="42">
        <v>187815991</v>
      </c>
      <c r="C44" s="42">
        <v>156331000</v>
      </c>
      <c r="D44" s="42"/>
      <c r="E44" s="23">
        <f t="shared" si="2"/>
        <v>344146991</v>
      </c>
      <c r="F44" s="42">
        <v>317982318</v>
      </c>
      <c r="G44" s="22">
        <f t="shared" si="3"/>
        <v>-26164673</v>
      </c>
      <c r="H44" s="49">
        <v>24766865</v>
      </c>
      <c r="J44" s="50"/>
    </row>
    <row r="45" spans="1:10" s="8" customFormat="1" ht="19.5" customHeight="1">
      <c r="A45" s="25"/>
      <c r="B45" s="36"/>
      <c r="C45" s="36"/>
      <c r="D45" s="36"/>
      <c r="E45" s="22"/>
      <c r="F45" s="36"/>
      <c r="G45" s="20">
        <f t="shared" si="3"/>
        <v>0</v>
      </c>
      <c r="H45" s="25"/>
      <c r="J45" s="25"/>
    </row>
    <row r="46" spans="1:10" s="8" customFormat="1" ht="19.5" customHeight="1">
      <c r="A46" s="25"/>
      <c r="B46" s="36"/>
      <c r="C46" s="36"/>
      <c r="D46" s="36"/>
      <c r="E46" s="22"/>
      <c r="F46" s="36"/>
      <c r="G46" s="36"/>
      <c r="H46" s="25"/>
      <c r="J46" s="25"/>
    </row>
    <row r="47" spans="1:10" s="8" customFormat="1" ht="19.5" customHeight="1">
      <c r="A47" s="25"/>
      <c r="B47" s="36"/>
      <c r="C47" s="36"/>
      <c r="D47" s="36"/>
      <c r="E47" s="22"/>
      <c r="F47" s="36"/>
      <c r="G47" s="36"/>
      <c r="H47" s="25"/>
      <c r="J47" s="25"/>
    </row>
    <row r="48" spans="1:10" s="8" customFormat="1" ht="19.5" customHeight="1">
      <c r="A48" s="25"/>
      <c r="B48" s="36"/>
      <c r="C48" s="36"/>
      <c r="D48" s="36"/>
      <c r="E48" s="22"/>
      <c r="F48" s="36"/>
      <c r="G48" s="36"/>
      <c r="H48" s="25"/>
      <c r="J48" s="25"/>
    </row>
    <row r="49" spans="1:10" s="8" customFormat="1" ht="19.5" customHeight="1">
      <c r="A49" s="25"/>
      <c r="B49" s="36"/>
      <c r="C49" s="36"/>
      <c r="D49" s="36"/>
      <c r="E49" s="22"/>
      <c r="F49" s="36"/>
      <c r="G49" s="36"/>
      <c r="H49" s="25"/>
      <c r="J49" s="25"/>
    </row>
    <row r="50" spans="1:10" s="8" customFormat="1" ht="19.5" customHeight="1">
      <c r="A50" s="25"/>
      <c r="B50" s="36"/>
      <c r="C50" s="36"/>
      <c r="D50" s="36"/>
      <c r="E50" s="22"/>
      <c r="F50" s="36"/>
      <c r="G50" s="36"/>
      <c r="H50" s="25"/>
      <c r="J50" s="25"/>
    </row>
    <row r="51" spans="1:10" s="8" customFormat="1" ht="19.5" customHeight="1">
      <c r="A51" s="25"/>
      <c r="B51" s="36"/>
      <c r="C51" s="36"/>
      <c r="D51" s="36"/>
      <c r="E51" s="22"/>
      <c r="F51" s="36"/>
      <c r="G51" s="36"/>
      <c r="H51" s="25"/>
      <c r="J51" s="25"/>
    </row>
    <row r="52" spans="1:10" s="8" customFormat="1" ht="19.5" customHeight="1">
      <c r="A52" s="25"/>
      <c r="B52" s="36"/>
      <c r="C52" s="36"/>
      <c r="D52" s="36"/>
      <c r="E52" s="22"/>
      <c r="F52" s="36"/>
      <c r="G52" s="36"/>
      <c r="H52" s="25"/>
      <c r="J52" s="25"/>
    </row>
    <row r="53" spans="1:10" s="8" customFormat="1" ht="19.5" customHeight="1">
      <c r="A53" s="25"/>
      <c r="B53" s="36"/>
      <c r="C53" s="36"/>
      <c r="D53" s="36"/>
      <c r="E53" s="22"/>
      <c r="F53" s="36"/>
      <c r="G53" s="36"/>
      <c r="H53" s="25"/>
      <c r="J53" s="25"/>
    </row>
    <row r="54" spans="1:10" s="8" customFormat="1" ht="19.5" customHeight="1">
      <c r="A54" s="25"/>
      <c r="B54" s="36"/>
      <c r="C54" s="36"/>
      <c r="D54" s="36"/>
      <c r="E54" s="22"/>
      <c r="F54" s="36"/>
      <c r="G54" s="36"/>
      <c r="H54" s="25"/>
      <c r="J54" s="25"/>
    </row>
    <row r="55" spans="1:10" s="8" customFormat="1" ht="19.5" customHeight="1">
      <c r="A55" s="25"/>
      <c r="B55" s="36"/>
      <c r="C55" s="36"/>
      <c r="D55" s="36"/>
      <c r="E55" s="22"/>
      <c r="F55" s="36"/>
      <c r="G55" s="36"/>
      <c r="H55" s="25"/>
      <c r="J55" s="25"/>
    </row>
    <row r="56" spans="1:10" s="8" customFormat="1" ht="19.5" customHeight="1">
      <c r="A56" s="25"/>
      <c r="B56" s="36"/>
      <c r="C56" s="36"/>
      <c r="D56" s="36"/>
      <c r="E56" s="22"/>
      <c r="F56" s="36"/>
      <c r="G56" s="36"/>
      <c r="H56" s="25"/>
      <c r="J56" s="25"/>
    </row>
    <row r="57" spans="1:10" s="8" customFormat="1" ht="19.5" customHeight="1">
      <c r="A57" s="25"/>
      <c r="B57" s="36"/>
      <c r="C57" s="36"/>
      <c r="D57" s="36"/>
      <c r="E57" s="22"/>
      <c r="F57" s="36"/>
      <c r="G57" s="36"/>
      <c r="H57" s="25"/>
      <c r="J57" s="25"/>
    </row>
    <row r="58" spans="1:10" s="8" customFormat="1" ht="19.5" customHeight="1">
      <c r="A58" s="25"/>
      <c r="B58" s="36"/>
      <c r="C58" s="36"/>
      <c r="D58" s="36"/>
      <c r="E58" s="22"/>
      <c r="F58" s="36"/>
      <c r="G58" s="36"/>
      <c r="H58" s="25"/>
      <c r="J58" s="25"/>
    </row>
    <row r="59" spans="1:10" s="4" customFormat="1" ht="19.5" customHeight="1">
      <c r="A59" s="23"/>
      <c r="B59" s="22"/>
      <c r="C59" s="22"/>
      <c r="D59" s="22"/>
      <c r="E59" s="22"/>
      <c r="F59" s="22"/>
      <c r="G59" s="22"/>
      <c r="H59" s="23"/>
      <c r="J59" s="23"/>
    </row>
    <row r="60" spans="1:10" s="4" customFormat="1" ht="34.5" customHeight="1">
      <c r="A60" s="37" t="s">
        <v>32</v>
      </c>
      <c r="B60" s="20">
        <f>B6+B9+B18+B28+B37+B40+B43</f>
        <v>30975015374.6</v>
      </c>
      <c r="C60" s="20">
        <f>C6+C9+C18+C28+C37+C40+C43</f>
        <v>174483476500</v>
      </c>
      <c r="D60" s="20">
        <f>D6+D9+D18+D28+D37+D40+D43</f>
        <v>1162684972</v>
      </c>
      <c r="E60" s="20">
        <f>SUM(B60:D60)</f>
        <v>206621176846.6</v>
      </c>
      <c r="F60" s="20">
        <f>F6+F9+F18+F28+F37+F40+F43</f>
        <v>174785858863.3</v>
      </c>
      <c r="G60" s="20">
        <f>F60-E60</f>
        <v>-31835317983.30002</v>
      </c>
      <c r="H60" s="20">
        <f>H6+H9+H18+H28+H37+H40+H43</f>
        <v>19355118784.260002</v>
      </c>
      <c r="J60" s="23"/>
    </row>
    <row r="61" spans="1:10" s="4" customFormat="1" ht="19.5" customHeight="1" thickBot="1">
      <c r="A61" s="38"/>
      <c r="B61" s="39"/>
      <c r="C61" s="39"/>
      <c r="D61" s="39"/>
      <c r="E61" s="39"/>
      <c r="F61" s="39"/>
      <c r="G61" s="40" t="s">
        <v>0</v>
      </c>
      <c r="H61" s="40" t="s">
        <v>0</v>
      </c>
      <c r="J61" s="23"/>
    </row>
    <row r="62" spans="1:10" s="4" customFormat="1" ht="21">
      <c r="A62" s="17" t="s">
        <v>52</v>
      </c>
      <c r="J62" s="23"/>
    </row>
    <row r="63" spans="1:10" s="4" customFormat="1" ht="21" customHeight="1">
      <c r="A63" s="63" t="s">
        <v>53</v>
      </c>
      <c r="J63" s="23"/>
    </row>
    <row r="64" spans="1:8" ht="18.75">
      <c r="A64" s="12"/>
      <c r="B64" s="12"/>
      <c r="C64" s="12"/>
      <c r="D64" s="12"/>
      <c r="E64" s="12"/>
      <c r="F64" s="12"/>
      <c r="G64" s="12"/>
      <c r="H64" s="12"/>
    </row>
  </sheetData>
  <mergeCells count="6">
    <mergeCell ref="A1:H1"/>
    <mergeCell ref="A3:A4"/>
    <mergeCell ref="G3:G4"/>
    <mergeCell ref="F3:F4"/>
    <mergeCell ref="H3:H4"/>
    <mergeCell ref="B3:E3"/>
  </mergeCells>
  <printOptions horizontalCentered="1"/>
  <pageMargins left="0.5905511811023623" right="0.4330708661417323" top="0.7480314960629921" bottom="0.7874015748031497" header="0.5118110236220472" footer="0.5118110236220472"/>
  <pageSetup fitToHeight="7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2005-09-06T09:09:09Z</cp:lastPrinted>
  <dcterms:created xsi:type="dcterms:W3CDTF">2001-03-22T01:02:13Z</dcterms:created>
  <dcterms:modified xsi:type="dcterms:W3CDTF">2005-09-06T09:14:09Z</dcterms:modified>
  <cp:category/>
  <cp:version/>
  <cp:contentType/>
  <cp:contentStatus/>
</cp:coreProperties>
</file>