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40" tabRatio="599" activeTab="0"/>
  </bookViews>
  <sheets>
    <sheet name="9乙135" sheetId="1" r:id="rId1"/>
  </sheets>
  <definedNames>
    <definedName name="_Regression_Int" localSheetId="0" hidden="1">1</definedName>
    <definedName name="HH" localSheetId="0">'9乙135'!#REF!</definedName>
    <definedName name="HH">#REF!</definedName>
    <definedName name="_xlnm.Print_Area" localSheetId="0">'9乙135'!$A$1:$L$48</definedName>
    <definedName name="_xlnm.Print_Titles" localSheetId="0">'9乙135'!$1:$5</definedName>
  </definedNames>
  <calcPr fullCalcOnLoad="1"/>
</workbook>
</file>

<file path=xl/sharedStrings.xml><?xml version="1.0" encoding="utf-8"?>
<sst xmlns="http://schemas.openxmlformats.org/spreadsheetml/2006/main" count="51" uniqueCount="51">
  <si>
    <t>　　　　　　單位:新臺幣元</t>
  </si>
  <si>
    <t>決　　　　　             　　    算 　　　　　　　                  數</t>
  </si>
  <si>
    <t>比　較　增　減</t>
  </si>
  <si>
    <t xml:space="preserve"> 機   關   名   稱</t>
  </si>
  <si>
    <t>帳  　　面  　　價　 　值</t>
  </si>
  <si>
    <t>金　　額</t>
  </si>
  <si>
    <t>％</t>
  </si>
  <si>
    <t>成本或重估價值</t>
  </si>
  <si>
    <t>經 濟 部 主 管</t>
  </si>
  <si>
    <t xml:space="preserve"> </t>
  </si>
  <si>
    <t>財 政 部 主 管</t>
  </si>
  <si>
    <t>交 通 部 主 管</t>
  </si>
  <si>
    <t xml:space="preserve">    總          計</t>
  </si>
  <si>
    <t>135      資      產      變          賣      綜     計     表　</t>
  </si>
  <si>
    <r>
      <t>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虧(-)
預   算   數</t>
    </r>
  </si>
  <si>
    <t>　變　　　　賣　　　　　收　　　　入</t>
  </si>
  <si>
    <t>變賣盈虧(-)</t>
  </si>
  <si>
    <t>已提折舊額</t>
  </si>
  <si>
    <t>減損調整數</t>
  </si>
  <si>
    <t>淨額</t>
  </si>
  <si>
    <t>總收入</t>
  </si>
  <si>
    <t>處理費用</t>
  </si>
  <si>
    <t>淨收入</t>
  </si>
  <si>
    <t>行政院主管</t>
  </si>
  <si>
    <t xml:space="preserve">  中央銀行</t>
  </si>
  <si>
    <r>
      <t xml:space="preserve">   </t>
    </r>
    <r>
      <rPr>
        <sz val="12"/>
        <color indexed="8"/>
        <rFont val="細明體"/>
        <family val="3"/>
      </rPr>
      <t>臺灣糖業股份有限公司</t>
    </r>
  </si>
  <si>
    <r>
      <t xml:space="preserve">   </t>
    </r>
    <r>
      <rPr>
        <sz val="12"/>
        <color indexed="8"/>
        <rFont val="細明體"/>
        <family val="3"/>
      </rPr>
      <t>中國造船股份有限公司</t>
    </r>
  </si>
  <si>
    <r>
      <t xml:space="preserve">   </t>
    </r>
    <r>
      <rPr>
        <sz val="12"/>
        <color indexed="8"/>
        <rFont val="細明體"/>
        <family val="3"/>
      </rPr>
      <t>中國石油股份有限公司</t>
    </r>
  </si>
  <si>
    <r>
      <t xml:space="preserve">   </t>
    </r>
    <r>
      <rPr>
        <sz val="12"/>
        <color indexed="8"/>
        <rFont val="細明體"/>
        <family val="3"/>
      </rPr>
      <t>臺灣電力股份有限公司</t>
    </r>
  </si>
  <si>
    <r>
      <t xml:space="preserve">   </t>
    </r>
    <r>
      <rPr>
        <sz val="12"/>
        <color indexed="8"/>
        <rFont val="細明體"/>
        <family val="3"/>
      </rPr>
      <t>漢翔航空工業股份有限公司</t>
    </r>
  </si>
  <si>
    <r>
      <t xml:space="preserve">   </t>
    </r>
    <r>
      <rPr>
        <sz val="12"/>
        <color indexed="8"/>
        <rFont val="細明體"/>
        <family val="3"/>
      </rPr>
      <t>唐榮鐵工廠股份有限公司</t>
    </r>
  </si>
  <si>
    <r>
      <t xml:space="preserve">   </t>
    </r>
    <r>
      <rPr>
        <sz val="12"/>
        <color indexed="8"/>
        <rFont val="細明體"/>
        <family val="3"/>
      </rPr>
      <t>臺灣省自來水股份有限公司</t>
    </r>
  </si>
  <si>
    <r>
      <t xml:space="preserve">  </t>
    </r>
    <r>
      <rPr>
        <sz val="12"/>
        <color indexed="8"/>
        <rFont val="華康中黑體"/>
        <family val="3"/>
      </rPr>
      <t>中國輸出入銀行</t>
    </r>
  </si>
  <si>
    <r>
      <t xml:space="preserve"> 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中央信託局股份有限公司</t>
    </r>
  </si>
  <si>
    <r>
      <t xml:space="preserve"> 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中央存款保險公司</t>
    </r>
  </si>
  <si>
    <r>
      <t xml:space="preserve">   </t>
    </r>
    <r>
      <rPr>
        <sz val="12"/>
        <color indexed="8"/>
        <rFont val="細明體"/>
        <family val="3"/>
      </rPr>
      <t>臺灣銀行股份有限公司</t>
    </r>
  </si>
  <si>
    <r>
      <t xml:space="preserve">   </t>
    </r>
    <r>
      <rPr>
        <sz val="12"/>
        <color indexed="8"/>
        <rFont val="細明體"/>
        <family val="3"/>
      </rPr>
      <t>臺灣土地銀行股份有限公司</t>
    </r>
  </si>
  <si>
    <r>
      <t xml:space="preserve">   </t>
    </r>
    <r>
      <rPr>
        <sz val="12"/>
        <color indexed="8"/>
        <rFont val="細明體"/>
        <family val="3"/>
      </rPr>
      <t>財政部印刷廠</t>
    </r>
  </si>
  <si>
    <r>
      <t xml:space="preserve">   </t>
    </r>
    <r>
      <rPr>
        <sz val="12"/>
        <color indexed="8"/>
        <rFont val="細明體"/>
        <family val="3"/>
      </rPr>
      <t>中華郵政股份有限公司</t>
    </r>
  </si>
  <si>
    <r>
      <t xml:space="preserve">   </t>
    </r>
    <r>
      <rPr>
        <sz val="12"/>
        <color indexed="8"/>
        <rFont val="細明體"/>
        <family val="3"/>
      </rPr>
      <t>交通部臺灣鐵路管理局</t>
    </r>
  </si>
  <si>
    <r>
      <t xml:space="preserve">   </t>
    </r>
    <r>
      <rPr>
        <sz val="12"/>
        <color indexed="8"/>
        <rFont val="細明體"/>
        <family val="3"/>
      </rPr>
      <t>交通部基隆港務局</t>
    </r>
  </si>
  <si>
    <r>
      <t xml:space="preserve">   </t>
    </r>
    <r>
      <rPr>
        <sz val="12"/>
        <rFont val="華康中黑體"/>
        <family val="3"/>
      </rPr>
      <t>交通部臺中港務局</t>
    </r>
  </si>
  <si>
    <r>
      <t xml:space="preserve">   </t>
    </r>
    <r>
      <rPr>
        <sz val="12"/>
        <color indexed="8"/>
        <rFont val="細明體"/>
        <family val="3"/>
      </rPr>
      <t>交通部高雄港務局</t>
    </r>
  </si>
  <si>
    <r>
      <t xml:space="preserve">   </t>
    </r>
    <r>
      <rPr>
        <sz val="12"/>
        <color indexed="8"/>
        <rFont val="細明體"/>
        <family val="3"/>
      </rPr>
      <t>交通部花蓮港務局</t>
    </r>
  </si>
  <si>
    <t>行政院國軍退除役官兵輔導
委員會主管</t>
  </si>
  <si>
    <r>
      <t xml:space="preserve">   </t>
    </r>
    <r>
      <rPr>
        <sz val="12"/>
        <rFont val="細明體"/>
        <family val="3"/>
      </rPr>
      <t>榮民工程股份有限公司</t>
    </r>
  </si>
  <si>
    <t>行政院勞工委員會主管</t>
  </si>
  <si>
    <r>
      <t xml:space="preserve">   </t>
    </r>
    <r>
      <rPr>
        <sz val="12"/>
        <rFont val="細明體"/>
        <family val="3"/>
      </rPr>
      <t>勞工保險局</t>
    </r>
  </si>
  <si>
    <t>行政院衛生署主管</t>
  </si>
  <si>
    <r>
      <t xml:space="preserve">   </t>
    </r>
    <r>
      <rPr>
        <sz val="12"/>
        <rFont val="細明體"/>
        <family val="3"/>
      </rPr>
      <t>中央健康保險局</t>
    </r>
  </si>
  <si>
    <t>註：表內「變賣盈虧」欄之金額大於變賣淨收入減除帳面價值淨額後之餘額，係另含土地增值稅準備轉列出售盈餘之數。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</si>
</sst>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#,##0.00_ "/>
    <numFmt numFmtId="186" formatCode="#,##0.00_);[Red]\(#,##0.00\)"/>
    <numFmt numFmtId="187" formatCode="0.00_ "/>
    <numFmt numFmtId="188" formatCode="0.00_);[Red]\(0.00\)"/>
  </numFmts>
  <fonts count="23">
    <font>
      <sz val="12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Helv"/>
      <family val="2"/>
    </font>
    <font>
      <sz val="12"/>
      <color indexed="12"/>
      <name val="Times New Roman"/>
      <family val="1"/>
    </font>
    <font>
      <sz val="9"/>
      <name val="新細明體"/>
      <family val="1"/>
    </font>
    <font>
      <sz val="12"/>
      <name val="Courier"/>
      <family val="3"/>
    </font>
    <font>
      <sz val="12"/>
      <color indexed="8"/>
      <name val="細明體"/>
      <family val="3"/>
    </font>
    <font>
      <sz val="12"/>
      <color indexed="8"/>
      <name val="Helv"/>
      <family val="2"/>
    </font>
    <font>
      <b/>
      <sz val="12"/>
      <color indexed="8"/>
      <name val="華康中黑體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b/>
      <sz val="12"/>
      <color indexed="8"/>
      <name val="Helv"/>
      <family val="2"/>
    </font>
    <font>
      <b/>
      <sz val="12"/>
      <color indexed="8"/>
      <name val="細明體"/>
      <family val="3"/>
    </font>
    <font>
      <sz val="12"/>
      <name val="細明體"/>
      <family val="3"/>
    </font>
    <font>
      <sz val="12"/>
      <name val="華康中黑體"/>
      <family val="3"/>
    </font>
    <font>
      <sz val="10"/>
      <color indexed="8"/>
      <name val="華康中黑體"/>
      <family val="3"/>
    </font>
    <font>
      <b/>
      <sz val="28"/>
      <color indexed="8"/>
      <name val="華康特粗明體"/>
      <family val="1"/>
    </font>
    <font>
      <sz val="12"/>
      <color indexed="10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95">
    <xf numFmtId="37" fontId="0" fillId="0" borderId="0" xfId="0" applyAlignment="1">
      <alignment/>
    </xf>
    <xf numFmtId="4" fontId="10" fillId="0" borderId="0" xfId="16" applyNumberFormat="1" applyFont="1">
      <alignment/>
      <protection/>
    </xf>
    <xf numFmtId="4" fontId="10" fillId="0" borderId="1" xfId="16" applyNumberFormat="1" applyFont="1" applyBorder="1" applyAlignment="1" applyProtection="1">
      <alignment horizontal="left"/>
      <protection locked="0"/>
    </xf>
    <xf numFmtId="4" fontId="10" fillId="0" borderId="1" xfId="16" applyNumberFormat="1" applyFont="1" applyBorder="1">
      <alignment/>
      <protection/>
    </xf>
    <xf numFmtId="4" fontId="9" fillId="0" borderId="0" xfId="16" applyNumberFormat="1" applyFont="1" applyAlignment="1" applyProtection="1" quotePrefix="1">
      <alignment horizontal="right"/>
      <protection/>
    </xf>
    <xf numFmtId="4" fontId="9" fillId="0" borderId="2" xfId="16" applyNumberFormat="1" applyFont="1" applyBorder="1" applyAlignment="1" applyProtection="1">
      <alignment horizontal="centerContinuous" vertical="center"/>
      <protection/>
    </xf>
    <xf numFmtId="4" fontId="9" fillId="0" borderId="3" xfId="16" applyNumberFormat="1" applyFont="1" applyBorder="1" applyAlignment="1" applyProtection="1">
      <alignment horizontal="centerContinuous" vertical="center"/>
      <protection/>
    </xf>
    <xf numFmtId="4" fontId="9" fillId="0" borderId="2" xfId="16" applyNumberFormat="1" applyFont="1" applyBorder="1" applyAlignment="1">
      <alignment horizontal="centerContinuous" vertical="center"/>
      <protection/>
    </xf>
    <xf numFmtId="4" fontId="9" fillId="0" borderId="2" xfId="16" applyNumberFormat="1" applyFont="1" applyBorder="1" applyAlignment="1" applyProtection="1" quotePrefix="1">
      <alignment horizontal="centerContinuous" vertical="center"/>
      <protection/>
    </xf>
    <xf numFmtId="4" fontId="10" fillId="0" borderId="0" xfId="16" applyNumberFormat="1" applyFont="1" applyAlignment="1">
      <alignment horizontal="left" vertical="center"/>
      <protection/>
    </xf>
    <xf numFmtId="4" fontId="9" fillId="0" borderId="4" xfId="16" applyNumberFormat="1" applyFont="1" applyBorder="1" applyAlignment="1" applyProtection="1">
      <alignment horizontal="centerContinuous" vertical="center"/>
      <protection/>
    </xf>
    <xf numFmtId="4" fontId="9" fillId="0" borderId="4" xfId="16" applyNumberFormat="1" applyFont="1" applyBorder="1" applyAlignment="1" applyProtection="1" quotePrefix="1">
      <alignment horizontal="centerContinuous" vertical="center"/>
      <protection/>
    </xf>
    <xf numFmtId="4" fontId="10" fillId="0" borderId="0" xfId="16" applyNumberFormat="1" applyFont="1" applyAlignment="1">
      <alignment vertical="center"/>
      <protection/>
    </xf>
    <xf numFmtId="4" fontId="9" fillId="0" borderId="5" xfId="16" applyNumberFormat="1" applyFont="1" applyBorder="1" applyAlignment="1">
      <alignment horizontal="distributed" vertical="center"/>
      <protection/>
    </xf>
    <xf numFmtId="4" fontId="9" fillId="0" borderId="6" xfId="16" applyNumberFormat="1" applyFont="1" applyBorder="1" applyAlignment="1" quotePrefix="1">
      <alignment horizontal="distributed" vertical="center"/>
      <protection/>
    </xf>
    <xf numFmtId="4" fontId="9" fillId="0" borderId="6" xfId="16" applyNumberFormat="1" applyFont="1" applyBorder="1" applyAlignment="1">
      <alignment horizontal="distributed" vertical="center"/>
      <protection/>
    </xf>
    <xf numFmtId="4" fontId="17" fillId="0" borderId="6" xfId="16" applyNumberFormat="1" applyFont="1" applyBorder="1" applyAlignment="1" quotePrefix="1">
      <alignment horizontal="distributed" vertical="center"/>
      <protection/>
    </xf>
    <xf numFmtId="4" fontId="9" fillId="0" borderId="1" xfId="16" applyNumberFormat="1" applyFont="1" applyBorder="1" applyAlignment="1">
      <alignment horizontal="distributed" vertical="center"/>
      <protection/>
    </xf>
    <xf numFmtId="4" fontId="17" fillId="0" borderId="6" xfId="16" applyNumberFormat="1" applyFont="1" applyBorder="1" applyAlignment="1">
      <alignment horizontal="distributed" vertical="center"/>
      <protection/>
    </xf>
    <xf numFmtId="4" fontId="9" fillId="0" borderId="0" xfId="16" applyNumberFormat="1" applyFont="1" applyBorder="1" applyAlignment="1" applyProtection="1" quotePrefix="1">
      <alignment horizontal="center" vertical="center"/>
      <protection/>
    </xf>
    <xf numFmtId="4" fontId="13" fillId="0" borderId="0" xfId="16" applyNumberFormat="1" applyFont="1" applyBorder="1" applyAlignment="1">
      <alignment horizontal="center" vertical="center"/>
      <protection/>
    </xf>
    <xf numFmtId="4" fontId="13" fillId="0" borderId="0" xfId="16" applyNumberFormat="1" applyFont="1" applyBorder="1" applyAlignment="1" quotePrefix="1">
      <alignment horizontal="center" vertical="center"/>
      <protection/>
    </xf>
    <xf numFmtId="4" fontId="13" fillId="0" borderId="0" xfId="16" applyNumberFormat="1" applyFont="1" applyBorder="1" applyAlignment="1" applyProtection="1">
      <alignment horizontal="center" vertical="center" wrapText="1"/>
      <protection/>
    </xf>
    <xf numFmtId="4" fontId="13" fillId="0" borderId="0" xfId="16" applyNumberFormat="1" applyFont="1" applyBorder="1" applyAlignment="1" applyProtection="1">
      <alignment horizontal="center" vertical="center"/>
      <protection/>
    </xf>
    <xf numFmtId="4" fontId="16" fillId="0" borderId="0" xfId="16" applyNumberFormat="1" applyFont="1" applyBorder="1" applyAlignment="1" applyProtection="1">
      <alignment vertical="center"/>
      <protection/>
    </xf>
    <xf numFmtId="39" fontId="12" fillId="0" borderId="0" xfId="16" applyNumberFormat="1" applyFont="1" applyAlignment="1" applyProtection="1">
      <alignment horizontal="right" vertical="center"/>
      <protection/>
    </xf>
    <xf numFmtId="4" fontId="15" fillId="0" borderId="0" xfId="16" applyNumberFormat="1" applyFont="1" applyAlignment="1">
      <alignment vertical="center"/>
      <protection/>
    </xf>
    <xf numFmtId="4" fontId="9" fillId="0" borderId="0" xfId="16" applyNumberFormat="1" applyFont="1" applyBorder="1" applyAlignment="1" applyProtection="1">
      <alignment vertical="center"/>
      <protection/>
    </xf>
    <xf numFmtId="39" fontId="13" fillId="0" borderId="0" xfId="15" applyNumberFormat="1" applyFont="1" applyBorder="1" applyAlignment="1" applyProtection="1">
      <alignment horizontal="right" vertical="center"/>
      <protection locked="0"/>
    </xf>
    <xf numFmtId="39" fontId="13" fillId="0" borderId="0" xfId="16" applyNumberFormat="1" applyFont="1" applyBorder="1" applyAlignment="1">
      <alignment horizontal="right" vertical="center"/>
      <protection/>
    </xf>
    <xf numFmtId="39" fontId="9" fillId="0" borderId="0" xfId="15" applyNumberFormat="1" applyFont="1" applyBorder="1" applyAlignment="1" applyProtection="1">
      <alignment horizontal="right" vertical="center"/>
      <protection locked="0"/>
    </xf>
    <xf numFmtId="4" fontId="9" fillId="0" borderId="0" xfId="16" applyNumberFormat="1" applyFont="1" applyAlignment="1" applyProtection="1">
      <alignment horizontal="left" vertical="center"/>
      <protection/>
    </xf>
    <xf numFmtId="39" fontId="13" fillId="0" borderId="0" xfId="16" applyNumberFormat="1" applyFont="1" applyAlignment="1" applyProtection="1">
      <alignment horizontal="right" vertical="center"/>
      <protection/>
    </xf>
    <xf numFmtId="39" fontId="13" fillId="0" borderId="0" xfId="16" applyNumberFormat="1" applyFont="1" applyBorder="1" applyAlignment="1" quotePrefix="1">
      <alignment horizontal="right" vertical="center"/>
      <protection/>
    </xf>
    <xf numFmtId="39" fontId="13" fillId="0" borderId="0" xfId="16" applyNumberFormat="1" applyFont="1" applyAlignment="1" applyProtection="1">
      <alignment horizontal="right" vertical="center"/>
      <protection locked="0"/>
    </xf>
    <xf numFmtId="4" fontId="13" fillId="0" borderId="0" xfId="16" applyNumberFormat="1" applyFont="1" applyAlignment="1" applyProtection="1">
      <alignment horizontal="right" vertical="center"/>
      <protection/>
    </xf>
    <xf numFmtId="4" fontId="11" fillId="0" borderId="0" xfId="16" applyNumberFormat="1" applyFont="1" applyAlignment="1" applyProtection="1">
      <alignment horizontal="left" vertical="center"/>
      <protection/>
    </xf>
    <xf numFmtId="4" fontId="13" fillId="0" borderId="0" xfId="16" applyNumberFormat="1" applyFont="1" applyFill="1" applyAlignment="1" applyProtection="1">
      <alignment horizontal="left" vertical="center"/>
      <protection/>
    </xf>
    <xf numFmtId="39" fontId="13" fillId="0" borderId="0" xfId="15" applyNumberFormat="1" applyFont="1" applyAlignment="1" applyProtection="1">
      <alignment horizontal="right" vertical="center"/>
      <protection locked="0"/>
    </xf>
    <xf numFmtId="39" fontId="13" fillId="0" borderId="0" xfId="15" applyNumberFormat="1" applyFont="1" applyFill="1" applyAlignment="1" applyProtection="1">
      <alignment horizontal="right" vertical="center"/>
      <protection locked="0"/>
    </xf>
    <xf numFmtId="39" fontId="13" fillId="0" borderId="0" xfId="16" applyNumberFormat="1" applyFont="1" applyFill="1" applyAlignment="1" applyProtection="1">
      <alignment horizontal="right" vertical="center"/>
      <protection/>
    </xf>
    <xf numFmtId="4" fontId="15" fillId="0" borderId="0" xfId="16" applyNumberFormat="1" applyFont="1" applyFill="1" applyAlignment="1">
      <alignment vertical="center"/>
      <protection/>
    </xf>
    <xf numFmtId="3" fontId="13" fillId="0" borderId="0" xfId="16" applyNumberFormat="1" applyFont="1" applyFill="1" applyAlignment="1" applyProtection="1">
      <alignment horizontal="left" vertical="center"/>
      <protection/>
    </xf>
    <xf numFmtId="3" fontId="16" fillId="0" borderId="0" xfId="16" applyNumberFormat="1" applyFont="1" applyFill="1" applyAlignment="1" applyProtection="1" quotePrefix="1">
      <alignment horizontal="left" vertical="center"/>
      <protection/>
    </xf>
    <xf numFmtId="37" fontId="15" fillId="0" borderId="0" xfId="16" applyFont="1" applyFill="1" applyAlignment="1">
      <alignment horizontal="left" vertical="center"/>
      <protection/>
    </xf>
    <xf numFmtId="4" fontId="15" fillId="0" borderId="0" xfId="16" applyNumberFormat="1" applyFont="1" applyFill="1" applyBorder="1" applyAlignment="1">
      <alignment vertical="center"/>
      <protection/>
    </xf>
    <xf numFmtId="3" fontId="16" fillId="0" borderId="0" xfId="16" applyNumberFormat="1" applyFont="1" applyAlignment="1" applyProtection="1" quotePrefix="1">
      <alignment horizontal="left" vertical="center"/>
      <protection/>
    </xf>
    <xf numFmtId="37" fontId="15" fillId="0" borderId="0" xfId="16" applyFont="1" applyAlignment="1">
      <alignment horizontal="left" vertical="center"/>
      <protection/>
    </xf>
    <xf numFmtId="4" fontId="15" fillId="0" borderId="0" xfId="16" applyNumberFormat="1" applyFont="1" applyBorder="1" applyAlignment="1">
      <alignment vertical="center"/>
      <protection/>
    </xf>
    <xf numFmtId="37" fontId="11" fillId="0" borderId="0" xfId="16" applyFont="1" applyBorder="1" applyAlignment="1" applyProtection="1">
      <alignment horizontal="left" vertical="center"/>
      <protection/>
    </xf>
    <xf numFmtId="39" fontId="13" fillId="0" borderId="0" xfId="16" applyNumberFormat="1" applyFont="1" applyBorder="1" applyAlignment="1" applyProtection="1" quotePrefix="1">
      <alignment horizontal="right" vertical="center"/>
      <protection/>
    </xf>
    <xf numFmtId="37" fontId="9" fillId="0" borderId="0" xfId="16" applyFont="1" applyAlignment="1" applyProtection="1">
      <alignment horizontal="left" vertical="center"/>
      <protection/>
    </xf>
    <xf numFmtId="4" fontId="10" fillId="0" borderId="0" xfId="16" applyNumberFormat="1" applyFont="1" applyBorder="1" applyAlignment="1">
      <alignment vertical="center"/>
      <protection/>
    </xf>
    <xf numFmtId="4" fontId="19" fillId="0" borderId="0" xfId="16" applyNumberFormat="1" applyFont="1" applyAlignment="1" applyProtection="1">
      <alignment horizontal="left" vertical="center"/>
      <protection/>
    </xf>
    <xf numFmtId="4" fontId="17" fillId="0" borderId="0" xfId="16" applyNumberFormat="1" applyFont="1" applyFill="1" applyBorder="1" applyAlignment="1" applyProtection="1">
      <alignment horizontal="left" vertical="center" wrapText="1"/>
      <protection/>
    </xf>
    <xf numFmtId="4" fontId="15" fillId="0" borderId="0" xfId="16" applyNumberFormat="1" applyFont="1" applyBorder="1" applyAlignment="1" applyProtection="1">
      <alignment vertical="center"/>
      <protection locked="0"/>
    </xf>
    <xf numFmtId="4" fontId="15" fillId="0" borderId="0" xfId="16" applyNumberFormat="1" applyFont="1" applyBorder="1" applyAlignment="1" applyProtection="1">
      <alignment vertical="center"/>
      <protection/>
    </xf>
    <xf numFmtId="37" fontId="13" fillId="0" borderId="0" xfId="16" applyFont="1" applyFill="1" applyBorder="1" applyAlignment="1" applyProtection="1">
      <alignment horizontal="left" vertical="center" wrapText="1"/>
      <protection/>
    </xf>
    <xf numFmtId="4" fontId="15" fillId="0" borderId="0" xfId="16" applyNumberFormat="1" applyFont="1" applyFill="1" applyBorder="1" applyAlignment="1" applyProtection="1">
      <alignment vertical="center"/>
      <protection locked="0"/>
    </xf>
    <xf numFmtId="4" fontId="15" fillId="0" borderId="0" xfId="16" applyNumberFormat="1" applyFont="1" applyFill="1" applyBorder="1" applyAlignment="1" applyProtection="1">
      <alignment vertical="center"/>
      <protection/>
    </xf>
    <xf numFmtId="39" fontId="21" fillId="0" borderId="0" xfId="15" applyNumberFormat="1" applyFont="1" applyFill="1" applyAlignment="1" applyProtection="1">
      <alignment horizontal="right" vertical="center"/>
      <protection locked="0"/>
    </xf>
    <xf numFmtId="4" fontId="15" fillId="0" borderId="0" xfId="16" applyNumberFormat="1" applyFont="1" applyAlignment="1" applyProtection="1">
      <alignment vertical="center"/>
      <protection locked="0"/>
    </xf>
    <xf numFmtId="4" fontId="15" fillId="0" borderId="0" xfId="16" applyNumberFormat="1" applyFont="1" applyAlignment="1" applyProtection="1">
      <alignment vertical="center"/>
      <protection/>
    </xf>
    <xf numFmtId="4" fontId="14" fillId="0" borderId="0" xfId="16" applyNumberFormat="1" applyFont="1" applyAlignment="1" applyProtection="1">
      <alignment horizontal="left" vertical="center"/>
      <protection/>
    </xf>
    <xf numFmtId="4" fontId="10" fillId="0" borderId="0" xfId="16" applyNumberFormat="1" applyFont="1" applyAlignment="1" applyProtection="1">
      <alignment vertical="center"/>
      <protection locked="0"/>
    </xf>
    <xf numFmtId="4" fontId="10" fillId="0" borderId="0" xfId="16" applyNumberFormat="1" applyFont="1" applyAlignment="1" applyProtection="1">
      <alignment vertical="center"/>
      <protection/>
    </xf>
    <xf numFmtId="4" fontId="15" fillId="0" borderId="0" xfId="16" applyNumberFormat="1" applyFont="1" applyAlignment="1">
      <alignment horizontal="center" vertical="center"/>
      <protection/>
    </xf>
    <xf numFmtId="4" fontId="15" fillId="0" borderId="0" xfId="16" applyNumberFormat="1" applyFont="1" applyFill="1" applyAlignment="1" applyProtection="1">
      <alignment vertical="center"/>
      <protection locked="0"/>
    </xf>
    <xf numFmtId="4" fontId="15" fillId="0" borderId="0" xfId="16" applyNumberFormat="1" applyFont="1" applyFill="1" applyAlignment="1" applyProtection="1">
      <alignment vertical="center"/>
      <protection/>
    </xf>
    <xf numFmtId="4" fontId="4" fillId="0" borderId="0" xfId="16" applyNumberFormat="1" applyFont="1" applyFill="1" applyAlignment="1" applyProtection="1">
      <alignment horizontal="left" vertical="center"/>
      <protection/>
    </xf>
    <xf numFmtId="4" fontId="11" fillId="0" borderId="0" xfId="16" applyNumberFormat="1" applyFont="1" applyAlignment="1" applyProtection="1">
      <alignment horizontal="left" vertical="center" wrapText="1"/>
      <protection/>
    </xf>
    <xf numFmtId="4" fontId="22" fillId="0" borderId="0" xfId="16" applyNumberFormat="1" applyFont="1" applyFill="1" applyAlignment="1" applyProtection="1">
      <alignment horizontal="left" vertical="center"/>
      <protection/>
    </xf>
    <xf numFmtId="37" fontId="9" fillId="0" borderId="0" xfId="16" applyFont="1" applyAlignment="1" applyProtection="1">
      <alignment vertical="center"/>
      <protection/>
    </xf>
    <xf numFmtId="4" fontId="11" fillId="0" borderId="1" xfId="16" applyNumberFormat="1" applyFont="1" applyBorder="1" applyAlignment="1" applyProtection="1" quotePrefix="1">
      <alignment horizontal="left" vertical="center"/>
      <protection/>
    </xf>
    <xf numFmtId="39" fontId="12" fillId="0" borderId="1" xfId="16" applyNumberFormat="1" applyFont="1" applyBorder="1" applyAlignment="1" applyProtection="1">
      <alignment horizontal="right" vertical="center"/>
      <protection/>
    </xf>
    <xf numFmtId="4" fontId="9" fillId="0" borderId="0" xfId="16" applyNumberFormat="1" applyFont="1" applyAlignment="1" applyProtection="1" quotePrefix="1">
      <alignment horizontal="left"/>
      <protection locked="0"/>
    </xf>
    <xf numFmtId="4" fontId="9" fillId="0" borderId="0" xfId="16" applyNumberFormat="1" applyFont="1">
      <alignment/>
      <protection/>
    </xf>
    <xf numFmtId="4" fontId="12" fillId="0" borderId="0" xfId="16" applyNumberFormat="1" applyFont="1" applyBorder="1" applyProtection="1">
      <alignment/>
      <protection/>
    </xf>
    <xf numFmtId="4" fontId="10" fillId="0" borderId="0" xfId="16" applyNumberFormat="1" applyFont="1" applyProtection="1">
      <alignment/>
      <protection locked="0"/>
    </xf>
    <xf numFmtId="4" fontId="17" fillId="0" borderId="7" xfId="16" applyNumberFormat="1" applyFont="1" applyBorder="1" applyAlignment="1" applyProtection="1">
      <alignment horizontal="center" vertical="center"/>
      <protection/>
    </xf>
    <xf numFmtId="4" fontId="4" fillId="0" borderId="8" xfId="16" applyNumberFormat="1" applyFont="1" applyBorder="1" applyAlignment="1" applyProtection="1">
      <alignment horizontal="center" vertical="center"/>
      <protection/>
    </xf>
    <xf numFmtId="4" fontId="17" fillId="0" borderId="9" xfId="16" applyNumberFormat="1" applyFont="1" applyBorder="1" applyAlignment="1" applyProtection="1">
      <alignment horizontal="center" vertical="center"/>
      <protection/>
    </xf>
    <xf numFmtId="4" fontId="4" fillId="0" borderId="6" xfId="16" applyNumberFormat="1" applyFont="1" applyBorder="1" applyAlignment="1" applyProtection="1">
      <alignment horizontal="center" vertical="center"/>
      <protection/>
    </xf>
    <xf numFmtId="4" fontId="9" fillId="0" borderId="10" xfId="16" applyNumberFormat="1" applyFont="1" applyBorder="1" applyAlignment="1" applyProtection="1" quotePrefix="1">
      <alignment horizontal="center" vertical="center"/>
      <protection/>
    </xf>
    <xf numFmtId="4" fontId="9" fillId="0" borderId="11" xfId="16" applyNumberFormat="1" applyFont="1" applyBorder="1" applyAlignment="1" applyProtection="1" quotePrefix="1">
      <alignment horizontal="center" vertical="center"/>
      <protection/>
    </xf>
    <xf numFmtId="4" fontId="9" fillId="0" borderId="5" xfId="16" applyNumberFormat="1" applyFont="1" applyBorder="1" applyAlignment="1" applyProtection="1" quotePrefix="1">
      <alignment horizontal="center" vertical="center"/>
      <protection/>
    </xf>
    <xf numFmtId="4" fontId="20" fillId="0" borderId="0" xfId="16" applyNumberFormat="1" applyFont="1" applyAlignment="1" applyProtection="1" quotePrefix="1">
      <alignment horizontal="center"/>
      <protection/>
    </xf>
    <xf numFmtId="4" fontId="9" fillId="0" borderId="12" xfId="16" applyNumberFormat="1" applyFont="1" applyBorder="1" applyAlignment="1" applyProtection="1">
      <alignment horizontal="center" vertical="center" wrapText="1"/>
      <protection/>
    </xf>
    <xf numFmtId="4" fontId="9" fillId="0" borderId="13" xfId="16" applyNumberFormat="1" applyFont="1" applyBorder="1" applyAlignment="1" applyProtection="1">
      <alignment horizontal="center" vertical="center" wrapText="1"/>
      <protection/>
    </xf>
    <xf numFmtId="4" fontId="9" fillId="0" borderId="6" xfId="16" applyNumberFormat="1" applyFont="1" applyBorder="1" applyAlignment="1" applyProtection="1">
      <alignment horizontal="center" vertical="center" wrapText="1"/>
      <protection/>
    </xf>
    <xf numFmtId="4" fontId="9" fillId="0" borderId="14" xfId="16" applyNumberFormat="1" applyFont="1" applyBorder="1" applyAlignment="1" applyProtection="1">
      <alignment horizontal="center" vertical="center"/>
      <protection/>
    </xf>
    <xf numFmtId="4" fontId="9" fillId="0" borderId="15" xfId="16" applyNumberFormat="1" applyFont="1" applyBorder="1" applyAlignment="1" applyProtection="1">
      <alignment horizontal="center" vertical="center"/>
      <protection/>
    </xf>
    <xf numFmtId="4" fontId="9" fillId="0" borderId="16" xfId="16" applyNumberFormat="1" applyFont="1" applyBorder="1" applyAlignment="1" applyProtection="1">
      <alignment horizontal="center" vertical="center"/>
      <protection/>
    </xf>
    <xf numFmtId="4" fontId="9" fillId="0" borderId="9" xfId="16" applyNumberFormat="1" applyFont="1" applyBorder="1" applyAlignment="1">
      <alignment horizontal="distributed" vertical="center"/>
      <protection/>
    </xf>
    <xf numFmtId="4" fontId="9" fillId="0" borderId="6" xfId="16" applyNumberFormat="1" applyFont="1" applyBorder="1" applyAlignment="1">
      <alignment horizontal="distributed" vertical="center"/>
      <protection/>
    </xf>
  </cellXfs>
  <cellStyles count="8">
    <cellStyle name="Normal" xfId="0"/>
    <cellStyle name="一般_b135_1" xfId="15"/>
    <cellStyle name="一般_乙135資產變賣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V82"/>
  <sheetViews>
    <sheetView showZeros="0" tabSelected="1" view="pageBreakPreview" zoomScale="75" zoomScaleNormal="75" zoomScaleSheetLayoutView="75" workbookViewId="0" topLeftCell="A1">
      <selection activeCell="D14" sqref="D14"/>
    </sheetView>
  </sheetViews>
  <sheetFormatPr defaultColWidth="11.77734375" defaultRowHeight="15.75"/>
  <cols>
    <col min="1" max="1" width="26.3359375" style="1" customWidth="1"/>
    <col min="2" max="2" width="18.77734375" style="1" customWidth="1"/>
    <col min="3" max="3" width="16.21484375" style="1" customWidth="1"/>
    <col min="4" max="4" width="16.77734375" style="1" customWidth="1"/>
    <col min="5" max="5" width="18.10546875" style="1" customWidth="1"/>
    <col min="6" max="6" width="14.6640625" style="1" customWidth="1"/>
    <col min="7" max="7" width="13.88671875" style="1" customWidth="1"/>
    <col min="8" max="8" width="15.21484375" style="1" customWidth="1"/>
    <col min="9" max="9" width="14.77734375" style="1" customWidth="1"/>
    <col min="10" max="10" width="14.3359375" style="1" customWidth="1"/>
    <col min="11" max="11" width="14.5546875" style="1" customWidth="1"/>
    <col min="12" max="12" width="8.3359375" style="1" customWidth="1"/>
    <col min="13" max="13" width="4.77734375" style="1" customWidth="1"/>
    <col min="14" max="14" width="2.77734375" style="1" customWidth="1"/>
    <col min="15" max="15" width="12.77734375" style="1" customWidth="1"/>
    <col min="16" max="16" width="4.77734375" style="1" customWidth="1"/>
    <col min="17" max="16384" width="11.77734375" style="1" customWidth="1"/>
  </cols>
  <sheetData>
    <row r="1" spans="1:12" ht="46.5" customHeight="1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30" customHeight="1" thickBot="1">
      <c r="A2" s="2"/>
      <c r="G2" s="3"/>
      <c r="L2" s="4" t="s">
        <v>0</v>
      </c>
    </row>
    <row r="3" spans="1:12" s="9" customFormat="1" ht="34.5" customHeight="1">
      <c r="A3" s="83" t="s">
        <v>3</v>
      </c>
      <c r="B3" s="5" t="s">
        <v>1</v>
      </c>
      <c r="C3" s="5"/>
      <c r="D3" s="5"/>
      <c r="E3" s="5"/>
      <c r="F3" s="5"/>
      <c r="G3" s="6"/>
      <c r="H3" s="5"/>
      <c r="I3" s="7"/>
      <c r="J3" s="87" t="s">
        <v>14</v>
      </c>
      <c r="K3" s="5" t="s">
        <v>2</v>
      </c>
      <c r="L3" s="8"/>
    </row>
    <row r="4" spans="1:12" s="12" customFormat="1" ht="35.25" customHeight="1">
      <c r="A4" s="84"/>
      <c r="B4" s="90" t="s">
        <v>4</v>
      </c>
      <c r="C4" s="91"/>
      <c r="D4" s="91"/>
      <c r="E4" s="92"/>
      <c r="F4" s="10" t="s">
        <v>15</v>
      </c>
      <c r="G4" s="10"/>
      <c r="H4" s="11"/>
      <c r="I4" s="93" t="s">
        <v>16</v>
      </c>
      <c r="J4" s="88"/>
      <c r="K4" s="81" t="s">
        <v>5</v>
      </c>
      <c r="L4" s="79" t="s">
        <v>6</v>
      </c>
    </row>
    <row r="5" spans="1:12" s="12" customFormat="1" ht="36.75" customHeight="1" thickBot="1">
      <c r="A5" s="85"/>
      <c r="B5" s="13" t="s">
        <v>7</v>
      </c>
      <c r="C5" s="14" t="s">
        <v>17</v>
      </c>
      <c r="D5" s="15" t="s">
        <v>18</v>
      </c>
      <c r="E5" s="16" t="s">
        <v>19</v>
      </c>
      <c r="F5" s="15" t="s">
        <v>20</v>
      </c>
      <c r="G5" s="17" t="s">
        <v>21</v>
      </c>
      <c r="H5" s="18" t="s">
        <v>22</v>
      </c>
      <c r="I5" s="94"/>
      <c r="J5" s="89"/>
      <c r="K5" s="82"/>
      <c r="L5" s="80"/>
    </row>
    <row r="6" spans="1:12" s="12" customFormat="1" ht="15" customHeight="1">
      <c r="A6" s="19"/>
      <c r="B6" s="20"/>
      <c r="C6" s="21"/>
      <c r="D6" s="21"/>
      <c r="E6" s="21"/>
      <c r="F6" s="20"/>
      <c r="G6" s="20"/>
      <c r="H6" s="20"/>
      <c r="I6" s="20"/>
      <c r="J6" s="22"/>
      <c r="K6" s="23"/>
      <c r="L6" s="23"/>
    </row>
    <row r="7" spans="1:12" s="26" customFormat="1" ht="24.75" customHeight="1">
      <c r="A7" s="24" t="s">
        <v>23</v>
      </c>
      <c r="B7" s="25">
        <f aca="true" t="shared" si="0" ref="B7:K7">B8</f>
        <v>16008460</v>
      </c>
      <c r="C7" s="25">
        <f t="shared" si="0"/>
        <v>9466212.09</v>
      </c>
      <c r="D7" s="25">
        <f t="shared" si="0"/>
        <v>0</v>
      </c>
      <c r="E7" s="25">
        <f t="shared" si="0"/>
        <v>6542247.91</v>
      </c>
      <c r="F7" s="25">
        <f t="shared" si="0"/>
        <v>6542247.91</v>
      </c>
      <c r="G7" s="25">
        <f t="shared" si="0"/>
        <v>0</v>
      </c>
      <c r="H7" s="25">
        <f t="shared" si="0"/>
        <v>6542247.91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>IF(J7="","",ABS(K7/J7*100))</f>
      </c>
    </row>
    <row r="8" spans="1:12" s="12" customFormat="1" ht="19.5" customHeight="1">
      <c r="A8" s="27" t="s">
        <v>24</v>
      </c>
      <c r="B8" s="28">
        <v>16008460</v>
      </c>
      <c r="C8" s="28">
        <v>9466212.09</v>
      </c>
      <c r="D8" s="28"/>
      <c r="E8" s="29">
        <f>B8-C8-D8</f>
        <v>6542247.91</v>
      </c>
      <c r="F8" s="30">
        <v>6542247.91</v>
      </c>
      <c r="G8" s="30"/>
      <c r="H8" s="29">
        <f>F8-G8</f>
        <v>6542247.91</v>
      </c>
      <c r="I8" s="30"/>
      <c r="J8" s="30"/>
      <c r="K8" s="29">
        <f>I8-J8</f>
        <v>0</v>
      </c>
      <c r="L8" s="29">
        <f>IF(J8="","",ABS(K8/J8*100))</f>
      </c>
    </row>
    <row r="9" spans="1:12" s="12" customFormat="1" ht="15" customHeight="1">
      <c r="A9" s="31"/>
      <c r="B9" s="32"/>
      <c r="C9" s="32"/>
      <c r="D9" s="32"/>
      <c r="E9" s="33"/>
      <c r="F9" s="34"/>
      <c r="G9" s="34"/>
      <c r="H9" s="29"/>
      <c r="I9" s="29"/>
      <c r="J9" s="34"/>
      <c r="K9" s="29"/>
      <c r="L9" s="35"/>
    </row>
    <row r="10" spans="1:12" s="12" customFormat="1" ht="24.75" customHeight="1">
      <c r="A10" s="36" t="s">
        <v>8</v>
      </c>
      <c r="B10" s="25">
        <f aca="true" t="shared" si="1" ref="B10:K10">SUM(B11:B17)</f>
        <v>4911134955.14</v>
      </c>
      <c r="C10" s="25">
        <f t="shared" si="1"/>
        <v>449433970.78999996</v>
      </c>
      <c r="D10" s="25">
        <f t="shared" si="1"/>
        <v>23940332</v>
      </c>
      <c r="E10" s="25">
        <f t="shared" si="1"/>
        <v>4437760652.35</v>
      </c>
      <c r="F10" s="25">
        <f t="shared" si="1"/>
        <v>13407451169</v>
      </c>
      <c r="G10" s="25">
        <f t="shared" si="1"/>
        <v>186803413.31</v>
      </c>
      <c r="H10" s="25">
        <f t="shared" si="1"/>
        <v>13106468130.69</v>
      </c>
      <c r="I10" s="25">
        <f t="shared" si="1"/>
        <v>8805557794.58</v>
      </c>
      <c r="J10" s="25">
        <f t="shared" si="1"/>
        <v>2103610000</v>
      </c>
      <c r="K10" s="25">
        <f t="shared" si="1"/>
        <v>6696305717.58</v>
      </c>
      <c r="L10" s="25">
        <f>IF(J10="","",ABS(K10/J10*100))</f>
        <v>318.32448588759326</v>
      </c>
    </row>
    <row r="11" spans="1:12" s="12" customFormat="1" ht="19.5" customHeight="1">
      <c r="A11" s="37" t="s">
        <v>25</v>
      </c>
      <c r="B11" s="38">
        <v>4213443593.79</v>
      </c>
      <c r="C11" s="38">
        <v>188562361.64</v>
      </c>
      <c r="D11" s="38">
        <v>23940332</v>
      </c>
      <c r="E11" s="32">
        <f aca="true" t="shared" si="2" ref="E11:E17">B11-C11-D11</f>
        <v>4000940900.15</v>
      </c>
      <c r="F11" s="38">
        <v>12564889045</v>
      </c>
      <c r="G11" s="38">
        <v>183937656.31</v>
      </c>
      <c r="H11" s="32">
        <f>F11-G11</f>
        <v>12380951388.69</v>
      </c>
      <c r="I11" s="38">
        <v>8380010488.54</v>
      </c>
      <c r="J11" s="38">
        <v>1541422000</v>
      </c>
      <c r="K11" s="32">
        <f>I11-J11</f>
        <v>6838588488.54</v>
      </c>
      <c r="L11" s="32">
        <f>IF(J11="","",ABS(K11/J11*100))</f>
        <v>443.654527348124</v>
      </c>
    </row>
    <row r="12" spans="1:12" s="12" customFormat="1" ht="19.5" customHeight="1">
      <c r="A12" s="37" t="s">
        <v>26</v>
      </c>
      <c r="B12" s="38">
        <v>118832880</v>
      </c>
      <c r="C12" s="38">
        <v>10421846</v>
      </c>
      <c r="D12" s="38"/>
      <c r="E12" s="32">
        <f t="shared" si="2"/>
        <v>108411034</v>
      </c>
      <c r="F12" s="38">
        <v>113932000</v>
      </c>
      <c r="G12" s="38"/>
      <c r="H12" s="32"/>
      <c r="I12" s="38">
        <v>5520966</v>
      </c>
      <c r="J12" s="38"/>
      <c r="K12" s="32"/>
      <c r="L12" s="32"/>
    </row>
    <row r="13" spans="1:12" s="41" customFormat="1" ht="19.5" customHeight="1">
      <c r="A13" s="37" t="s">
        <v>27</v>
      </c>
      <c r="B13" s="39">
        <v>68922029.87</v>
      </c>
      <c r="C13" s="39">
        <v>48532676.54</v>
      </c>
      <c r="D13" s="39"/>
      <c r="E13" s="40">
        <f t="shared" si="2"/>
        <v>20389353.330000006</v>
      </c>
      <c r="F13" s="39">
        <v>43381835</v>
      </c>
      <c r="G13" s="39"/>
      <c r="H13" s="40">
        <f>F13-G13</f>
        <v>43381835</v>
      </c>
      <c r="I13" s="39">
        <v>22992481.67</v>
      </c>
      <c r="J13" s="39">
        <v>-6646000</v>
      </c>
      <c r="K13" s="40">
        <f>I13-J13</f>
        <v>29638481.67</v>
      </c>
      <c r="L13" s="40">
        <f>IF(J13="","",ABS(K13/J13*100))</f>
        <v>445.95970012037316</v>
      </c>
    </row>
    <row r="14" spans="1:12" s="26" customFormat="1" ht="19.5" customHeight="1">
      <c r="A14" s="37" t="s">
        <v>28</v>
      </c>
      <c r="B14" s="38">
        <v>77864416.06</v>
      </c>
      <c r="C14" s="38">
        <v>33342297.28</v>
      </c>
      <c r="D14" s="38"/>
      <c r="E14" s="32">
        <f t="shared" si="2"/>
        <v>44522118.78</v>
      </c>
      <c r="F14" s="38">
        <v>78441723</v>
      </c>
      <c r="G14" s="38">
        <v>668180</v>
      </c>
      <c r="H14" s="32">
        <f>F14-G14</f>
        <v>77773543</v>
      </c>
      <c r="I14" s="38">
        <v>39920205.46</v>
      </c>
      <c r="J14" s="38">
        <v>118042000</v>
      </c>
      <c r="K14" s="32">
        <f>I14-J14</f>
        <v>-78121794.53999999</v>
      </c>
      <c r="L14" s="32">
        <f>IF(J14="","",ABS(K14/J14*100))</f>
        <v>66.1813545517697</v>
      </c>
    </row>
    <row r="15" spans="1:12" s="26" customFormat="1" ht="19.5" customHeight="1">
      <c r="A15" s="37" t="s">
        <v>29</v>
      </c>
      <c r="B15" s="38">
        <v>132500</v>
      </c>
      <c r="C15" s="38">
        <v>5986</v>
      </c>
      <c r="D15" s="38"/>
      <c r="E15" s="32">
        <f t="shared" si="2"/>
        <v>126514</v>
      </c>
      <c r="F15" s="38">
        <v>247625</v>
      </c>
      <c r="G15" s="38"/>
      <c r="H15" s="32"/>
      <c r="I15" s="38">
        <v>121111</v>
      </c>
      <c r="J15" s="38"/>
      <c r="K15" s="32"/>
      <c r="L15" s="32"/>
    </row>
    <row r="16" spans="1:256" s="45" customFormat="1" ht="19.5" customHeight="1">
      <c r="A16" s="42" t="s">
        <v>30</v>
      </c>
      <c r="B16" s="38">
        <v>365865121</v>
      </c>
      <c r="C16" s="38">
        <v>164403394.26</v>
      </c>
      <c r="D16" s="38"/>
      <c r="E16" s="32">
        <f t="shared" si="2"/>
        <v>201461726.74</v>
      </c>
      <c r="F16" s="38">
        <v>522597238</v>
      </c>
      <c r="G16" s="38"/>
      <c r="H16" s="32">
        <f>F16-G16</f>
        <v>522597238</v>
      </c>
      <c r="I16" s="38">
        <v>337137421.26</v>
      </c>
      <c r="J16" s="38">
        <v>450792000</v>
      </c>
      <c r="K16" s="32">
        <f>I16-J16</f>
        <v>-113654578.74000001</v>
      </c>
      <c r="L16" s="32">
        <f>IF(J16="","",ABS(K16/J16*100))</f>
        <v>25.212199582068894</v>
      </c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43"/>
      <c r="AN16" s="44"/>
      <c r="AO16" s="43"/>
      <c r="AP16" s="44"/>
      <c r="AQ16" s="43"/>
      <c r="AR16" s="44"/>
      <c r="AS16" s="43"/>
      <c r="AT16" s="44"/>
      <c r="AU16" s="43"/>
      <c r="AV16" s="44"/>
      <c r="AW16" s="43"/>
      <c r="AX16" s="44"/>
      <c r="AY16" s="43"/>
      <c r="AZ16" s="44"/>
      <c r="BA16" s="43"/>
      <c r="BB16" s="44"/>
      <c r="BC16" s="43"/>
      <c r="BD16" s="44"/>
      <c r="BE16" s="43"/>
      <c r="BF16" s="44"/>
      <c r="BG16" s="43"/>
      <c r="BH16" s="44"/>
      <c r="BI16" s="43"/>
      <c r="BJ16" s="44"/>
      <c r="BK16" s="43"/>
      <c r="BL16" s="44"/>
      <c r="BM16" s="43"/>
      <c r="BN16" s="44"/>
      <c r="BO16" s="43"/>
      <c r="BP16" s="44"/>
      <c r="BQ16" s="43"/>
      <c r="BR16" s="44"/>
      <c r="BS16" s="43"/>
      <c r="BT16" s="44"/>
      <c r="BU16" s="43"/>
      <c r="BV16" s="44"/>
      <c r="BW16" s="43"/>
      <c r="BX16" s="44"/>
      <c r="BY16" s="43"/>
      <c r="BZ16" s="44"/>
      <c r="CA16" s="43"/>
      <c r="CB16" s="44"/>
      <c r="CC16" s="43"/>
      <c r="CD16" s="44"/>
      <c r="CE16" s="43"/>
      <c r="CF16" s="44"/>
      <c r="CG16" s="43"/>
      <c r="CH16" s="44"/>
      <c r="CI16" s="43"/>
      <c r="CJ16" s="44"/>
      <c r="CK16" s="43"/>
      <c r="CL16" s="44"/>
      <c r="CM16" s="43"/>
      <c r="CN16" s="44"/>
      <c r="CO16" s="43"/>
      <c r="CP16" s="44"/>
      <c r="CQ16" s="43"/>
      <c r="CR16" s="44"/>
      <c r="CS16" s="43"/>
      <c r="CT16" s="44"/>
      <c r="CU16" s="43"/>
      <c r="CV16" s="44"/>
      <c r="CW16" s="43"/>
      <c r="CX16" s="44"/>
      <c r="CY16" s="43"/>
      <c r="CZ16" s="44"/>
      <c r="DA16" s="43"/>
      <c r="DB16" s="44"/>
      <c r="DC16" s="43"/>
      <c r="DD16" s="44"/>
      <c r="DE16" s="43"/>
      <c r="DF16" s="44"/>
      <c r="DG16" s="43"/>
      <c r="DH16" s="44"/>
      <c r="DI16" s="43"/>
      <c r="DJ16" s="44"/>
      <c r="DK16" s="43"/>
      <c r="DL16" s="44"/>
      <c r="DM16" s="43"/>
      <c r="DN16" s="44"/>
      <c r="DO16" s="43"/>
      <c r="DP16" s="44"/>
      <c r="DQ16" s="43"/>
      <c r="DR16" s="44"/>
      <c r="DS16" s="43"/>
      <c r="DT16" s="44"/>
      <c r="DU16" s="43"/>
      <c r="DV16" s="44"/>
      <c r="DW16" s="43"/>
      <c r="DX16" s="44"/>
      <c r="DY16" s="43"/>
      <c r="DZ16" s="44"/>
      <c r="EA16" s="43"/>
      <c r="EB16" s="44"/>
      <c r="EC16" s="43"/>
      <c r="ED16" s="44"/>
      <c r="EE16" s="43"/>
      <c r="EF16" s="44"/>
      <c r="EG16" s="43"/>
      <c r="EH16" s="44"/>
      <c r="EI16" s="43"/>
      <c r="EJ16" s="44"/>
      <c r="EK16" s="43"/>
      <c r="EL16" s="44"/>
      <c r="EM16" s="43"/>
      <c r="EN16" s="44"/>
      <c r="EO16" s="43"/>
      <c r="EP16" s="44"/>
      <c r="EQ16" s="43"/>
      <c r="ER16" s="44"/>
      <c r="ES16" s="43"/>
      <c r="ET16" s="44"/>
      <c r="EU16" s="43"/>
      <c r="EV16" s="44"/>
      <c r="EW16" s="43"/>
      <c r="EX16" s="44"/>
      <c r="EY16" s="43"/>
      <c r="EZ16" s="44"/>
      <c r="FA16" s="43"/>
      <c r="FB16" s="44"/>
      <c r="FC16" s="43"/>
      <c r="FD16" s="44"/>
      <c r="FE16" s="43"/>
      <c r="FF16" s="44"/>
      <c r="FG16" s="43"/>
      <c r="FH16" s="44"/>
      <c r="FI16" s="43"/>
      <c r="FJ16" s="44"/>
      <c r="FK16" s="43"/>
      <c r="FL16" s="44"/>
      <c r="FM16" s="43"/>
      <c r="FN16" s="44"/>
      <c r="FO16" s="43"/>
      <c r="FP16" s="44"/>
      <c r="FQ16" s="43"/>
      <c r="FR16" s="44"/>
      <c r="FS16" s="43"/>
      <c r="FT16" s="44"/>
      <c r="FU16" s="43"/>
      <c r="FV16" s="44"/>
      <c r="FW16" s="43"/>
      <c r="FX16" s="44"/>
      <c r="FY16" s="43"/>
      <c r="FZ16" s="44"/>
      <c r="GA16" s="43"/>
      <c r="GB16" s="44"/>
      <c r="GC16" s="43"/>
      <c r="GD16" s="44"/>
      <c r="GE16" s="43"/>
      <c r="GF16" s="44"/>
      <c r="GG16" s="43"/>
      <c r="GH16" s="44"/>
      <c r="GI16" s="43"/>
      <c r="GJ16" s="44"/>
      <c r="GK16" s="43"/>
      <c r="GL16" s="44"/>
      <c r="GM16" s="43"/>
      <c r="GN16" s="44"/>
      <c r="GO16" s="43"/>
      <c r="GP16" s="44"/>
      <c r="GQ16" s="43"/>
      <c r="GR16" s="44"/>
      <c r="GS16" s="43"/>
      <c r="GT16" s="44"/>
      <c r="GU16" s="43"/>
      <c r="GV16" s="44"/>
      <c r="GW16" s="43"/>
      <c r="GX16" s="44"/>
      <c r="GY16" s="43"/>
      <c r="GZ16" s="44"/>
      <c r="HA16" s="43"/>
      <c r="HB16" s="44"/>
      <c r="HC16" s="43"/>
      <c r="HD16" s="44"/>
      <c r="HE16" s="43"/>
      <c r="HF16" s="44"/>
      <c r="HG16" s="43"/>
      <c r="HH16" s="44"/>
      <c r="HI16" s="43"/>
      <c r="HJ16" s="44"/>
      <c r="HK16" s="43"/>
      <c r="HL16" s="44"/>
      <c r="HM16" s="43"/>
      <c r="HN16" s="44"/>
      <c r="HO16" s="43"/>
      <c r="HP16" s="44"/>
      <c r="HQ16" s="43"/>
      <c r="HR16" s="44"/>
      <c r="HS16" s="43"/>
      <c r="HT16" s="44"/>
      <c r="HU16" s="43"/>
      <c r="HV16" s="44"/>
      <c r="HW16" s="43"/>
      <c r="HX16" s="44"/>
      <c r="HY16" s="43"/>
      <c r="HZ16" s="44"/>
      <c r="IA16" s="43"/>
      <c r="IB16" s="44"/>
      <c r="IC16" s="43"/>
      <c r="ID16" s="44"/>
      <c r="IE16" s="43"/>
      <c r="IF16" s="44"/>
      <c r="IG16" s="43"/>
      <c r="IH16" s="44"/>
      <c r="II16" s="43"/>
      <c r="IJ16" s="44"/>
      <c r="IK16" s="43"/>
      <c r="IL16" s="44"/>
      <c r="IM16" s="43"/>
      <c r="IN16" s="44"/>
      <c r="IO16" s="43"/>
      <c r="IP16" s="44"/>
      <c r="IQ16" s="43"/>
      <c r="IR16" s="44"/>
      <c r="IS16" s="43"/>
      <c r="IT16" s="44"/>
      <c r="IU16" s="43"/>
      <c r="IV16" s="44"/>
    </row>
    <row r="17" spans="1:256" s="48" customFormat="1" ht="19.5" customHeight="1">
      <c r="A17" s="42" t="s">
        <v>31</v>
      </c>
      <c r="B17" s="38">
        <v>66074414.42</v>
      </c>
      <c r="C17" s="38">
        <v>4165409.07</v>
      </c>
      <c r="D17" s="38"/>
      <c r="E17" s="32">
        <f t="shared" si="2"/>
        <v>61909005.35</v>
      </c>
      <c r="F17" s="38">
        <v>83961703</v>
      </c>
      <c r="G17" s="38">
        <v>2197577</v>
      </c>
      <c r="H17" s="32">
        <f>F17-G17</f>
        <v>81764126</v>
      </c>
      <c r="I17" s="38">
        <v>19855120.65</v>
      </c>
      <c r="J17" s="38"/>
      <c r="K17" s="32">
        <f>I17-J17</f>
        <v>19855120.65</v>
      </c>
      <c r="L17" s="32">
        <f>IF(J17="","",ABS(K17/J17*100))</f>
      </c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46"/>
      <c r="AB17" s="47"/>
      <c r="AC17" s="46"/>
      <c r="AD17" s="47"/>
      <c r="AE17" s="46"/>
      <c r="AF17" s="47"/>
      <c r="AG17" s="46"/>
      <c r="AH17" s="47"/>
      <c r="AI17" s="46"/>
      <c r="AJ17" s="47"/>
      <c r="AK17" s="46"/>
      <c r="AL17" s="47"/>
      <c r="AM17" s="46"/>
      <c r="AN17" s="47"/>
      <c r="AO17" s="46"/>
      <c r="AP17" s="47"/>
      <c r="AQ17" s="46"/>
      <c r="AR17" s="47"/>
      <c r="AS17" s="46"/>
      <c r="AT17" s="47"/>
      <c r="AU17" s="46"/>
      <c r="AV17" s="47"/>
      <c r="AW17" s="46"/>
      <c r="AX17" s="47"/>
      <c r="AY17" s="46"/>
      <c r="AZ17" s="47"/>
      <c r="BA17" s="46"/>
      <c r="BB17" s="47"/>
      <c r="BC17" s="46"/>
      <c r="BD17" s="47"/>
      <c r="BE17" s="46"/>
      <c r="BF17" s="47"/>
      <c r="BG17" s="46"/>
      <c r="BH17" s="47"/>
      <c r="BI17" s="46"/>
      <c r="BJ17" s="47"/>
      <c r="BK17" s="46"/>
      <c r="BL17" s="47"/>
      <c r="BM17" s="46"/>
      <c r="BN17" s="47"/>
      <c r="BO17" s="46"/>
      <c r="BP17" s="47"/>
      <c r="BQ17" s="46"/>
      <c r="BR17" s="47"/>
      <c r="BS17" s="46"/>
      <c r="BT17" s="47"/>
      <c r="BU17" s="46"/>
      <c r="BV17" s="47"/>
      <c r="BW17" s="46"/>
      <c r="BX17" s="47"/>
      <c r="BY17" s="46"/>
      <c r="BZ17" s="47"/>
      <c r="CA17" s="46"/>
      <c r="CB17" s="47"/>
      <c r="CC17" s="46"/>
      <c r="CD17" s="47"/>
      <c r="CE17" s="46"/>
      <c r="CF17" s="47"/>
      <c r="CG17" s="46"/>
      <c r="CH17" s="47"/>
      <c r="CI17" s="46"/>
      <c r="CJ17" s="47"/>
      <c r="CK17" s="46"/>
      <c r="CL17" s="47"/>
      <c r="CM17" s="46"/>
      <c r="CN17" s="47"/>
      <c r="CO17" s="46"/>
      <c r="CP17" s="47"/>
      <c r="CQ17" s="46"/>
      <c r="CR17" s="47"/>
      <c r="CS17" s="46"/>
      <c r="CT17" s="47"/>
      <c r="CU17" s="46"/>
      <c r="CV17" s="47"/>
      <c r="CW17" s="46"/>
      <c r="CX17" s="47"/>
      <c r="CY17" s="46"/>
      <c r="CZ17" s="47"/>
      <c r="DA17" s="46"/>
      <c r="DB17" s="47"/>
      <c r="DC17" s="46"/>
      <c r="DD17" s="47"/>
      <c r="DE17" s="46"/>
      <c r="DF17" s="47"/>
      <c r="DG17" s="46"/>
      <c r="DH17" s="47"/>
      <c r="DI17" s="46"/>
      <c r="DJ17" s="47"/>
      <c r="DK17" s="46"/>
      <c r="DL17" s="47"/>
      <c r="DM17" s="46"/>
      <c r="DN17" s="47"/>
      <c r="DO17" s="46"/>
      <c r="DP17" s="47"/>
      <c r="DQ17" s="46"/>
      <c r="DR17" s="47"/>
      <c r="DS17" s="46"/>
      <c r="DT17" s="47"/>
      <c r="DU17" s="46"/>
      <c r="DV17" s="47"/>
      <c r="DW17" s="46"/>
      <c r="DX17" s="47"/>
      <c r="DY17" s="46"/>
      <c r="DZ17" s="47"/>
      <c r="EA17" s="46"/>
      <c r="EB17" s="47"/>
      <c r="EC17" s="46"/>
      <c r="ED17" s="47"/>
      <c r="EE17" s="46"/>
      <c r="EF17" s="47"/>
      <c r="EG17" s="46"/>
      <c r="EH17" s="47"/>
      <c r="EI17" s="46"/>
      <c r="EJ17" s="47"/>
      <c r="EK17" s="46"/>
      <c r="EL17" s="47"/>
      <c r="EM17" s="46"/>
      <c r="EN17" s="47"/>
      <c r="EO17" s="46"/>
      <c r="EP17" s="47"/>
      <c r="EQ17" s="46"/>
      <c r="ER17" s="47"/>
      <c r="ES17" s="46"/>
      <c r="ET17" s="47"/>
      <c r="EU17" s="46"/>
      <c r="EV17" s="47"/>
      <c r="EW17" s="46"/>
      <c r="EX17" s="47"/>
      <c r="EY17" s="46"/>
      <c r="EZ17" s="47"/>
      <c r="FA17" s="46"/>
      <c r="FB17" s="47"/>
      <c r="FC17" s="46"/>
      <c r="FD17" s="47"/>
      <c r="FE17" s="46"/>
      <c r="FF17" s="47"/>
      <c r="FG17" s="46"/>
      <c r="FH17" s="47"/>
      <c r="FI17" s="46"/>
      <c r="FJ17" s="47"/>
      <c r="FK17" s="46"/>
      <c r="FL17" s="47"/>
      <c r="FM17" s="46"/>
      <c r="FN17" s="47"/>
      <c r="FO17" s="46"/>
      <c r="FP17" s="47"/>
      <c r="FQ17" s="46"/>
      <c r="FR17" s="47"/>
      <c r="FS17" s="46"/>
      <c r="FT17" s="47"/>
      <c r="FU17" s="46"/>
      <c r="FV17" s="47"/>
      <c r="FW17" s="46"/>
      <c r="FX17" s="47"/>
      <c r="FY17" s="46"/>
      <c r="FZ17" s="47"/>
      <c r="GA17" s="46"/>
      <c r="GB17" s="47"/>
      <c r="GC17" s="46"/>
      <c r="GD17" s="47"/>
      <c r="GE17" s="46"/>
      <c r="GF17" s="47"/>
      <c r="GG17" s="46"/>
      <c r="GH17" s="47"/>
      <c r="GI17" s="46"/>
      <c r="GJ17" s="47"/>
      <c r="GK17" s="46"/>
      <c r="GL17" s="47"/>
      <c r="GM17" s="46"/>
      <c r="GN17" s="47"/>
      <c r="GO17" s="46"/>
      <c r="GP17" s="47"/>
      <c r="GQ17" s="46"/>
      <c r="GR17" s="47"/>
      <c r="GS17" s="46"/>
      <c r="GT17" s="47"/>
      <c r="GU17" s="46"/>
      <c r="GV17" s="47"/>
      <c r="GW17" s="46"/>
      <c r="GX17" s="47"/>
      <c r="GY17" s="46"/>
      <c r="GZ17" s="47"/>
      <c r="HA17" s="46"/>
      <c r="HB17" s="47"/>
      <c r="HC17" s="46"/>
      <c r="HD17" s="47"/>
      <c r="HE17" s="46"/>
      <c r="HF17" s="47"/>
      <c r="HG17" s="46"/>
      <c r="HH17" s="47"/>
      <c r="HI17" s="46"/>
      <c r="HJ17" s="47"/>
      <c r="HK17" s="46"/>
      <c r="HL17" s="47"/>
      <c r="HM17" s="46"/>
      <c r="HN17" s="47"/>
      <c r="HO17" s="46"/>
      <c r="HP17" s="47"/>
      <c r="HQ17" s="46"/>
      <c r="HR17" s="47"/>
      <c r="HS17" s="46"/>
      <c r="HT17" s="47"/>
      <c r="HU17" s="46"/>
      <c r="HV17" s="47"/>
      <c r="HW17" s="46"/>
      <c r="HX17" s="47"/>
      <c r="HY17" s="46"/>
      <c r="HZ17" s="47"/>
      <c r="IA17" s="46"/>
      <c r="IB17" s="47"/>
      <c r="IC17" s="46"/>
      <c r="ID17" s="47"/>
      <c r="IE17" s="46"/>
      <c r="IF17" s="47"/>
      <c r="IG17" s="46"/>
      <c r="IH17" s="47"/>
      <c r="II17" s="46"/>
      <c r="IJ17" s="47"/>
      <c r="IK17" s="46"/>
      <c r="IL17" s="47"/>
      <c r="IM17" s="46"/>
      <c r="IN17" s="47"/>
      <c r="IO17" s="46"/>
      <c r="IP17" s="47"/>
      <c r="IQ17" s="46"/>
      <c r="IR17" s="47"/>
      <c r="IS17" s="46"/>
      <c r="IT17" s="47"/>
      <c r="IU17" s="46"/>
      <c r="IV17" s="47"/>
    </row>
    <row r="18" spans="1:256" s="52" customFormat="1" ht="15" customHeight="1">
      <c r="A18" s="49"/>
      <c r="B18" s="50"/>
      <c r="C18" s="32"/>
      <c r="D18" s="32"/>
      <c r="E18" s="33"/>
      <c r="F18" s="32"/>
      <c r="G18" s="50"/>
      <c r="H18" s="29"/>
      <c r="I18" s="29"/>
      <c r="J18" s="32"/>
      <c r="K18" s="29"/>
      <c r="L18" s="35"/>
      <c r="M18" s="49"/>
      <c r="N18" s="51"/>
      <c r="O18" s="49"/>
      <c r="P18" s="51"/>
      <c r="Q18" s="49"/>
      <c r="R18" s="51"/>
      <c r="S18" s="49"/>
      <c r="T18" s="51"/>
      <c r="U18" s="49"/>
      <c r="V18" s="51"/>
      <c r="W18" s="49"/>
      <c r="X18" s="51"/>
      <c r="Y18" s="49"/>
      <c r="Z18" s="51"/>
      <c r="AA18" s="49"/>
      <c r="AB18" s="51"/>
      <c r="AC18" s="49"/>
      <c r="AD18" s="51"/>
      <c r="AE18" s="49"/>
      <c r="AF18" s="51"/>
      <c r="AG18" s="49"/>
      <c r="AH18" s="51"/>
      <c r="AI18" s="49"/>
      <c r="AJ18" s="51"/>
      <c r="AK18" s="49"/>
      <c r="AL18" s="51"/>
      <c r="AM18" s="49"/>
      <c r="AN18" s="51"/>
      <c r="AO18" s="49"/>
      <c r="AP18" s="51"/>
      <c r="AQ18" s="49"/>
      <c r="AR18" s="51"/>
      <c r="AS18" s="49"/>
      <c r="AT18" s="51"/>
      <c r="AU18" s="49"/>
      <c r="AV18" s="51"/>
      <c r="AW18" s="49"/>
      <c r="AX18" s="51"/>
      <c r="AY18" s="49"/>
      <c r="AZ18" s="51"/>
      <c r="BA18" s="49"/>
      <c r="BB18" s="51"/>
      <c r="BC18" s="49"/>
      <c r="BD18" s="51"/>
      <c r="BE18" s="49"/>
      <c r="BF18" s="51"/>
      <c r="BG18" s="49"/>
      <c r="BH18" s="51"/>
      <c r="BI18" s="49"/>
      <c r="BJ18" s="51"/>
      <c r="BK18" s="49"/>
      <c r="BL18" s="51"/>
      <c r="BM18" s="49"/>
      <c r="BN18" s="51"/>
      <c r="BO18" s="49"/>
      <c r="BP18" s="51"/>
      <c r="BQ18" s="49"/>
      <c r="BR18" s="51"/>
      <c r="BS18" s="49"/>
      <c r="BT18" s="51"/>
      <c r="BU18" s="49"/>
      <c r="BV18" s="51"/>
      <c r="BW18" s="49"/>
      <c r="BX18" s="51"/>
      <c r="BY18" s="49"/>
      <c r="BZ18" s="51"/>
      <c r="CA18" s="49"/>
      <c r="CB18" s="51"/>
      <c r="CC18" s="49"/>
      <c r="CD18" s="51"/>
      <c r="CE18" s="49"/>
      <c r="CF18" s="51"/>
      <c r="CG18" s="49"/>
      <c r="CH18" s="51"/>
      <c r="CI18" s="49"/>
      <c r="CJ18" s="51"/>
      <c r="CK18" s="49"/>
      <c r="CL18" s="51"/>
      <c r="CM18" s="49"/>
      <c r="CN18" s="51"/>
      <c r="CO18" s="49"/>
      <c r="CP18" s="51"/>
      <c r="CQ18" s="49"/>
      <c r="CR18" s="51"/>
      <c r="CS18" s="49"/>
      <c r="CT18" s="51"/>
      <c r="CU18" s="49"/>
      <c r="CV18" s="51"/>
      <c r="CW18" s="49"/>
      <c r="CX18" s="51"/>
      <c r="CY18" s="49"/>
      <c r="CZ18" s="51"/>
      <c r="DA18" s="49"/>
      <c r="DB18" s="51"/>
      <c r="DC18" s="49"/>
      <c r="DD18" s="51"/>
      <c r="DE18" s="49"/>
      <c r="DF18" s="51"/>
      <c r="DG18" s="49"/>
      <c r="DH18" s="51"/>
      <c r="DI18" s="49"/>
      <c r="DJ18" s="51"/>
      <c r="DK18" s="49"/>
      <c r="DL18" s="51"/>
      <c r="DM18" s="49"/>
      <c r="DN18" s="51"/>
      <c r="DO18" s="49"/>
      <c r="DP18" s="51"/>
      <c r="DQ18" s="49"/>
      <c r="DR18" s="51"/>
      <c r="DS18" s="49"/>
      <c r="DT18" s="51"/>
      <c r="DU18" s="49"/>
      <c r="DV18" s="51"/>
      <c r="DW18" s="49"/>
      <c r="DX18" s="51"/>
      <c r="DY18" s="49"/>
      <c r="DZ18" s="51"/>
      <c r="EA18" s="49"/>
      <c r="EB18" s="51"/>
      <c r="EC18" s="49"/>
      <c r="ED18" s="51"/>
      <c r="EE18" s="49"/>
      <c r="EF18" s="51"/>
      <c r="EG18" s="49"/>
      <c r="EH18" s="51"/>
      <c r="EI18" s="49"/>
      <c r="EJ18" s="51"/>
      <c r="EK18" s="49"/>
      <c r="EL18" s="51"/>
      <c r="EM18" s="49"/>
      <c r="EN18" s="51"/>
      <c r="EO18" s="49"/>
      <c r="EP18" s="51"/>
      <c r="EQ18" s="49"/>
      <c r="ER18" s="51"/>
      <c r="ES18" s="49"/>
      <c r="ET18" s="51"/>
      <c r="EU18" s="49"/>
      <c r="EV18" s="51"/>
      <c r="EW18" s="49"/>
      <c r="EX18" s="51"/>
      <c r="EY18" s="49"/>
      <c r="EZ18" s="51"/>
      <c r="FA18" s="49"/>
      <c r="FB18" s="51"/>
      <c r="FC18" s="49"/>
      <c r="FD18" s="51"/>
      <c r="FE18" s="49"/>
      <c r="FF18" s="51"/>
      <c r="FG18" s="49"/>
      <c r="FH18" s="51"/>
      <c r="FI18" s="49"/>
      <c r="FJ18" s="51"/>
      <c r="FK18" s="49"/>
      <c r="FL18" s="51"/>
      <c r="FM18" s="49"/>
      <c r="FN18" s="51"/>
      <c r="FO18" s="49"/>
      <c r="FP18" s="51"/>
      <c r="FQ18" s="49"/>
      <c r="FR18" s="51"/>
      <c r="FS18" s="49"/>
      <c r="FT18" s="51"/>
      <c r="FU18" s="49"/>
      <c r="FV18" s="51"/>
      <c r="FW18" s="49"/>
      <c r="FX18" s="51"/>
      <c r="FY18" s="49"/>
      <c r="FZ18" s="51"/>
      <c r="GA18" s="49"/>
      <c r="GB18" s="51"/>
      <c r="GC18" s="49"/>
      <c r="GD18" s="51"/>
      <c r="GE18" s="49"/>
      <c r="GF18" s="51"/>
      <c r="GG18" s="49"/>
      <c r="GH18" s="51"/>
      <c r="GI18" s="49"/>
      <c r="GJ18" s="51"/>
      <c r="GK18" s="49"/>
      <c r="GL18" s="51"/>
      <c r="GM18" s="49"/>
      <c r="GN18" s="51"/>
      <c r="GO18" s="49"/>
      <c r="GP18" s="51"/>
      <c r="GQ18" s="49"/>
      <c r="GR18" s="51"/>
      <c r="GS18" s="49"/>
      <c r="GT18" s="51"/>
      <c r="GU18" s="49"/>
      <c r="GV18" s="51"/>
      <c r="GW18" s="49"/>
      <c r="GX18" s="51"/>
      <c r="GY18" s="49"/>
      <c r="GZ18" s="51"/>
      <c r="HA18" s="49"/>
      <c r="HB18" s="51"/>
      <c r="HC18" s="49"/>
      <c r="HD18" s="51"/>
      <c r="HE18" s="49"/>
      <c r="HF18" s="51"/>
      <c r="HG18" s="49"/>
      <c r="HH18" s="51"/>
      <c r="HI18" s="49"/>
      <c r="HJ18" s="51"/>
      <c r="HK18" s="49"/>
      <c r="HL18" s="51"/>
      <c r="HM18" s="49"/>
      <c r="HN18" s="51"/>
      <c r="HO18" s="49"/>
      <c r="HP18" s="51"/>
      <c r="HQ18" s="49"/>
      <c r="HR18" s="51"/>
      <c r="HS18" s="49"/>
      <c r="HT18" s="51"/>
      <c r="HU18" s="49"/>
      <c r="HV18" s="51"/>
      <c r="HW18" s="49"/>
      <c r="HX18" s="51"/>
      <c r="HY18" s="49"/>
      <c r="HZ18" s="51"/>
      <c r="IA18" s="49"/>
      <c r="IB18" s="51"/>
      <c r="IC18" s="49"/>
      <c r="ID18" s="51"/>
      <c r="IE18" s="49"/>
      <c r="IF18" s="51"/>
      <c r="IG18" s="49"/>
      <c r="IH18" s="51"/>
      <c r="II18" s="49"/>
      <c r="IJ18" s="51"/>
      <c r="IK18" s="49"/>
      <c r="IL18" s="51"/>
      <c r="IM18" s="49"/>
      <c r="IN18" s="51"/>
      <c r="IO18" s="49"/>
      <c r="IP18" s="51"/>
      <c r="IQ18" s="49"/>
      <c r="IR18" s="51"/>
      <c r="IS18" s="49"/>
      <c r="IT18" s="51"/>
      <c r="IU18" s="49"/>
      <c r="IV18" s="51"/>
    </row>
    <row r="19" spans="1:12" s="26" customFormat="1" ht="24.75" customHeight="1">
      <c r="A19" s="36" t="s">
        <v>10</v>
      </c>
      <c r="B19" s="25">
        <f aca="true" t="shared" si="3" ref="B19:K19">SUM(B20:B25)</f>
        <v>9504696127.470001</v>
      </c>
      <c r="C19" s="25">
        <f t="shared" si="3"/>
        <v>97686067.80999999</v>
      </c>
      <c r="D19" s="25">
        <f t="shared" si="3"/>
        <v>0</v>
      </c>
      <c r="E19" s="25">
        <f t="shared" si="3"/>
        <v>9407010059.66</v>
      </c>
      <c r="F19" s="25">
        <f t="shared" si="3"/>
        <v>20374275490</v>
      </c>
      <c r="G19" s="25">
        <f t="shared" si="3"/>
        <v>913191262</v>
      </c>
      <c r="H19" s="25">
        <f t="shared" si="3"/>
        <v>19461084228</v>
      </c>
      <c r="I19" s="25">
        <f t="shared" si="3"/>
        <v>14027093808.34</v>
      </c>
      <c r="J19" s="25">
        <f t="shared" si="3"/>
        <v>2776744000</v>
      </c>
      <c r="K19" s="25">
        <f t="shared" si="3"/>
        <v>11250349808.34</v>
      </c>
      <c r="L19" s="25">
        <f>IF(J19="","",ABS(K19/J19*100))</f>
        <v>405.1633787032582</v>
      </c>
    </row>
    <row r="20" spans="1:12" s="12" customFormat="1" ht="19.5" customHeight="1">
      <c r="A20" s="53" t="s">
        <v>32</v>
      </c>
      <c r="B20" s="38"/>
      <c r="C20" s="38"/>
      <c r="D20" s="38"/>
      <c r="E20" s="32">
        <f aca="true" t="shared" si="4" ref="E20:E25">B20-C20-D20</f>
        <v>0</v>
      </c>
      <c r="F20" s="38"/>
      <c r="G20" s="38"/>
      <c r="H20" s="32">
        <f>F20-G20</f>
        <v>0</v>
      </c>
      <c r="I20" s="38"/>
      <c r="J20" s="38"/>
      <c r="K20" s="32">
        <f>I20-J20</f>
        <v>0</v>
      </c>
      <c r="L20" s="32">
        <f>IF(J20="","",ABS(K20/J20*100))</f>
      </c>
    </row>
    <row r="21" spans="1:22" s="48" customFormat="1" ht="19.5" customHeight="1">
      <c r="A21" s="54" t="s">
        <v>33</v>
      </c>
      <c r="B21" s="38">
        <v>449896653</v>
      </c>
      <c r="C21" s="38">
        <v>1874016</v>
      </c>
      <c r="D21" s="38"/>
      <c r="E21" s="32">
        <f t="shared" si="4"/>
        <v>448022637</v>
      </c>
      <c r="F21" s="38">
        <v>740430780</v>
      </c>
      <c r="G21" s="38">
        <v>134047541</v>
      </c>
      <c r="H21" s="32">
        <f>F21-G21</f>
        <v>606383239</v>
      </c>
      <c r="I21" s="38">
        <v>158360602</v>
      </c>
      <c r="J21" s="38">
        <v>22404000</v>
      </c>
      <c r="K21" s="32">
        <f>I21-J21</f>
        <v>135956602</v>
      </c>
      <c r="L21" s="32">
        <f>IF(J21="","",ABS(K21/J21*100))</f>
        <v>606.8407516514908</v>
      </c>
      <c r="M21" s="55"/>
      <c r="N21" s="56"/>
      <c r="P21" s="56"/>
      <c r="Q21" s="56"/>
      <c r="R21" s="56"/>
      <c r="T21" s="56"/>
      <c r="U21" s="56"/>
      <c r="V21" s="56"/>
    </row>
    <row r="22" spans="1:22" s="48" customFormat="1" ht="19.5" customHeight="1">
      <c r="A22" s="54" t="s">
        <v>34</v>
      </c>
      <c r="B22" s="38"/>
      <c r="C22" s="38"/>
      <c r="D22" s="38"/>
      <c r="E22" s="32">
        <f t="shared" si="4"/>
        <v>0</v>
      </c>
      <c r="F22" s="38"/>
      <c r="G22" s="38"/>
      <c r="H22" s="32"/>
      <c r="I22" s="38"/>
      <c r="J22" s="38"/>
      <c r="K22" s="32"/>
      <c r="L22" s="32"/>
      <c r="M22" s="55"/>
      <c r="N22" s="56"/>
      <c r="P22" s="56"/>
      <c r="Q22" s="56"/>
      <c r="R22" s="56"/>
      <c r="T22" s="56"/>
      <c r="U22" s="56"/>
      <c r="V22" s="56"/>
    </row>
    <row r="23" spans="1:22" s="45" customFormat="1" ht="19.5" customHeight="1">
      <c r="A23" s="57" t="s">
        <v>35</v>
      </c>
      <c r="B23" s="39">
        <v>5465362064.47</v>
      </c>
      <c r="C23" s="39">
        <v>88755433.57</v>
      </c>
      <c r="D23" s="39"/>
      <c r="E23" s="40">
        <f t="shared" si="4"/>
        <v>5376606630.900001</v>
      </c>
      <c r="F23" s="39">
        <v>12555282539</v>
      </c>
      <c r="G23" s="39"/>
      <c r="H23" s="40">
        <f>F23-G23</f>
        <v>12555282539</v>
      </c>
      <c r="I23" s="39">
        <v>7178675908.1</v>
      </c>
      <c r="J23" s="39">
        <v>2691846000</v>
      </c>
      <c r="K23" s="40">
        <f>I23-J23</f>
        <v>4486829908.1</v>
      </c>
      <c r="L23" s="40">
        <f>IF(J23="","",ABS(K23/J23*100))</f>
        <v>166.68226592828864</v>
      </c>
      <c r="M23" s="58"/>
      <c r="N23" s="59"/>
      <c r="P23" s="59"/>
      <c r="Q23" s="59"/>
      <c r="R23" s="59"/>
      <c r="T23" s="59"/>
      <c r="U23" s="59"/>
      <c r="V23" s="59"/>
    </row>
    <row r="24" spans="1:22" s="45" customFormat="1" ht="19.5" customHeight="1">
      <c r="A24" s="57" t="s">
        <v>36</v>
      </c>
      <c r="B24" s="39">
        <v>3583814424</v>
      </c>
      <c r="C24" s="39">
        <v>5935681.24</v>
      </c>
      <c r="D24" s="39"/>
      <c r="E24" s="40">
        <f t="shared" si="4"/>
        <v>3577878742.76</v>
      </c>
      <c r="F24" s="39">
        <v>6988923611</v>
      </c>
      <c r="G24" s="39">
        <v>779143721</v>
      </c>
      <c r="H24" s="40">
        <f>F24-G24</f>
        <v>6209779890</v>
      </c>
      <c r="I24" s="60">
        <v>6604920787.24</v>
      </c>
      <c r="J24" s="39">
        <v>62494000</v>
      </c>
      <c r="K24" s="40">
        <f>I24-J24</f>
        <v>6542426787.24</v>
      </c>
      <c r="L24" s="40">
        <f>IF(J24="","",ABS(K24/J24*100))</f>
        <v>10468.88787281979</v>
      </c>
      <c r="M24" s="58"/>
      <c r="N24" s="59"/>
      <c r="P24" s="59"/>
      <c r="Q24" s="59"/>
      <c r="R24" s="59"/>
      <c r="T24" s="59"/>
      <c r="U24" s="59"/>
      <c r="V24" s="59"/>
    </row>
    <row r="25" spans="1:22" s="26" customFormat="1" ht="19.5" customHeight="1">
      <c r="A25" s="37" t="s">
        <v>37</v>
      </c>
      <c r="B25" s="38">
        <v>5622986</v>
      </c>
      <c r="C25" s="38">
        <v>1120937</v>
      </c>
      <c r="D25" s="38"/>
      <c r="E25" s="32">
        <f t="shared" si="4"/>
        <v>4502049</v>
      </c>
      <c r="F25" s="38">
        <v>89638560</v>
      </c>
      <c r="G25" s="38"/>
      <c r="H25" s="32">
        <f>F25-G25</f>
        <v>89638560</v>
      </c>
      <c r="I25" s="38">
        <v>85136511</v>
      </c>
      <c r="J25" s="38"/>
      <c r="K25" s="32">
        <f>I25-J25</f>
        <v>85136511</v>
      </c>
      <c r="L25" s="32">
        <f>IF(J25="","",ABS(K25/J25*100))</f>
      </c>
      <c r="M25" s="61"/>
      <c r="N25" s="62"/>
      <c r="P25" s="62"/>
      <c r="Q25" s="62"/>
      <c r="R25" s="62"/>
      <c r="T25" s="62"/>
      <c r="U25" s="62"/>
      <c r="V25" s="62"/>
    </row>
    <row r="26" spans="1:22" s="12" customFormat="1" ht="15" customHeight="1">
      <c r="A26" s="63"/>
      <c r="B26" s="32"/>
      <c r="C26" s="32"/>
      <c r="D26" s="32"/>
      <c r="E26" s="33"/>
      <c r="F26" s="32"/>
      <c r="G26" s="32"/>
      <c r="H26" s="29"/>
      <c r="I26" s="29"/>
      <c r="J26" s="32"/>
      <c r="K26" s="29"/>
      <c r="L26" s="35"/>
      <c r="M26" s="64"/>
      <c r="N26" s="65"/>
      <c r="P26" s="65"/>
      <c r="Q26" s="65"/>
      <c r="R26" s="65"/>
      <c r="T26" s="65"/>
      <c r="U26" s="65"/>
      <c r="V26" s="65"/>
    </row>
    <row r="27" spans="1:13" s="26" customFormat="1" ht="24.75" customHeight="1">
      <c r="A27" s="36" t="s">
        <v>11</v>
      </c>
      <c r="B27" s="25">
        <f>SUM(B28:B33)</f>
        <v>1255959490.46</v>
      </c>
      <c r="C27" s="25">
        <f>SUM(C28:C33)</f>
        <v>230727598.3</v>
      </c>
      <c r="D27" s="25">
        <f>SUM(D28:D33)</f>
        <v>0</v>
      </c>
      <c r="E27" s="25">
        <f>SUM(E28:E33)</f>
        <v>1025231892.1600001</v>
      </c>
      <c r="F27" s="25">
        <f aca="true" t="shared" si="5" ref="F27:K27">SUM(F29:F33)</f>
        <v>1534232422</v>
      </c>
      <c r="G27" s="25">
        <f t="shared" si="5"/>
        <v>11640000</v>
      </c>
      <c r="H27" s="25">
        <f t="shared" si="5"/>
        <v>1522592422</v>
      </c>
      <c r="I27" s="25">
        <f t="shared" si="5"/>
        <v>498881529.84000003</v>
      </c>
      <c r="J27" s="25">
        <f t="shared" si="5"/>
        <v>1051623000</v>
      </c>
      <c r="K27" s="25">
        <f t="shared" si="5"/>
        <v>-552741470.1600001</v>
      </c>
      <c r="L27" s="25">
        <f>IF(J27="","",ABS(K27/J27*100))</f>
        <v>52.56080079648315</v>
      </c>
      <c r="M27" s="66"/>
    </row>
    <row r="28" spans="1:13" s="26" customFormat="1" ht="19.5" customHeight="1">
      <c r="A28" s="37" t="s">
        <v>38</v>
      </c>
      <c r="B28" s="25"/>
      <c r="C28" s="25"/>
      <c r="D28" s="25"/>
      <c r="E28" s="32">
        <f aca="true" t="shared" si="6" ref="E28:E33">B28-C28-D28</f>
        <v>0</v>
      </c>
      <c r="F28" s="25"/>
      <c r="G28" s="25"/>
      <c r="H28" s="25"/>
      <c r="I28" s="25"/>
      <c r="J28" s="25"/>
      <c r="K28" s="25"/>
      <c r="L28" s="25"/>
      <c r="M28" s="66"/>
    </row>
    <row r="29" spans="1:22" s="26" customFormat="1" ht="19.5" customHeight="1">
      <c r="A29" s="37" t="s">
        <v>39</v>
      </c>
      <c r="B29" s="38">
        <v>967205990.5</v>
      </c>
      <c r="C29" s="38">
        <v>5165080.3</v>
      </c>
      <c r="D29" s="38"/>
      <c r="E29" s="32">
        <f t="shared" si="6"/>
        <v>962040910.2</v>
      </c>
      <c r="F29" s="38">
        <v>1460869170</v>
      </c>
      <c r="G29" s="38">
        <v>11640000</v>
      </c>
      <c r="H29" s="32">
        <f>F29-G29</f>
        <v>1449229170</v>
      </c>
      <c r="I29" s="38">
        <v>487188259.8</v>
      </c>
      <c r="J29" s="38">
        <v>1051623000</v>
      </c>
      <c r="K29" s="32">
        <f>I29-J29</f>
        <v>-564434740.2</v>
      </c>
      <c r="L29" s="32">
        <f>IF(J29="","",ABS(K29/J29*100))</f>
        <v>53.67272684222388</v>
      </c>
      <c r="M29" s="61"/>
      <c r="N29" s="62"/>
      <c r="P29" s="62"/>
      <c r="Q29" s="62"/>
      <c r="R29" s="62"/>
      <c r="T29" s="62"/>
      <c r="U29" s="62"/>
      <c r="V29" s="62"/>
    </row>
    <row r="30" spans="1:22" s="41" customFormat="1" ht="19.5" customHeight="1">
      <c r="A30" s="37" t="s">
        <v>40</v>
      </c>
      <c r="B30" s="39">
        <v>17749276.69</v>
      </c>
      <c r="C30" s="39">
        <v>535376</v>
      </c>
      <c r="D30" s="39"/>
      <c r="E30" s="40">
        <f t="shared" si="6"/>
        <v>17213900.69</v>
      </c>
      <c r="F30" s="39">
        <v>15716051</v>
      </c>
      <c r="G30" s="39"/>
      <c r="H30" s="40">
        <f>F30-G30</f>
        <v>15716051</v>
      </c>
      <c r="I30" s="39">
        <v>23150.31</v>
      </c>
      <c r="J30" s="39"/>
      <c r="K30" s="40">
        <f>I30-J30</f>
        <v>23150.31</v>
      </c>
      <c r="L30" s="40">
        <f>IF(J30="","",ABS(K30/J30*100))</f>
      </c>
      <c r="M30" s="67"/>
      <c r="N30" s="68"/>
      <c r="P30" s="68"/>
      <c r="Q30" s="68"/>
      <c r="R30" s="68"/>
      <c r="T30" s="68"/>
      <c r="U30" s="68"/>
      <c r="V30" s="68"/>
    </row>
    <row r="31" spans="1:22" s="26" customFormat="1" ht="19.5" customHeight="1">
      <c r="A31" s="69" t="s">
        <v>41</v>
      </c>
      <c r="B31" s="38">
        <v>227012708</v>
      </c>
      <c r="C31" s="38">
        <v>188247185</v>
      </c>
      <c r="D31" s="38"/>
      <c r="E31" s="32">
        <f t="shared" si="6"/>
        <v>38765523</v>
      </c>
      <c r="F31" s="38">
        <v>48570675</v>
      </c>
      <c r="G31" s="38"/>
      <c r="H31" s="32">
        <f>F31-G31</f>
        <v>48570675</v>
      </c>
      <c r="I31" s="38">
        <v>9805152</v>
      </c>
      <c r="J31" s="38"/>
      <c r="K31" s="32">
        <f>I31-J31</f>
        <v>9805152</v>
      </c>
      <c r="L31" s="32">
        <f>IF(J31="","",ABS(K31/J31*100))</f>
      </c>
      <c r="M31" s="61"/>
      <c r="N31" s="62"/>
      <c r="P31" s="62"/>
      <c r="Q31" s="62"/>
      <c r="R31" s="62"/>
      <c r="T31" s="62"/>
      <c r="U31" s="62"/>
      <c r="V31" s="62"/>
    </row>
    <row r="32" spans="1:22" s="26" customFormat="1" ht="19.5" customHeight="1">
      <c r="A32" s="37" t="s">
        <v>42</v>
      </c>
      <c r="B32" s="38">
        <v>43991515.27</v>
      </c>
      <c r="C32" s="38">
        <v>36779957</v>
      </c>
      <c r="D32" s="38"/>
      <c r="E32" s="32">
        <f t="shared" si="6"/>
        <v>7211558.270000003</v>
      </c>
      <c r="F32" s="38">
        <v>9076526</v>
      </c>
      <c r="G32" s="38"/>
      <c r="H32" s="32">
        <f>F32-G32</f>
        <v>9076526</v>
      </c>
      <c r="I32" s="38">
        <v>1864967.73</v>
      </c>
      <c r="J32" s="38"/>
      <c r="K32" s="32">
        <f>I32-J32</f>
        <v>1864967.73</v>
      </c>
      <c r="L32" s="32">
        <f>IF(J32="","",ABS(K32/J32*100))</f>
      </c>
      <c r="M32" s="61"/>
      <c r="N32" s="62"/>
      <c r="P32" s="62"/>
      <c r="Q32" s="62"/>
      <c r="R32" s="62"/>
      <c r="T32" s="62"/>
      <c r="U32" s="62"/>
      <c r="V32" s="62"/>
    </row>
    <row r="33" spans="1:22" s="26" customFormat="1" ht="19.5" customHeight="1">
      <c r="A33" s="37" t="s">
        <v>43</v>
      </c>
      <c r="B33" s="38"/>
      <c r="C33" s="38"/>
      <c r="D33" s="38"/>
      <c r="E33" s="32">
        <f t="shared" si="6"/>
        <v>0</v>
      </c>
      <c r="F33" s="38"/>
      <c r="G33" s="38"/>
      <c r="H33" s="32">
        <f>F33-G33</f>
        <v>0</v>
      </c>
      <c r="I33" s="38"/>
      <c r="J33" s="38"/>
      <c r="K33" s="32">
        <f>I33-J33</f>
        <v>0</v>
      </c>
      <c r="L33" s="32">
        <f>IF(J33="","",ABS(K33/J33*100))</f>
      </c>
      <c r="M33" s="61"/>
      <c r="N33" s="62"/>
      <c r="P33" s="62"/>
      <c r="Q33" s="62"/>
      <c r="R33" s="62"/>
      <c r="T33" s="62"/>
      <c r="U33" s="62"/>
      <c r="V33" s="62"/>
    </row>
    <row r="34" spans="1:22" s="26" customFormat="1" ht="15" customHeight="1">
      <c r="A34" s="37"/>
      <c r="B34" s="32"/>
      <c r="C34" s="32"/>
      <c r="D34" s="32"/>
      <c r="E34" s="33"/>
      <c r="F34" s="32"/>
      <c r="G34" s="32"/>
      <c r="H34" s="29"/>
      <c r="I34" s="29"/>
      <c r="J34" s="32"/>
      <c r="K34" s="29"/>
      <c r="L34" s="35"/>
      <c r="M34" s="61"/>
      <c r="N34" s="62"/>
      <c r="P34" s="62"/>
      <c r="Q34" s="62"/>
      <c r="R34" s="62"/>
      <c r="T34" s="62"/>
      <c r="U34" s="62"/>
      <c r="V34" s="62"/>
    </row>
    <row r="35" spans="1:22" s="26" customFormat="1" ht="37.5" customHeight="1">
      <c r="A35" s="70" t="s">
        <v>44</v>
      </c>
      <c r="B35" s="25">
        <f aca="true" t="shared" si="7" ref="B35:K35">B36</f>
        <v>381284126.16</v>
      </c>
      <c r="C35" s="25">
        <f t="shared" si="7"/>
        <v>5739078.8</v>
      </c>
      <c r="D35" s="25">
        <f t="shared" si="7"/>
        <v>0</v>
      </c>
      <c r="E35" s="25">
        <f t="shared" si="7"/>
        <v>375545047.36</v>
      </c>
      <c r="F35" s="25">
        <f t="shared" si="7"/>
        <v>442380000</v>
      </c>
      <c r="G35" s="25">
        <f t="shared" si="7"/>
        <v>0</v>
      </c>
      <c r="H35" s="25">
        <f t="shared" si="7"/>
        <v>442380000</v>
      </c>
      <c r="I35" s="25">
        <f t="shared" si="7"/>
        <v>77028754.62</v>
      </c>
      <c r="J35" s="25">
        <f t="shared" si="7"/>
        <v>863994000</v>
      </c>
      <c r="K35" s="25">
        <f t="shared" si="7"/>
        <v>-786965245.38</v>
      </c>
      <c r="L35" s="25">
        <f>IF(J35="","",ABS(K35/J35*100))</f>
        <v>91.08457296925673</v>
      </c>
      <c r="M35" s="62"/>
      <c r="N35" s="62"/>
      <c r="P35" s="62"/>
      <c r="Q35" s="62"/>
      <c r="R35" s="62"/>
      <c r="T35" s="62"/>
      <c r="U35" s="62"/>
      <c r="V35" s="62"/>
    </row>
    <row r="36" spans="1:22" s="26" customFormat="1" ht="19.5" customHeight="1">
      <c r="A36" s="69" t="s">
        <v>45</v>
      </c>
      <c r="B36" s="38">
        <v>381284126.16</v>
      </c>
      <c r="C36" s="38">
        <v>5739078.8</v>
      </c>
      <c r="D36" s="38"/>
      <c r="E36" s="32">
        <f>B36-C36-D36</f>
        <v>375545047.36</v>
      </c>
      <c r="F36" s="38">
        <v>442380000</v>
      </c>
      <c r="G36" s="38"/>
      <c r="H36" s="32">
        <f>F36-G36</f>
        <v>442380000</v>
      </c>
      <c r="I36" s="38">
        <v>77028754.62</v>
      </c>
      <c r="J36" s="38">
        <v>863994000</v>
      </c>
      <c r="K36" s="32">
        <f>I36-J36</f>
        <v>-786965245.38</v>
      </c>
      <c r="L36" s="32">
        <f>IF(J36="","",ABS(K36/J36*100))</f>
        <v>91.08457296925673</v>
      </c>
      <c r="M36" s="65"/>
      <c r="N36" s="65"/>
      <c r="P36" s="62"/>
      <c r="Q36" s="62"/>
      <c r="R36" s="62"/>
      <c r="T36" s="62"/>
      <c r="U36" s="62"/>
      <c r="V36" s="62"/>
    </row>
    <row r="37" spans="1:22" s="26" customFormat="1" ht="15" customHeight="1">
      <c r="A37" s="69"/>
      <c r="B37" s="32"/>
      <c r="C37" s="32"/>
      <c r="D37" s="32"/>
      <c r="E37" s="33"/>
      <c r="F37" s="32"/>
      <c r="G37" s="32"/>
      <c r="H37" s="29"/>
      <c r="I37" s="29"/>
      <c r="J37" s="32"/>
      <c r="K37" s="29"/>
      <c r="L37" s="35"/>
      <c r="M37" s="65"/>
      <c r="N37" s="65"/>
      <c r="P37" s="62"/>
      <c r="Q37" s="62"/>
      <c r="R37" s="62"/>
      <c r="T37" s="62"/>
      <c r="U37" s="62"/>
      <c r="V37" s="62"/>
    </row>
    <row r="38" spans="1:22" s="26" customFormat="1" ht="24.75" customHeight="1">
      <c r="A38" s="70" t="s">
        <v>46</v>
      </c>
      <c r="B38" s="25">
        <f aca="true" t="shared" si="8" ref="B38:K38">B39</f>
        <v>0</v>
      </c>
      <c r="C38" s="25">
        <f t="shared" si="8"/>
        <v>0</v>
      </c>
      <c r="D38" s="25">
        <f t="shared" si="8"/>
        <v>0</v>
      </c>
      <c r="E38" s="25">
        <f t="shared" si="8"/>
        <v>0</v>
      </c>
      <c r="F38" s="25">
        <f t="shared" si="8"/>
        <v>0</v>
      </c>
      <c r="G38" s="25">
        <f t="shared" si="8"/>
        <v>0</v>
      </c>
      <c r="H38" s="25">
        <f t="shared" si="8"/>
        <v>0</v>
      </c>
      <c r="I38" s="25">
        <f t="shared" si="8"/>
        <v>0</v>
      </c>
      <c r="J38" s="25">
        <f t="shared" si="8"/>
        <v>-1394000</v>
      </c>
      <c r="K38" s="25">
        <f t="shared" si="8"/>
        <v>1394000</v>
      </c>
      <c r="L38" s="25">
        <f>IF(J38="","",ABS(K38/J38*100))</f>
        <v>100</v>
      </c>
      <c r="M38" s="62"/>
      <c r="N38" s="62"/>
      <c r="P38" s="62"/>
      <c r="Q38" s="62"/>
      <c r="R38" s="62"/>
      <c r="T38" s="62"/>
      <c r="U38" s="62"/>
      <c r="V38" s="62"/>
    </row>
    <row r="39" spans="1:22" s="12" customFormat="1" ht="19.5" customHeight="1">
      <c r="A39" s="69" t="s">
        <v>47</v>
      </c>
      <c r="B39" s="38"/>
      <c r="C39" s="38"/>
      <c r="D39" s="38"/>
      <c r="E39" s="32">
        <f>B39-C39-D39</f>
        <v>0</v>
      </c>
      <c r="F39" s="38"/>
      <c r="G39" s="38"/>
      <c r="H39" s="32"/>
      <c r="I39" s="38"/>
      <c r="J39" s="38">
        <v>-1394000</v>
      </c>
      <c r="K39" s="32">
        <f>I39-J39</f>
        <v>1394000</v>
      </c>
      <c r="L39" s="32">
        <f>IF(J39="","",ABS(K39/J39*100))</f>
        <v>100</v>
      </c>
      <c r="M39" s="65"/>
      <c r="N39" s="65"/>
      <c r="P39" s="65"/>
      <c r="Q39" s="65"/>
      <c r="R39" s="65"/>
      <c r="T39" s="65"/>
      <c r="U39" s="65"/>
      <c r="V39" s="65"/>
    </row>
    <row r="40" spans="1:22" s="26" customFormat="1" ht="15" customHeight="1">
      <c r="A40" s="69"/>
      <c r="B40" s="32"/>
      <c r="C40" s="32"/>
      <c r="D40" s="32"/>
      <c r="E40" s="33"/>
      <c r="F40" s="32"/>
      <c r="G40" s="32"/>
      <c r="H40" s="29"/>
      <c r="I40" s="29"/>
      <c r="J40" s="32"/>
      <c r="K40" s="29"/>
      <c r="L40" s="35"/>
      <c r="M40" s="65"/>
      <c r="N40" s="65"/>
      <c r="P40" s="62"/>
      <c r="Q40" s="62"/>
      <c r="R40" s="62"/>
      <c r="T40" s="62"/>
      <c r="U40" s="62"/>
      <c r="V40" s="62"/>
    </row>
    <row r="41" spans="1:22" s="26" customFormat="1" ht="24.75" customHeight="1">
      <c r="A41" s="71" t="s">
        <v>48</v>
      </c>
      <c r="B41" s="25">
        <f aca="true" t="shared" si="9" ref="B41:K41">B42</f>
        <v>0</v>
      </c>
      <c r="C41" s="25">
        <f t="shared" si="9"/>
        <v>0</v>
      </c>
      <c r="D41" s="25">
        <f t="shared" si="9"/>
        <v>0</v>
      </c>
      <c r="E41" s="25">
        <f t="shared" si="9"/>
        <v>0</v>
      </c>
      <c r="F41" s="25">
        <f t="shared" si="9"/>
        <v>0</v>
      </c>
      <c r="G41" s="25">
        <f t="shared" si="9"/>
        <v>0</v>
      </c>
      <c r="H41" s="25">
        <f t="shared" si="9"/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25">
        <f>IF(J41="","",ABS(K41/J41*100))</f>
      </c>
      <c r="M41" s="65"/>
      <c r="N41" s="65"/>
      <c r="P41" s="62"/>
      <c r="Q41" s="62"/>
      <c r="R41" s="62"/>
      <c r="T41" s="62"/>
      <c r="U41" s="62"/>
      <c r="V41" s="62"/>
    </row>
    <row r="42" spans="1:22" s="26" customFormat="1" ht="19.5" customHeight="1">
      <c r="A42" s="69" t="s">
        <v>49</v>
      </c>
      <c r="B42" s="32"/>
      <c r="C42" s="32"/>
      <c r="D42" s="32"/>
      <c r="E42" s="33">
        <f>B42-C42-D42</f>
        <v>0</v>
      </c>
      <c r="F42" s="32"/>
      <c r="G42" s="32"/>
      <c r="H42" s="29"/>
      <c r="I42" s="29"/>
      <c r="J42" s="32"/>
      <c r="K42" s="32">
        <f>I42-J42</f>
        <v>0</v>
      </c>
      <c r="L42" s="32">
        <f>IF(J42="","",ABS(K42/J42*100))</f>
      </c>
      <c r="M42" s="65"/>
      <c r="N42" s="65"/>
      <c r="P42" s="62"/>
      <c r="Q42" s="62"/>
      <c r="R42" s="62"/>
      <c r="T42" s="62"/>
      <c r="U42" s="62"/>
      <c r="V42" s="62"/>
    </row>
    <row r="43" spans="1:22" s="26" customFormat="1" ht="15" customHeight="1">
      <c r="A43" s="69"/>
      <c r="B43" s="32"/>
      <c r="C43" s="32"/>
      <c r="D43" s="32"/>
      <c r="E43" s="33"/>
      <c r="F43" s="32"/>
      <c r="G43" s="32"/>
      <c r="H43" s="29"/>
      <c r="I43" s="29"/>
      <c r="J43" s="32"/>
      <c r="K43" s="29"/>
      <c r="L43" s="35"/>
      <c r="M43" s="65"/>
      <c r="N43" s="65"/>
      <c r="P43" s="62"/>
      <c r="Q43" s="62"/>
      <c r="R43" s="62"/>
      <c r="T43" s="62"/>
      <c r="U43" s="62"/>
      <c r="V43" s="62"/>
    </row>
    <row r="44" spans="1:22" s="26" customFormat="1" ht="44.25" customHeight="1">
      <c r="A44" s="7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62"/>
      <c r="N44" s="62"/>
      <c r="P44" s="62"/>
      <c r="Q44" s="62"/>
      <c r="R44" s="62"/>
      <c r="T44" s="62"/>
      <c r="U44" s="62"/>
      <c r="V44" s="62"/>
    </row>
    <row r="45" spans="1:22" s="12" customFormat="1" ht="12.75" customHeight="1">
      <c r="A45" s="72"/>
      <c r="B45" s="32"/>
      <c r="C45" s="32"/>
      <c r="D45" s="32"/>
      <c r="E45" s="34"/>
      <c r="F45" s="34"/>
      <c r="G45" s="34"/>
      <c r="H45" s="34"/>
      <c r="I45" s="32"/>
      <c r="J45" s="34"/>
      <c r="K45" s="34"/>
      <c r="L45" s="35"/>
      <c r="M45" s="65"/>
      <c r="N45" s="65"/>
      <c r="P45" s="65"/>
      <c r="Q45" s="65"/>
      <c r="R45" s="65"/>
      <c r="T45" s="65"/>
      <c r="U45" s="65"/>
      <c r="V45" s="65"/>
    </row>
    <row r="46" spans="1:22" s="26" customFormat="1" ht="24.75" customHeight="1" thickBot="1">
      <c r="A46" s="73" t="s">
        <v>12</v>
      </c>
      <c r="B46" s="74">
        <f aca="true" t="shared" si="10" ref="B46:K46">B7+B10+B19+B27+B35+B38+B41</f>
        <v>16069083159.23</v>
      </c>
      <c r="C46" s="74">
        <f t="shared" si="10"/>
        <v>793052927.79</v>
      </c>
      <c r="D46" s="74">
        <f t="shared" si="10"/>
        <v>23940332</v>
      </c>
      <c r="E46" s="74">
        <f t="shared" si="10"/>
        <v>15252089899.44</v>
      </c>
      <c r="F46" s="74">
        <f t="shared" si="10"/>
        <v>35764881328.91</v>
      </c>
      <c r="G46" s="74">
        <f t="shared" si="10"/>
        <v>1111634675.31</v>
      </c>
      <c r="H46" s="74">
        <f t="shared" si="10"/>
        <v>34539067028.6</v>
      </c>
      <c r="I46" s="74">
        <f t="shared" si="10"/>
        <v>23408561887.379997</v>
      </c>
      <c r="J46" s="74">
        <f t="shared" si="10"/>
        <v>6794577000</v>
      </c>
      <c r="K46" s="74">
        <f t="shared" si="10"/>
        <v>16608342810.38</v>
      </c>
      <c r="L46" s="74">
        <f>IF(J46="","",ABS(K46/J46*100))</f>
        <v>244.43527257664454</v>
      </c>
      <c r="M46" s="62"/>
      <c r="N46" s="62"/>
      <c r="P46" s="62"/>
      <c r="Q46" s="62"/>
      <c r="R46" s="62"/>
      <c r="T46" s="62"/>
      <c r="U46" s="62"/>
      <c r="V46" s="62"/>
    </row>
    <row r="47" spans="1:10" ht="26.25" customHeight="1">
      <c r="A47" s="31" t="s">
        <v>50</v>
      </c>
      <c r="B47" s="75"/>
      <c r="C47" s="76"/>
      <c r="D47" s="76"/>
      <c r="E47" s="76"/>
      <c r="J47" s="77" t="s">
        <v>9</v>
      </c>
    </row>
    <row r="48" ht="16.5" hidden="1">
      <c r="A48" s="75"/>
    </row>
    <row r="49" ht="15.75">
      <c r="A49" s="78"/>
    </row>
    <row r="50" ht="15.75">
      <c r="A50" s="78"/>
    </row>
    <row r="51" spans="1:2" ht="15.75">
      <c r="A51" s="78"/>
      <c r="B51" s="78"/>
    </row>
    <row r="52" ht="15.75">
      <c r="A52" s="78"/>
    </row>
    <row r="53" ht="15.75">
      <c r="A53" s="78"/>
    </row>
    <row r="54" ht="15.75">
      <c r="A54" s="78"/>
    </row>
    <row r="55" ht="15.75">
      <c r="A55" s="78"/>
    </row>
    <row r="56" ht="15.75">
      <c r="A56" s="78"/>
    </row>
    <row r="57" ht="15.75">
      <c r="A57" s="78"/>
    </row>
    <row r="58" ht="15.75">
      <c r="A58" s="78"/>
    </row>
    <row r="59" ht="15.75">
      <c r="A59" s="78"/>
    </row>
    <row r="60" ht="15.75">
      <c r="A60" s="78"/>
    </row>
    <row r="61" ht="15.75">
      <c r="A61" s="78"/>
    </row>
    <row r="62" ht="15.75">
      <c r="A62" s="78"/>
    </row>
    <row r="63" ht="15.75">
      <c r="A63" s="78"/>
    </row>
    <row r="64" ht="15.75">
      <c r="A64" s="78"/>
    </row>
    <row r="65" ht="15.75">
      <c r="A65" s="78"/>
    </row>
    <row r="66" ht="15.75">
      <c r="A66" s="78"/>
    </row>
    <row r="67" ht="15.75">
      <c r="A67" s="78"/>
    </row>
    <row r="68" ht="15.75">
      <c r="A68" s="78"/>
    </row>
    <row r="69" ht="15.75">
      <c r="A69" s="78"/>
    </row>
    <row r="70" ht="15.75">
      <c r="A70" s="78"/>
    </row>
    <row r="71" ht="15.75">
      <c r="A71" s="78"/>
    </row>
    <row r="72" ht="15.75">
      <c r="A72" s="78"/>
    </row>
    <row r="73" ht="15.75">
      <c r="A73" s="78"/>
    </row>
    <row r="74" ht="15.75">
      <c r="A74" s="78"/>
    </row>
    <row r="75" ht="15.75">
      <c r="A75" s="78"/>
    </row>
    <row r="76" ht="15.75">
      <c r="A76" s="78"/>
    </row>
    <row r="77" ht="15.75">
      <c r="A77" s="78"/>
    </row>
    <row r="78" ht="15.75">
      <c r="A78" s="78"/>
    </row>
    <row r="79" ht="15.75">
      <c r="A79" s="78"/>
    </row>
    <row r="80" ht="15.75">
      <c r="A80" s="78"/>
    </row>
    <row r="81" ht="15.75">
      <c r="A81" s="78"/>
    </row>
    <row r="82" ht="15.75">
      <c r="A82" s="78"/>
    </row>
  </sheetData>
  <mergeCells count="7">
    <mergeCell ref="L4:L5"/>
    <mergeCell ref="K4:K5"/>
    <mergeCell ref="A3:A5"/>
    <mergeCell ref="A1:L1"/>
    <mergeCell ref="J3:J5"/>
    <mergeCell ref="B4:E4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fitToHeight="7" fitToWidth="2" horizontalDpi="360" verticalDpi="360" orientation="portrait" pageOrder="overThenDown" paperSize="9" scale="69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李慧君</cp:lastModifiedBy>
  <cp:lastPrinted>2006-04-21T06:31:40Z</cp:lastPrinted>
  <dcterms:created xsi:type="dcterms:W3CDTF">1998-09-18T11:01:13Z</dcterms:created>
  <dcterms:modified xsi:type="dcterms:W3CDTF">2006-04-21T06:33:06Z</dcterms:modified>
  <cp:category/>
  <cp:version/>
  <cp:contentType/>
  <cp:contentStatus/>
</cp:coreProperties>
</file>