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90" windowHeight="6540" activeTab="0"/>
  </bookViews>
  <sheets>
    <sheet name="93乙136 (還) " sheetId="1" r:id="rId1"/>
  </sheets>
  <definedNames>
    <definedName name="_xlnm.Print_Area" localSheetId="0">'93乙136 (還) '!$A$1:$U$53</definedName>
    <definedName name="_xlnm.Print_Titles" localSheetId="0">'93乙136 (還) '!$1:$8</definedName>
  </definedNames>
  <calcPr fullCalcOnLoad="1"/>
</workbook>
</file>

<file path=xl/sharedStrings.xml><?xml version="1.0" encoding="utf-8"?>
<sst xmlns="http://schemas.openxmlformats.org/spreadsheetml/2006/main" count="63" uniqueCount="46">
  <si>
    <t>單位：新臺幣元</t>
  </si>
  <si>
    <t>對</t>
  </si>
  <si>
    <t>象</t>
  </si>
  <si>
    <r>
      <t xml:space="preserve"> </t>
    </r>
    <r>
      <rPr>
        <sz val="11"/>
        <rFont val="新細明體"/>
        <family val="1"/>
      </rPr>
      <t>決</t>
    </r>
    <r>
      <rPr>
        <sz val="11"/>
        <rFont val="Times New Roman"/>
        <family val="1"/>
      </rPr>
      <t xml:space="preserve">                                    </t>
    </r>
    <r>
      <rPr>
        <sz val="11"/>
        <rFont val="新細明體"/>
        <family val="1"/>
      </rPr>
      <t>算</t>
    </r>
    <r>
      <rPr>
        <sz val="11"/>
        <rFont val="Times New Roman"/>
        <family val="1"/>
      </rPr>
      <t xml:space="preserve">                                 </t>
    </r>
    <r>
      <rPr>
        <sz val="11"/>
        <rFont val="新細明體"/>
        <family val="1"/>
      </rPr>
      <t>數</t>
    </r>
  </si>
  <si>
    <r>
      <t>預</t>
    </r>
    <r>
      <rPr>
        <sz val="11"/>
        <rFont val="Times New Roman"/>
        <family val="1"/>
      </rPr>
      <t xml:space="preserve">                                      </t>
    </r>
    <r>
      <rPr>
        <sz val="11"/>
        <rFont val="新細明體"/>
        <family val="1"/>
      </rPr>
      <t>算</t>
    </r>
    <r>
      <rPr>
        <sz val="11"/>
        <rFont val="Times New Roman"/>
        <family val="1"/>
      </rPr>
      <t xml:space="preserve">                                           </t>
    </r>
    <r>
      <rPr>
        <sz val="11"/>
        <rFont val="新細明體"/>
        <family val="1"/>
      </rPr>
      <t>數</t>
    </r>
  </si>
  <si>
    <t>機關名稱</t>
  </si>
  <si>
    <r>
      <t>國</t>
    </r>
    <r>
      <rPr>
        <sz val="11"/>
        <rFont val="Times New Roman"/>
        <family val="1"/>
      </rPr>
      <t xml:space="preserve">           </t>
    </r>
    <r>
      <rPr>
        <sz val="11"/>
        <rFont val="新細明體"/>
        <family val="1"/>
      </rPr>
      <t>內</t>
    </r>
    <r>
      <rPr>
        <sz val="11"/>
        <rFont val="Times New Roman"/>
        <family val="1"/>
      </rPr>
      <t xml:space="preserve">            </t>
    </r>
    <r>
      <rPr>
        <sz val="11"/>
        <rFont val="新細明體"/>
        <family val="1"/>
      </rPr>
      <t>借</t>
    </r>
    <r>
      <rPr>
        <sz val="11"/>
        <rFont val="Times New Roman"/>
        <family val="1"/>
      </rPr>
      <t xml:space="preserve">             </t>
    </r>
    <r>
      <rPr>
        <sz val="11"/>
        <rFont val="新細明體"/>
        <family val="1"/>
      </rPr>
      <t>款　</t>
    </r>
  </si>
  <si>
    <r>
      <t xml:space="preserve">  </t>
    </r>
    <r>
      <rPr>
        <sz val="11"/>
        <rFont val="新細明體"/>
        <family val="1"/>
      </rPr>
      <t>國</t>
    </r>
    <r>
      <rPr>
        <sz val="11"/>
        <rFont val="Times New Roman"/>
        <family val="1"/>
      </rPr>
      <t xml:space="preserve">       </t>
    </r>
    <r>
      <rPr>
        <sz val="11"/>
        <rFont val="新細明體"/>
        <family val="1"/>
      </rPr>
      <t>外</t>
    </r>
    <r>
      <rPr>
        <sz val="11"/>
        <rFont val="Times New Roman"/>
        <family val="1"/>
      </rPr>
      <t xml:space="preserve">       </t>
    </r>
    <r>
      <rPr>
        <sz val="11"/>
        <rFont val="新細明體"/>
        <family val="1"/>
      </rPr>
      <t>借</t>
    </r>
    <r>
      <rPr>
        <sz val="11"/>
        <rFont val="Times New Roman"/>
        <family val="1"/>
      </rPr>
      <t xml:space="preserve">         </t>
    </r>
    <r>
      <rPr>
        <sz val="11"/>
        <rFont val="新細明體"/>
        <family val="1"/>
      </rPr>
      <t>款</t>
    </r>
  </si>
  <si>
    <r>
      <t>國</t>
    </r>
    <r>
      <rPr>
        <sz val="11"/>
        <rFont val="Times New Roman"/>
        <family val="1"/>
      </rPr>
      <t xml:space="preserve">            </t>
    </r>
    <r>
      <rPr>
        <sz val="11"/>
        <rFont val="新細明體"/>
        <family val="1"/>
      </rPr>
      <t>內</t>
    </r>
    <r>
      <rPr>
        <sz val="11"/>
        <rFont val="Times New Roman"/>
        <family val="1"/>
      </rPr>
      <t xml:space="preserve">           </t>
    </r>
    <r>
      <rPr>
        <sz val="11"/>
        <rFont val="新細明體"/>
        <family val="1"/>
      </rPr>
      <t>借</t>
    </r>
    <r>
      <rPr>
        <sz val="11"/>
        <rFont val="Times New Roman"/>
        <family val="1"/>
      </rPr>
      <t xml:space="preserve">           </t>
    </r>
    <r>
      <rPr>
        <sz val="11"/>
        <rFont val="新細明體"/>
        <family val="1"/>
      </rPr>
      <t>款</t>
    </r>
  </si>
  <si>
    <r>
      <t xml:space="preserve">   </t>
    </r>
    <r>
      <rPr>
        <sz val="11"/>
        <rFont val="新細明體"/>
        <family val="1"/>
      </rPr>
      <t>國</t>
    </r>
    <r>
      <rPr>
        <sz val="11"/>
        <rFont val="Times New Roman"/>
        <family val="1"/>
      </rPr>
      <t xml:space="preserve">          </t>
    </r>
    <r>
      <rPr>
        <sz val="11"/>
        <rFont val="新細明體"/>
        <family val="1"/>
      </rPr>
      <t>外</t>
    </r>
    <r>
      <rPr>
        <sz val="11"/>
        <rFont val="Times New Roman"/>
        <family val="1"/>
      </rPr>
      <t xml:space="preserve">          </t>
    </r>
    <r>
      <rPr>
        <sz val="11"/>
        <rFont val="新細明體"/>
        <family val="1"/>
      </rPr>
      <t>借</t>
    </r>
    <r>
      <rPr>
        <sz val="11"/>
        <rFont val="Times New Roman"/>
        <family val="1"/>
      </rPr>
      <t xml:space="preserve">          </t>
    </r>
    <r>
      <rPr>
        <sz val="11"/>
        <rFont val="新細明體"/>
        <family val="1"/>
      </rPr>
      <t>款</t>
    </r>
  </si>
  <si>
    <t>比較增減</t>
  </si>
  <si>
    <t>小計</t>
  </si>
  <si>
    <t>廠商</t>
  </si>
  <si>
    <t>合計</t>
  </si>
  <si>
    <r>
      <t>*</t>
    </r>
    <r>
      <rPr>
        <sz val="11"/>
        <rFont val="新細明體"/>
        <family val="1"/>
      </rPr>
      <t>金融債券</t>
    </r>
  </si>
  <si>
    <t>中國石油股份有限公司</t>
  </si>
  <si>
    <t>總計</t>
  </si>
  <si>
    <t>中國造船股份有限公司</t>
  </si>
  <si>
    <t xml:space="preserve"> </t>
  </si>
  <si>
    <t>榮民工程股份有限公司</t>
  </si>
  <si>
    <t>台灣省自來水股份有限公司</t>
  </si>
  <si>
    <t>中華電信股份有限公司</t>
  </si>
  <si>
    <t>各種債券</t>
  </si>
  <si>
    <t>應付記帳關稅</t>
  </si>
  <si>
    <t>金融機構</t>
  </si>
  <si>
    <t>其他借款</t>
  </si>
  <si>
    <t>經濟部
主  管</t>
  </si>
  <si>
    <t>臺灣糖業股份有限公司</t>
  </si>
  <si>
    <t>台灣電力股份有限公司</t>
  </si>
  <si>
    <t xml:space="preserve">漢翔航空工業股份有限公司 </t>
  </si>
  <si>
    <t>唐榮鐵工廠股份有限公司</t>
  </si>
  <si>
    <t>中國輸出入銀行</t>
  </si>
  <si>
    <t>台灣銀行股份有限公司</t>
  </si>
  <si>
    <t xml:space="preserve">台灣土地銀行股份有限公司 </t>
  </si>
  <si>
    <t>合作金庫銀
行股份有限
公司</t>
  </si>
  <si>
    <t>交通部台灣鐵路管理局</t>
  </si>
  <si>
    <t>行政院國軍退除役官兵輔導委員會主管</t>
  </si>
  <si>
    <r>
      <t>*</t>
    </r>
    <r>
      <rPr>
        <sz val="11"/>
        <rFont val="新細明體"/>
        <family val="1"/>
      </rPr>
      <t>各</t>
    </r>
    <r>
      <rPr>
        <sz val="11"/>
        <rFont val="新細明體"/>
        <family val="1"/>
      </rPr>
      <t>種</t>
    </r>
    <r>
      <rPr>
        <sz val="11"/>
        <rFont val="新細明體"/>
        <family val="1"/>
      </rPr>
      <t>基</t>
    </r>
    <r>
      <rPr>
        <sz val="11"/>
        <rFont val="新細明體"/>
        <family val="1"/>
      </rPr>
      <t>金</t>
    </r>
  </si>
  <si>
    <r>
      <t>*</t>
    </r>
    <r>
      <rPr>
        <sz val="11"/>
        <rFont val="新細明體"/>
        <family val="1"/>
      </rPr>
      <t>其他借款</t>
    </r>
  </si>
  <si>
    <r>
      <t>財政部</t>
    </r>
    <r>
      <rPr>
        <b/>
        <sz val="11"/>
        <rFont val="Times New Roman"/>
        <family val="1"/>
      </rPr>
      <t xml:space="preserve">
</t>
    </r>
    <r>
      <rPr>
        <b/>
        <sz val="11"/>
        <rFont val="華康特粗明體"/>
        <family val="3"/>
      </rPr>
      <t>主管</t>
    </r>
  </si>
  <si>
    <t>償</t>
  </si>
  <si>
    <r>
      <t xml:space="preserve">                      </t>
    </r>
    <r>
      <rPr>
        <b/>
        <sz val="16"/>
        <rFont val="新細明體"/>
        <family val="1"/>
      </rPr>
      <t>（償還長期債務部分）</t>
    </r>
  </si>
  <si>
    <t>還</t>
  </si>
  <si>
    <t xml:space="preserve">  與   償   還   綜   計   表 </t>
  </si>
  <si>
    <t xml:space="preserve">    136   長   期   債   務   舉   借</t>
  </si>
  <si>
    <r>
      <t>交</t>
    </r>
    <r>
      <rPr>
        <b/>
        <sz val="11"/>
        <rFont val="Times New Roman"/>
        <family val="1"/>
      </rPr>
      <t xml:space="preserve"> </t>
    </r>
    <r>
      <rPr>
        <b/>
        <sz val="11"/>
        <rFont val="華康特粗明體"/>
        <family val="3"/>
      </rPr>
      <t>通</t>
    </r>
    <r>
      <rPr>
        <b/>
        <sz val="11"/>
        <rFont val="Times New Roman"/>
        <family val="1"/>
      </rPr>
      <t xml:space="preserve"> </t>
    </r>
    <r>
      <rPr>
        <b/>
        <sz val="11"/>
        <rFont val="華康特粗明體"/>
        <family val="3"/>
      </rPr>
      <t>部
主</t>
    </r>
    <r>
      <rPr>
        <b/>
        <sz val="11"/>
        <rFont val="Times New Roman"/>
        <family val="1"/>
      </rPr>
      <t xml:space="preserve"> </t>
    </r>
    <r>
      <rPr>
        <b/>
        <sz val="11"/>
        <rFont val="華康特粗明體"/>
        <family val="3"/>
      </rPr>
      <t>管</t>
    </r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</si>
</sst>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0_);_(* \(#,##0.00\);_(* &quot; &quot;_);_(@_)"/>
    <numFmt numFmtId="185" formatCode="_(&quot;*&quot;\ #,##0.00_);_(&quot;*&quot;\ \(#,##0.00\);_(&quot;$&quot;* &quot; &quot;_);_(@_)"/>
    <numFmt numFmtId="186" formatCode="_(&quot;**&quot;\ #,##0.00_);_(&quot;**&quot;\ \(#,##0.00\);_(&quot;$&quot;* &quot; &quot;_);_(@_)"/>
    <numFmt numFmtId="187" formatCode="_(&quot;*&quot;\ #,##0.0_);_(&quot;*&quot;\ \(#,##0.0\);_(&quot;$&quot;* &quot; &quot;_);_(@_)"/>
    <numFmt numFmtId="188" formatCode="_(&quot;*&quot;\ #,##0_);_(&quot;*&quot;\ \(#,##0\);_(&quot;$&quot;* &quot; &quot;_);_(@_)"/>
    <numFmt numFmtId="189" formatCode="_(&quot;**&quot;\ #,##0.0_);_(&quot;**&quot;\ \(#,##0.0\);_(&quot;$&quot;* &quot; &quot;_);_(@_)"/>
    <numFmt numFmtId="190" formatCode="_(&quot;**&quot;\ #,##0_);_(&quot;**&quot;\ \(#,##0\);_(&quot;$&quot;* &quot; &quot;_);_(@_)"/>
    <numFmt numFmtId="191" formatCode="#,##0.00_);[Red]\(#,##0.00\)"/>
    <numFmt numFmtId="192" formatCode="0.00_);[Red]\(0.00\)"/>
    <numFmt numFmtId="193" formatCode="#,##0_);[Red]\(#,##0\)"/>
    <numFmt numFmtId="194" formatCode="#,##0.00_ "/>
    <numFmt numFmtId="195" formatCode="0.0_);[Red]\(0.0\)"/>
    <numFmt numFmtId="196" formatCode="_(&quot;*&quot;\ #,##0.000_);_(&quot;*&quot;\ \(#,##0.000\);_(&quot;$&quot;* &quot; &quot;_);_(@_)"/>
    <numFmt numFmtId="197" formatCode="#,##0.0"/>
    <numFmt numFmtId="198" formatCode="#,##0.000"/>
    <numFmt numFmtId="199" formatCode="&quot;$&quot;#,##0.00"/>
    <numFmt numFmtId="200" formatCode="_(&quot;*&quot;\ #,##0.00_);_(&quot;*&quot;\ \(#,##0.00\);_(* &quot; &quot;_);_(@_)"/>
  </numFmts>
  <fonts count="2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華康特粗明體"/>
      <family val="3"/>
    </font>
    <font>
      <sz val="11"/>
      <name val="細明體"/>
      <family val="3"/>
    </font>
    <font>
      <sz val="11"/>
      <name val="Times New Roman"/>
      <family val="1"/>
    </font>
    <font>
      <sz val="9"/>
      <name val="Times New Roman"/>
      <family val="1"/>
    </font>
    <font>
      <sz val="24"/>
      <name val="Times New Roman"/>
      <family val="1"/>
    </font>
    <font>
      <b/>
      <sz val="9"/>
      <name val="Times New Roman"/>
      <family val="1"/>
    </font>
    <font>
      <sz val="14"/>
      <name val="新細明體"/>
      <family val="1"/>
    </font>
    <font>
      <sz val="11"/>
      <name val="新細明體"/>
      <family val="1"/>
    </font>
    <font>
      <sz val="9"/>
      <name val="新細明體"/>
      <family val="1"/>
    </font>
    <font>
      <b/>
      <sz val="11"/>
      <name val="華康特粗明體"/>
      <family val="3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6"/>
      <name val="新細明體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1"/>
      <color indexed="10"/>
      <name val="新細明體"/>
      <family val="1"/>
    </font>
    <font>
      <b/>
      <sz val="26"/>
      <name val="華康特粗明體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4" fontId="5" fillId="0" borderId="1" xfId="0" applyNumberFormat="1" applyFont="1" applyBorder="1" applyAlignment="1">
      <alignment horizontal="left" vertical="center" wrapText="1"/>
    </xf>
    <xf numFmtId="4" fontId="6" fillId="0" borderId="0" xfId="0" applyNumberFormat="1" applyFont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left" vertical="center" wrapText="1"/>
    </xf>
    <xf numFmtId="4" fontId="6" fillId="0" borderId="2" xfId="0" applyNumberFormat="1" applyFont="1" applyBorder="1" applyAlignment="1">
      <alignment horizontal="centerContinuous" vertical="center" wrapText="1"/>
    </xf>
    <xf numFmtId="4" fontId="7" fillId="0" borderId="2" xfId="0" applyNumberFormat="1" applyFont="1" applyBorder="1" applyAlignment="1">
      <alignment horizontal="centerContinuous" vertical="center" wrapText="1"/>
    </xf>
    <xf numFmtId="4" fontId="6" fillId="0" borderId="3" xfId="0" applyNumberFormat="1" applyFont="1" applyBorder="1" applyAlignment="1">
      <alignment horizontal="left" vertical="center" wrapText="1"/>
    </xf>
    <xf numFmtId="4" fontId="6" fillId="0" borderId="3" xfId="0" applyNumberFormat="1" applyFont="1" applyBorder="1" applyAlignment="1">
      <alignment horizontal="distributed" vertical="center" wrapText="1"/>
    </xf>
    <xf numFmtId="4" fontId="6" fillId="0" borderId="4" xfId="0" applyNumberFormat="1" applyFont="1" applyBorder="1" applyAlignment="1">
      <alignment horizontal="centerContinuous" vertical="center" wrapText="1"/>
    </xf>
    <xf numFmtId="4" fontId="7" fillId="0" borderId="4" xfId="0" applyNumberFormat="1" applyFont="1" applyBorder="1" applyAlignment="1">
      <alignment horizontal="centerContinuous" vertical="center" wrapText="1"/>
    </xf>
    <xf numFmtId="4" fontId="7" fillId="0" borderId="5" xfId="0" applyNumberFormat="1" applyFont="1" applyBorder="1" applyAlignment="1">
      <alignment horizontal="centerContinuous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Alignment="1">
      <alignment/>
    </xf>
    <xf numFmtId="4" fontId="6" fillId="0" borderId="3" xfId="0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left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center" vertical="center" wrapText="1"/>
    </xf>
    <xf numFmtId="4" fontId="7" fillId="0" borderId="0" xfId="0" applyNumberFormat="1" applyFont="1" applyAlignment="1">
      <alignment horizontal="right" vertical="center" wrapText="1"/>
    </xf>
    <xf numFmtId="3" fontId="7" fillId="0" borderId="0" xfId="0" applyNumberFormat="1" applyFont="1" applyAlignment="1">
      <alignment horizontal="right" vertical="center" wrapText="1"/>
    </xf>
    <xf numFmtId="4" fontId="6" fillId="0" borderId="0" xfId="0" applyNumberFormat="1" applyFont="1" applyAlignment="1" quotePrefix="1">
      <alignment horizontal="distributed" vertical="center" wrapText="1"/>
    </xf>
    <xf numFmtId="4" fontId="6" fillId="0" borderId="7" xfId="0" applyNumberFormat="1" applyFont="1" applyBorder="1" applyAlignment="1">
      <alignment horizontal="distributed" vertical="center" wrapText="1"/>
    </xf>
    <xf numFmtId="0" fontId="6" fillId="0" borderId="3" xfId="0" applyFont="1" applyBorder="1" applyAlignment="1">
      <alignment horizontal="distributed"/>
    </xf>
    <xf numFmtId="4" fontId="8" fillId="0" borderId="0" xfId="0" applyNumberFormat="1" applyFont="1" applyAlignment="1">
      <alignment horizontal="left" vertical="center" wrapText="1"/>
    </xf>
    <xf numFmtId="4" fontId="8" fillId="0" borderId="0" xfId="0" applyNumberFormat="1" applyFont="1" applyAlignment="1">
      <alignment horizontal="center" vertical="center" wrapText="1"/>
    </xf>
    <xf numFmtId="4" fontId="9" fillId="0" borderId="7" xfId="0" applyNumberFormat="1" applyFont="1" applyBorder="1" applyAlignment="1">
      <alignment horizontal="right" vertical="center" wrapText="1"/>
    </xf>
    <xf numFmtId="3" fontId="9" fillId="0" borderId="7" xfId="0" applyNumberFormat="1" applyFont="1" applyBorder="1" applyAlignment="1">
      <alignment horizontal="right" vertical="center" wrapText="1"/>
    </xf>
    <xf numFmtId="4" fontId="7" fillId="0" borderId="0" xfId="0" applyNumberFormat="1" applyFont="1" applyAlignment="1">
      <alignment horizontal="right" wrapText="1"/>
    </xf>
    <xf numFmtId="3" fontId="7" fillId="0" borderId="0" xfId="0" applyNumberFormat="1" applyFont="1" applyAlignment="1">
      <alignment horizontal="right" wrapText="1"/>
    </xf>
    <xf numFmtId="4" fontId="6" fillId="0" borderId="0" xfId="0" applyNumberFormat="1" applyFont="1" applyAlignment="1" quotePrefix="1">
      <alignment horizontal="distributed" wrapText="1"/>
    </xf>
    <xf numFmtId="4" fontId="6" fillId="0" borderId="6" xfId="0" applyNumberFormat="1" applyFont="1" applyBorder="1" applyAlignment="1" quotePrefix="1">
      <alignment horizontal="distributed" vertical="center" wrapText="1"/>
    </xf>
    <xf numFmtId="0" fontId="0" fillId="0" borderId="3" xfId="0" applyBorder="1" applyAlignment="1">
      <alignment/>
    </xf>
    <xf numFmtId="4" fontId="6" fillId="0" borderId="6" xfId="0" applyNumberFormat="1" applyFont="1" applyBorder="1" applyAlignment="1">
      <alignment horizontal="distributed" vertical="center"/>
    </xf>
    <xf numFmtId="4" fontId="7" fillId="0" borderId="0" xfId="0" applyNumberFormat="1" applyFont="1" applyAlignment="1">
      <alignment horizontal="right" vertical="top" wrapText="1"/>
    </xf>
    <xf numFmtId="4" fontId="6" fillId="0" borderId="3" xfId="0" applyNumberFormat="1" applyFont="1" applyBorder="1" applyAlignment="1" quotePrefix="1">
      <alignment horizontal="distributed" wrapText="1"/>
    </xf>
    <xf numFmtId="4" fontId="7" fillId="0" borderId="0" xfId="0" applyNumberFormat="1" applyFont="1" applyAlignment="1">
      <alignment horizontal="center" vertical="top" wrapText="1"/>
    </xf>
    <xf numFmtId="185" fontId="7" fillId="0" borderId="0" xfId="0" applyNumberFormat="1" applyFont="1" applyAlignment="1">
      <alignment horizontal="right" vertical="center" wrapText="1"/>
    </xf>
    <xf numFmtId="188" fontId="7" fillId="0" borderId="0" xfId="0" applyNumberFormat="1" applyFont="1" applyAlignment="1">
      <alignment horizontal="right" vertical="center" wrapText="1"/>
    </xf>
    <xf numFmtId="4" fontId="9" fillId="0" borderId="0" xfId="0" applyNumberFormat="1" applyFont="1" applyAlignment="1">
      <alignment horizontal="right" vertical="top" wrapText="1"/>
    </xf>
    <xf numFmtId="4" fontId="5" fillId="0" borderId="8" xfId="0" applyNumberFormat="1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/>
    </xf>
    <xf numFmtId="4" fontId="6" fillId="0" borderId="7" xfId="0" applyNumberFormat="1" applyFont="1" applyBorder="1" applyAlignment="1">
      <alignment horizontal="left" vertical="center" wrapText="1"/>
    </xf>
    <xf numFmtId="4" fontId="10" fillId="0" borderId="0" xfId="0" applyNumberFormat="1" applyFont="1" applyAlignment="1">
      <alignment horizontal="right" vertical="center"/>
    </xf>
    <xf numFmtId="4" fontId="11" fillId="0" borderId="2" xfId="0" applyNumberFormat="1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distributed" vertical="center" wrapText="1"/>
    </xf>
    <xf numFmtId="4" fontId="11" fillId="0" borderId="4" xfId="0" applyNumberFormat="1" applyFont="1" applyBorder="1" applyAlignment="1">
      <alignment horizontal="centerContinuous" vertical="center" wrapText="1"/>
    </xf>
    <xf numFmtId="4" fontId="11" fillId="0" borderId="0" xfId="0" applyNumberFormat="1" applyFont="1" applyBorder="1" applyAlignment="1" quotePrefix="1">
      <alignment horizontal="distributed" wrapText="1"/>
    </xf>
    <xf numFmtId="4" fontId="11" fillId="0" borderId="3" xfId="0" applyNumberFormat="1" applyFont="1" applyBorder="1" applyAlignment="1" quotePrefix="1">
      <alignment horizontal="distributed" vertical="center" wrapText="1"/>
    </xf>
    <xf numFmtId="4" fontId="11" fillId="0" borderId="0" xfId="0" applyNumberFormat="1" applyFont="1" applyBorder="1" applyAlignment="1" quotePrefix="1">
      <alignment horizontal="distributed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11" fillId="0" borderId="0" xfId="0" applyNumberFormat="1" applyFont="1" applyAlignment="1" quotePrefix="1">
      <alignment horizontal="distributed" vertical="center" wrapText="1"/>
    </xf>
    <xf numFmtId="4" fontId="11" fillId="0" borderId="0" xfId="0" applyNumberFormat="1" applyFont="1" applyAlignment="1" quotePrefix="1">
      <alignment horizontal="distributed" wrapText="1"/>
    </xf>
    <xf numFmtId="4" fontId="7" fillId="0" borderId="0" xfId="0" applyNumberFormat="1" applyFont="1" applyBorder="1" applyAlignment="1">
      <alignment horizontal="right" vertical="center" wrapText="1"/>
    </xf>
    <xf numFmtId="4" fontId="6" fillId="0" borderId="0" xfId="0" applyNumberFormat="1" applyFont="1" applyBorder="1" applyAlignment="1" quotePrefix="1">
      <alignment horizontal="distributed" wrapText="1"/>
    </xf>
    <xf numFmtId="43" fontId="9" fillId="0" borderId="0" xfId="0" applyNumberFormat="1" applyFont="1" applyAlignment="1">
      <alignment horizontal="right" vertical="center" wrapText="1"/>
    </xf>
    <xf numFmtId="43" fontId="7" fillId="0" borderId="0" xfId="0" applyNumberFormat="1" applyFont="1" applyAlignment="1">
      <alignment horizontal="right" vertical="center" wrapText="1"/>
    </xf>
    <xf numFmtId="43" fontId="7" fillId="0" borderId="0" xfId="0" applyNumberFormat="1" applyFont="1" applyBorder="1" applyAlignment="1">
      <alignment horizontal="right" vertical="center" wrapText="1"/>
    </xf>
    <xf numFmtId="4" fontId="11" fillId="0" borderId="9" xfId="0" applyNumberFormat="1" applyFont="1" applyBorder="1" applyAlignment="1">
      <alignment horizontal="distributed" vertical="center" wrapText="1"/>
    </xf>
    <xf numFmtId="4" fontId="11" fillId="0" borderId="10" xfId="0" applyNumberFormat="1" applyFont="1" applyBorder="1" applyAlignment="1">
      <alignment horizontal="distributed" vertical="center" wrapText="1"/>
    </xf>
    <xf numFmtId="4" fontId="7" fillId="0" borderId="7" xfId="0" applyNumberFormat="1" applyFont="1" applyBorder="1" applyAlignment="1">
      <alignment horizontal="center" vertical="center" wrapText="1"/>
    </xf>
    <xf numFmtId="4" fontId="7" fillId="0" borderId="7" xfId="0" applyNumberFormat="1" applyFont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distributed" vertical="center" wrapText="1"/>
    </xf>
    <xf numFmtId="4" fontId="15" fillId="0" borderId="0" xfId="0" applyNumberFormat="1" applyFont="1" applyAlignment="1" quotePrefix="1">
      <alignment vertical="center"/>
    </xf>
    <xf numFmtId="4" fontId="6" fillId="0" borderId="0" xfId="0" applyNumberFormat="1" applyFont="1" applyBorder="1" applyAlignment="1">
      <alignment horizontal="distributed" vertical="center"/>
    </xf>
    <xf numFmtId="4" fontId="9" fillId="0" borderId="0" xfId="0" applyNumberFormat="1" applyFont="1" applyAlignment="1">
      <alignment horizontal="center" vertical="top" wrapText="1"/>
    </xf>
    <xf numFmtId="185" fontId="7" fillId="0" borderId="0" xfId="0" applyNumberFormat="1" applyFont="1" applyAlignment="1">
      <alignment horizontal="right" vertical="top" wrapText="1"/>
    </xf>
    <xf numFmtId="43" fontId="7" fillId="0" borderId="0" xfId="0" applyNumberFormat="1" applyFont="1" applyAlignment="1">
      <alignment horizontal="right" vertical="top" wrapText="1"/>
    </xf>
    <xf numFmtId="4" fontId="6" fillId="0" borderId="0" xfId="0" applyNumberFormat="1" applyFont="1" applyAlignment="1" quotePrefix="1">
      <alignment horizontal="distributed" vertical="top" wrapText="1"/>
    </xf>
    <xf numFmtId="4" fontId="7" fillId="0" borderId="0" xfId="0" applyNumberFormat="1" applyFont="1" applyAlignment="1">
      <alignment horizontal="distributed" vertical="top" wrapText="1"/>
    </xf>
    <xf numFmtId="4" fontId="19" fillId="0" borderId="0" xfId="0" applyNumberFormat="1" applyFont="1" applyAlignment="1">
      <alignment horizontal="distributed" vertical="top" wrapText="1"/>
    </xf>
    <xf numFmtId="4" fontId="7" fillId="0" borderId="0" xfId="0" applyNumberFormat="1" applyFont="1" applyBorder="1" applyAlignment="1">
      <alignment horizontal="right" vertical="top" wrapText="1"/>
    </xf>
    <xf numFmtId="4" fontId="7" fillId="0" borderId="0" xfId="0" applyNumberFormat="1" applyFont="1" applyBorder="1" applyAlignment="1">
      <alignment horizontal="center" vertical="top" wrapText="1"/>
    </xf>
    <xf numFmtId="200" fontId="9" fillId="0" borderId="0" xfId="0" applyNumberFormat="1" applyFont="1" applyAlignment="1">
      <alignment horizontal="right" vertical="top" wrapText="1"/>
    </xf>
    <xf numFmtId="4" fontId="6" fillId="0" borderId="0" xfId="0" applyNumberFormat="1" applyFont="1" applyBorder="1" applyAlignment="1" quotePrefix="1">
      <alignment horizontal="right" vertical="center" wrapText="1"/>
    </xf>
    <xf numFmtId="4" fontId="6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horizontal="right" vertical="center"/>
    </xf>
    <xf numFmtId="4" fontId="6" fillId="0" borderId="0" xfId="0" applyNumberFormat="1" applyFont="1" applyBorder="1" applyAlignment="1">
      <alignment horizontal="right" vertical="center"/>
    </xf>
    <xf numFmtId="4" fontId="11" fillId="0" borderId="0" xfId="0" applyNumberFormat="1" applyFont="1" applyBorder="1" applyAlignment="1">
      <alignment horizontal="right" vertical="center" wrapText="1"/>
    </xf>
    <xf numFmtId="4" fontId="9" fillId="0" borderId="0" xfId="0" applyNumberFormat="1" applyFont="1" applyBorder="1" applyAlignment="1">
      <alignment horizontal="right" vertical="top" wrapText="1"/>
    </xf>
    <xf numFmtId="43" fontId="7" fillId="0" borderId="0" xfId="0" applyNumberFormat="1" applyFont="1" applyBorder="1" applyAlignment="1">
      <alignment horizontal="right" wrapText="1"/>
    </xf>
    <xf numFmtId="43" fontId="9" fillId="0" borderId="0" xfId="0" applyNumberFormat="1" applyFont="1" applyBorder="1" applyAlignment="1">
      <alignment horizontal="right" vertical="center" wrapText="1"/>
    </xf>
    <xf numFmtId="4" fontId="7" fillId="0" borderId="0" xfId="0" applyNumberFormat="1" applyFont="1" applyBorder="1" applyAlignment="1" applyProtection="1">
      <alignment horizontal="right" vertical="top" wrapText="1"/>
      <protection locked="0"/>
    </xf>
    <xf numFmtId="185" fontId="7" fillId="0" borderId="0" xfId="0" applyNumberFormat="1" applyFont="1" applyAlignment="1" applyProtection="1">
      <alignment horizontal="right" vertical="top" wrapText="1"/>
      <protection locked="0"/>
    </xf>
    <xf numFmtId="43" fontId="7" fillId="0" borderId="0" xfId="0" applyNumberFormat="1" applyFont="1" applyAlignment="1" applyProtection="1">
      <alignment horizontal="right" vertical="top" wrapText="1"/>
      <protection locked="0"/>
    </xf>
    <xf numFmtId="4" fontId="7" fillId="0" borderId="0" xfId="0" applyNumberFormat="1" applyFont="1" applyAlignment="1" applyProtection="1">
      <alignment horizontal="right" vertical="top" wrapText="1"/>
      <protection locked="0"/>
    </xf>
    <xf numFmtId="43" fontId="7" fillId="0" borderId="0" xfId="0" applyNumberFormat="1" applyFont="1" applyBorder="1" applyAlignment="1" applyProtection="1">
      <alignment horizontal="right" vertical="top" wrapText="1"/>
      <protection locked="0"/>
    </xf>
    <xf numFmtId="185" fontId="7" fillId="0" borderId="0" xfId="0" applyNumberFormat="1" applyFont="1" applyBorder="1" applyAlignment="1" applyProtection="1">
      <alignment horizontal="right" vertical="top" wrapText="1"/>
      <protection locked="0"/>
    </xf>
    <xf numFmtId="3" fontId="7" fillId="0" borderId="0" xfId="0" applyNumberFormat="1" applyFont="1" applyAlignment="1" applyProtection="1">
      <alignment horizontal="right" vertical="top" wrapText="1"/>
      <protection locked="0"/>
    </xf>
    <xf numFmtId="4" fontId="20" fillId="0" borderId="0" xfId="0" applyNumberFormat="1" applyFont="1" applyAlignment="1" quotePrefix="1">
      <alignment horizontal="left" vertical="center"/>
    </xf>
    <xf numFmtId="4" fontId="6" fillId="0" borderId="0" xfId="0" applyNumberFormat="1" applyFont="1" applyBorder="1" applyAlignment="1" quotePrefix="1">
      <alignment horizontal="distributed" vertical="top" wrapText="1"/>
    </xf>
    <xf numFmtId="43" fontId="7" fillId="0" borderId="0" xfId="0" applyNumberFormat="1" applyFont="1" applyAlignment="1" applyProtection="1">
      <alignment horizontal="right" vertical="top" wrapText="1"/>
      <protection locked="0"/>
    </xf>
    <xf numFmtId="4" fontId="6" fillId="0" borderId="0" xfId="0" applyNumberFormat="1" applyFont="1" applyAlignment="1">
      <alignment horizontal="distributed" vertical="top" wrapText="1"/>
    </xf>
    <xf numFmtId="191" fontId="7" fillId="0" borderId="0" xfId="0" applyNumberFormat="1" applyFont="1" applyAlignment="1">
      <alignment horizontal="right" vertical="top" wrapText="1"/>
    </xf>
    <xf numFmtId="4" fontId="11" fillId="0" borderId="9" xfId="0" applyNumberFormat="1" applyFont="1" applyBorder="1" applyAlignment="1">
      <alignment horizontal="distributed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4" fontId="9" fillId="0" borderId="0" xfId="0" applyNumberFormat="1" applyFont="1" applyAlignment="1">
      <alignment horizontal="center" vertical="top" wrapText="1"/>
    </xf>
    <xf numFmtId="4" fontId="9" fillId="0" borderId="0" xfId="0" applyNumberFormat="1" applyFont="1" applyAlignment="1">
      <alignment horizontal="right" vertical="top" wrapText="1"/>
    </xf>
    <xf numFmtId="4" fontId="7" fillId="0" borderId="0" xfId="0" applyNumberFormat="1" applyFont="1" applyAlignment="1">
      <alignment horizontal="right" vertical="top" wrapText="1"/>
    </xf>
    <xf numFmtId="4" fontId="7" fillId="0" borderId="0" xfId="0" applyNumberFormat="1" applyFont="1" applyAlignment="1" applyProtection="1">
      <alignment horizontal="right" vertical="top" wrapText="1"/>
      <protection locked="0"/>
    </xf>
    <xf numFmtId="4" fontId="11" fillId="0" borderId="0" xfId="0" applyNumberFormat="1" applyFont="1" applyFill="1" applyAlignment="1" quotePrefix="1">
      <alignment horizontal="distributed" vertical="top" wrapText="1"/>
    </xf>
    <xf numFmtId="4" fontId="6" fillId="0" borderId="0" xfId="0" applyNumberFormat="1" applyFont="1" applyAlignment="1" quotePrefix="1">
      <alignment horizontal="distributed" vertical="top" wrapText="1"/>
    </xf>
    <xf numFmtId="4" fontId="13" fillId="0" borderId="0" xfId="0" applyNumberFormat="1" applyFont="1" applyAlignment="1">
      <alignment horizontal="distributed" vertical="top" wrapText="1"/>
    </xf>
    <xf numFmtId="4" fontId="4" fillId="0" borderId="0" xfId="0" applyNumberFormat="1" applyFont="1" applyAlignment="1">
      <alignment horizontal="distributed" vertical="top" wrapText="1"/>
    </xf>
    <xf numFmtId="4" fontId="11" fillId="0" borderId="0" xfId="0" applyNumberFormat="1" applyFont="1" applyAlignment="1" quotePrefix="1">
      <alignment horizontal="distributed" vertical="top" wrapText="1"/>
    </xf>
    <xf numFmtId="191" fontId="7" fillId="0" borderId="0" xfId="0" applyNumberFormat="1" applyFont="1" applyAlignment="1" applyProtection="1">
      <alignment horizontal="right" vertical="top" wrapText="1"/>
      <protection locked="0"/>
    </xf>
    <xf numFmtId="4" fontId="11" fillId="0" borderId="0" xfId="0" applyNumberFormat="1" applyFont="1" applyAlignment="1">
      <alignment horizontal="distributed" vertical="top" wrapText="1"/>
    </xf>
    <xf numFmtId="4" fontId="7" fillId="0" borderId="0" xfId="0" applyNumberFormat="1" applyFont="1" applyBorder="1" applyAlignment="1">
      <alignment horizontal="right" vertical="top" wrapText="1"/>
    </xf>
    <xf numFmtId="199" fontId="9" fillId="0" borderId="0" xfId="0" applyNumberFormat="1" applyFont="1" applyAlignment="1">
      <alignment horizontal="right" vertical="top" wrapText="1"/>
    </xf>
    <xf numFmtId="43" fontId="7" fillId="0" borderId="0" xfId="0" applyNumberFormat="1" applyFont="1" applyBorder="1" applyAlignment="1" applyProtection="1">
      <alignment horizontal="right" vertical="top" wrapText="1"/>
      <protection locked="0"/>
    </xf>
    <xf numFmtId="4" fontId="7" fillId="0" borderId="0" xfId="0" applyNumberFormat="1" applyFont="1" applyBorder="1" applyAlignment="1" applyProtection="1">
      <alignment horizontal="right" vertical="top" wrapText="1"/>
      <protection locked="0"/>
    </xf>
    <xf numFmtId="4" fontId="11" fillId="0" borderId="0" xfId="0" applyNumberFormat="1" applyFont="1" applyBorder="1" applyAlignment="1" quotePrefix="1">
      <alignment horizontal="distributed" vertical="top" wrapText="1"/>
    </xf>
    <xf numFmtId="4" fontId="1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4" fontId="6" fillId="0" borderId="12" xfId="0" applyNumberFormat="1" applyFont="1" applyBorder="1" applyAlignment="1" quotePrefix="1">
      <alignment horizontal="center" vertical="center"/>
    </xf>
    <xf numFmtId="4" fontId="6" fillId="0" borderId="13" xfId="0" applyNumberFormat="1" applyFont="1" applyBorder="1" applyAlignment="1" quotePrefix="1">
      <alignment horizontal="center" vertical="center"/>
    </xf>
    <xf numFmtId="4" fontId="6" fillId="0" borderId="14" xfId="0" applyNumberFormat="1" applyFont="1" applyBorder="1" applyAlignment="1" quotePrefix="1">
      <alignment horizontal="center" vertical="center"/>
    </xf>
    <xf numFmtId="4" fontId="11" fillId="0" borderId="9" xfId="0" applyNumberFormat="1" applyFont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distributed" vertical="top" wrapText="1"/>
    </xf>
    <xf numFmtId="4" fontId="6" fillId="0" borderId="0" xfId="0" applyNumberFormat="1" applyFont="1" applyBorder="1" applyAlignment="1">
      <alignment horizontal="right" vertical="top" wrapText="1"/>
    </xf>
    <xf numFmtId="4" fontId="11" fillId="0" borderId="0" xfId="0" applyNumberFormat="1" applyFont="1" applyBorder="1" applyAlignment="1">
      <alignment horizontal="distributed" vertical="top" wrapText="1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5"/>
  <sheetViews>
    <sheetView showZeros="0" tabSelected="1" zoomScaleSheetLayoutView="75" workbookViewId="0" topLeftCell="A1">
      <selection activeCell="A1" sqref="A1"/>
    </sheetView>
  </sheetViews>
  <sheetFormatPr defaultColWidth="9.00390625" defaultRowHeight="27.75" customHeight="1"/>
  <cols>
    <col min="1" max="1" width="13.625" style="4" customWidth="1"/>
    <col min="2" max="2" width="1.00390625" style="4" customWidth="1"/>
    <col min="3" max="3" width="14.375" style="3" customWidth="1"/>
    <col min="4" max="4" width="15.625" style="3" customWidth="1"/>
    <col min="5" max="5" width="14.875" style="3" customWidth="1"/>
    <col min="6" max="6" width="15.625" style="3" customWidth="1"/>
    <col min="7" max="7" width="9.625" style="3" customWidth="1"/>
    <col min="8" max="8" width="4.75390625" style="3" customWidth="1"/>
    <col min="9" max="9" width="4.875" style="3" customWidth="1"/>
    <col min="10" max="10" width="10.00390625" style="3" customWidth="1"/>
    <col min="11" max="11" width="15.00390625" style="3" customWidth="1"/>
    <col min="12" max="12" width="14.25390625" style="3" customWidth="1"/>
    <col min="13" max="13" width="15.125" style="3" customWidth="1"/>
    <col min="14" max="14" width="14.50390625" style="3" customWidth="1"/>
    <col min="15" max="15" width="15.375" style="3" customWidth="1"/>
    <col min="16" max="16" width="11.875" style="3" customWidth="1"/>
    <col min="17" max="17" width="4.50390625" style="3" customWidth="1"/>
    <col min="18" max="18" width="3.50390625" style="3" customWidth="1"/>
    <col min="19" max="19" width="10.875" style="3" customWidth="1"/>
    <col min="20" max="20" width="15.875" style="3" customWidth="1"/>
    <col min="21" max="21" width="14.625" style="3" customWidth="1"/>
    <col min="22" max="16384" width="9.00390625" style="3" customWidth="1"/>
  </cols>
  <sheetData>
    <row r="1" spans="1:20" s="24" customFormat="1" ht="39.75" customHeight="1">
      <c r="A1" s="23"/>
      <c r="B1" s="23"/>
      <c r="D1" s="90" t="s">
        <v>44</v>
      </c>
      <c r="G1"/>
      <c r="L1" s="90" t="s">
        <v>43</v>
      </c>
      <c r="O1"/>
      <c r="Q1" s="63" t="s">
        <v>41</v>
      </c>
      <c r="R1" s="63"/>
      <c r="S1" s="63"/>
      <c r="T1" s="63"/>
    </row>
    <row r="2" ht="27" customHeight="1" thickBot="1">
      <c r="U2" s="43" t="s">
        <v>0</v>
      </c>
    </row>
    <row r="3" spans="1:21" ht="21.75" customHeight="1">
      <c r="A3" s="39"/>
      <c r="B3" s="1"/>
      <c r="C3" s="5"/>
      <c r="D3" s="6"/>
      <c r="E3" s="44" t="s">
        <v>40</v>
      </c>
      <c r="F3" s="6"/>
      <c r="G3" s="6"/>
      <c r="H3" s="6"/>
      <c r="I3" s="6"/>
      <c r="J3" s="44" t="s">
        <v>42</v>
      </c>
      <c r="K3" s="6"/>
      <c r="L3" s="6"/>
      <c r="M3" s="44" t="s">
        <v>1</v>
      </c>
      <c r="N3" s="6"/>
      <c r="O3" s="6"/>
      <c r="P3" s="6"/>
      <c r="Q3" s="6"/>
      <c r="R3" s="44" t="s">
        <v>2</v>
      </c>
      <c r="S3" s="44"/>
      <c r="T3" s="6"/>
      <c r="U3" s="6"/>
    </row>
    <row r="4" spans="1:21" ht="19.5" customHeight="1">
      <c r="A4" s="40"/>
      <c r="B4" s="7"/>
      <c r="C4" s="9" t="s">
        <v>3</v>
      </c>
      <c r="D4" s="10"/>
      <c r="E4" s="10"/>
      <c r="F4" s="10"/>
      <c r="G4" s="10"/>
      <c r="H4" s="10"/>
      <c r="I4" s="10"/>
      <c r="J4" s="10"/>
      <c r="K4" s="11"/>
      <c r="L4" s="46" t="s">
        <v>4</v>
      </c>
      <c r="M4" s="10"/>
      <c r="N4" s="10"/>
      <c r="O4" s="10"/>
      <c r="P4" s="10"/>
      <c r="Q4" s="10"/>
      <c r="R4" s="10"/>
      <c r="S4" s="10"/>
      <c r="T4" s="11"/>
      <c r="U4" s="12"/>
    </row>
    <row r="5" spans="1:21" ht="19.5" customHeight="1">
      <c r="A5" s="47" t="s">
        <v>5</v>
      </c>
      <c r="B5" s="34"/>
      <c r="C5" s="46" t="s">
        <v>6</v>
      </c>
      <c r="D5" s="9"/>
      <c r="E5" s="10"/>
      <c r="F5" s="11"/>
      <c r="G5" s="117" t="s">
        <v>7</v>
      </c>
      <c r="H5" s="118"/>
      <c r="I5" s="118"/>
      <c r="J5" s="119"/>
      <c r="K5" s="95" t="s">
        <v>13</v>
      </c>
      <c r="L5" s="46" t="s">
        <v>8</v>
      </c>
      <c r="M5" s="10"/>
      <c r="N5" s="10"/>
      <c r="O5" s="11"/>
      <c r="P5" s="117" t="s">
        <v>9</v>
      </c>
      <c r="Q5" s="118"/>
      <c r="R5" s="118"/>
      <c r="S5" s="119"/>
      <c r="T5" s="95" t="s">
        <v>13</v>
      </c>
      <c r="U5" s="13"/>
    </row>
    <row r="6" spans="1:21" ht="19.5" customHeight="1">
      <c r="A6" s="41"/>
      <c r="B6" s="31"/>
      <c r="D6" s="58" t="s">
        <v>22</v>
      </c>
      <c r="E6" s="45" t="s">
        <v>23</v>
      </c>
      <c r="F6" s="14"/>
      <c r="G6" s="45" t="s">
        <v>24</v>
      </c>
      <c r="H6" s="114" t="s">
        <v>25</v>
      </c>
      <c r="I6" s="14"/>
      <c r="J6" s="14"/>
      <c r="K6" s="96"/>
      <c r="M6" s="58" t="s">
        <v>22</v>
      </c>
      <c r="N6" s="45" t="s">
        <v>23</v>
      </c>
      <c r="O6" s="14"/>
      <c r="P6" s="45" t="s">
        <v>24</v>
      </c>
      <c r="Q6" s="114" t="s">
        <v>25</v>
      </c>
      <c r="R6" s="120" t="s">
        <v>12</v>
      </c>
      <c r="S6" s="14"/>
      <c r="T6" s="96"/>
      <c r="U6" s="49" t="s">
        <v>10</v>
      </c>
    </row>
    <row r="7" spans="1:21" ht="19.5" customHeight="1">
      <c r="A7" s="40"/>
      <c r="B7" s="7"/>
      <c r="C7" s="45" t="s">
        <v>24</v>
      </c>
      <c r="D7" s="8" t="s">
        <v>18</v>
      </c>
      <c r="E7" s="48"/>
      <c r="F7" s="45" t="s">
        <v>11</v>
      </c>
      <c r="G7" s="22"/>
      <c r="H7" s="115"/>
      <c r="I7" s="50" t="s">
        <v>12</v>
      </c>
      <c r="J7" s="45" t="s">
        <v>11</v>
      </c>
      <c r="K7" s="96"/>
      <c r="L7" s="45" t="s">
        <v>24</v>
      </c>
      <c r="M7" s="8" t="s">
        <v>18</v>
      </c>
      <c r="O7" s="59" t="s">
        <v>11</v>
      </c>
      <c r="P7" s="22"/>
      <c r="Q7" s="115"/>
      <c r="R7" s="114"/>
      <c r="S7" s="45" t="s">
        <v>11</v>
      </c>
      <c r="T7" s="96"/>
      <c r="U7" s="2"/>
    </row>
    <row r="8" spans="1:21" ht="27" customHeight="1" thickBot="1">
      <c r="A8" s="42"/>
      <c r="B8" s="15"/>
      <c r="C8" s="32" t="s">
        <v>18</v>
      </c>
      <c r="D8" s="30" t="s">
        <v>37</v>
      </c>
      <c r="E8" s="30" t="s">
        <v>38</v>
      </c>
      <c r="F8" s="16"/>
      <c r="G8" s="30" t="s">
        <v>14</v>
      </c>
      <c r="H8" s="116"/>
      <c r="I8" s="16"/>
      <c r="J8" s="16"/>
      <c r="K8" s="97"/>
      <c r="L8" s="32" t="s">
        <v>18</v>
      </c>
      <c r="M8" s="30" t="s">
        <v>37</v>
      </c>
      <c r="N8" s="30" t="s">
        <v>38</v>
      </c>
      <c r="O8" s="16"/>
      <c r="P8" s="30" t="s">
        <v>14</v>
      </c>
      <c r="Q8" s="116"/>
      <c r="R8" s="121"/>
      <c r="S8" s="16"/>
      <c r="T8" s="97"/>
      <c r="U8" s="17"/>
    </row>
    <row r="9" spans="1:21" ht="9.75" customHeight="1">
      <c r="A9" s="62"/>
      <c r="B9" s="62"/>
      <c r="C9" s="64"/>
      <c r="D9" s="74"/>
      <c r="E9" s="74"/>
      <c r="F9" s="75"/>
      <c r="G9" s="74"/>
      <c r="H9" s="76"/>
      <c r="I9" s="75"/>
      <c r="J9" s="75"/>
      <c r="K9" s="77"/>
      <c r="L9" s="78"/>
      <c r="M9" s="74"/>
      <c r="N9" s="74"/>
      <c r="O9" s="75"/>
      <c r="P9" s="74"/>
      <c r="Q9" s="76"/>
      <c r="R9" s="79"/>
      <c r="S9" s="75"/>
      <c r="T9" s="77"/>
      <c r="U9" s="75"/>
    </row>
    <row r="10" spans="1:26" s="35" customFormat="1" ht="21" customHeight="1">
      <c r="A10" s="104" t="s">
        <v>26</v>
      </c>
      <c r="B10" s="105"/>
      <c r="C10" s="99">
        <f>SUM(C12:C25)</f>
        <v>52263896842</v>
      </c>
      <c r="D10" s="38">
        <f>D12+D14+D16+D18+D20+D22+D24</f>
        <v>8825000000</v>
      </c>
      <c r="E10" s="38">
        <f>E12+E14+E16+E18+E20+E22+E24</f>
        <v>72000000</v>
      </c>
      <c r="F10" s="99">
        <f>SUM(C10:E11)</f>
        <v>80441341544</v>
      </c>
      <c r="G10" s="38">
        <f>G12+G14+G16+G18+G20+G22+G24</f>
        <v>0</v>
      </c>
      <c r="H10" s="99">
        <f>SUM(H12:H25)</f>
        <v>0</v>
      </c>
      <c r="I10" s="99">
        <f>SUM(I12:I25)</f>
        <v>0</v>
      </c>
      <c r="J10" s="123">
        <f>SUM(G10:I11)</f>
        <v>0</v>
      </c>
      <c r="K10" s="99">
        <f>F10+J10</f>
        <v>80441341544</v>
      </c>
      <c r="L10" s="99">
        <f>SUM(L12:L25)</f>
        <v>56306981330</v>
      </c>
      <c r="M10" s="38">
        <f>M12+M14+M16+M18+M20+M22+M24</f>
        <v>8825000000</v>
      </c>
      <c r="N10" s="38">
        <f>N12+N14+N16+N18+N20+N22+N24</f>
        <v>72000000</v>
      </c>
      <c r="O10" s="99">
        <f>SUM(L10:N11)</f>
        <v>83946842330</v>
      </c>
      <c r="P10" s="38">
        <f>P12+P14+P16+P18+P20+P22+P24</f>
        <v>0</v>
      </c>
      <c r="Q10" s="99">
        <f>SUM(Q12:Q25)</f>
        <v>0</v>
      </c>
      <c r="R10" s="99">
        <f>SUM(R12:R25)</f>
        <v>0</v>
      </c>
      <c r="S10" s="99">
        <f>SUM(P10:R10)</f>
        <v>0</v>
      </c>
      <c r="T10" s="99">
        <f>O10+S10</f>
        <v>83946842330</v>
      </c>
      <c r="U10" s="99">
        <f>K10-T10</f>
        <v>-3505500786</v>
      </c>
      <c r="V10" s="33"/>
      <c r="W10" s="33"/>
      <c r="X10" s="33"/>
      <c r="Y10" s="33"/>
      <c r="Z10" s="33"/>
    </row>
    <row r="11" spans="1:26" s="35" customFormat="1" ht="21" customHeight="1">
      <c r="A11" s="104"/>
      <c r="B11" s="105"/>
      <c r="C11" s="99"/>
      <c r="D11" s="73">
        <f>D13+D15+D17+D19+D21+D23+D25</f>
        <v>19187763466</v>
      </c>
      <c r="E11" s="73">
        <f>E13+E15+E17+E19+E21+E23+E25</f>
        <v>92681236</v>
      </c>
      <c r="F11" s="99"/>
      <c r="G11" s="73">
        <f>G13+G15+G17+G19+G21+G23+G25</f>
        <v>0</v>
      </c>
      <c r="H11" s="99"/>
      <c r="I11" s="99"/>
      <c r="J11" s="123"/>
      <c r="K11" s="99"/>
      <c r="L11" s="99"/>
      <c r="M11" s="73">
        <f>M13+M15+M17+M19+M21+M23+M25</f>
        <v>18646985000</v>
      </c>
      <c r="N11" s="73">
        <f>N13+N15+N17+N19+N21+N23+N25</f>
        <v>95876000</v>
      </c>
      <c r="O11" s="99"/>
      <c r="P11" s="73">
        <f>P13+P15+P17+P19+P21+P23+P25</f>
        <v>0</v>
      </c>
      <c r="Q11" s="99"/>
      <c r="R11" s="99"/>
      <c r="S11" s="99"/>
      <c r="T11" s="99"/>
      <c r="U11" s="99"/>
      <c r="V11" s="33"/>
      <c r="W11" s="33"/>
      <c r="X11" s="33"/>
      <c r="Y11" s="33"/>
      <c r="Z11" s="33"/>
    </row>
    <row r="12" spans="1:26" s="35" customFormat="1" ht="19.5" customHeight="1">
      <c r="A12" s="122" t="s">
        <v>27</v>
      </c>
      <c r="B12" s="93"/>
      <c r="C12" s="92"/>
      <c r="D12" s="85"/>
      <c r="E12" s="85"/>
      <c r="F12" s="100">
        <f>SUM(C12:E13)</f>
        <v>0</v>
      </c>
      <c r="G12" s="85"/>
      <c r="H12" s="101"/>
      <c r="I12" s="101"/>
      <c r="J12" s="100">
        <f>SUM(G12:I13)</f>
        <v>0</v>
      </c>
      <c r="K12" s="100">
        <f>F12+J12</f>
        <v>0</v>
      </c>
      <c r="L12" s="92">
        <v>18355000</v>
      </c>
      <c r="M12" s="85"/>
      <c r="N12" s="85"/>
      <c r="O12" s="100">
        <f>SUM(L12:N13)</f>
        <v>18355000</v>
      </c>
      <c r="P12" s="85"/>
      <c r="Q12" s="101"/>
      <c r="R12" s="101"/>
      <c r="S12" s="94">
        <f>SUM(P12:R13)</f>
        <v>0</v>
      </c>
      <c r="T12" s="100">
        <f>O12+S12</f>
        <v>18355000</v>
      </c>
      <c r="U12" s="100">
        <f>K12-T12</f>
        <v>-18355000</v>
      </c>
      <c r="V12" s="33"/>
      <c r="W12" s="33"/>
      <c r="X12" s="33"/>
      <c r="Y12" s="33"/>
      <c r="Z12" s="33"/>
    </row>
    <row r="13" spans="1:26" s="35" customFormat="1" ht="19.5" customHeight="1">
      <c r="A13" s="122"/>
      <c r="B13" s="93"/>
      <c r="C13" s="92"/>
      <c r="D13" s="84"/>
      <c r="E13" s="84"/>
      <c r="F13" s="100"/>
      <c r="G13" s="84"/>
      <c r="H13" s="101"/>
      <c r="I13" s="101"/>
      <c r="J13" s="100"/>
      <c r="K13" s="100"/>
      <c r="L13" s="92"/>
      <c r="M13" s="84"/>
      <c r="N13" s="84"/>
      <c r="O13" s="100"/>
      <c r="P13" s="84"/>
      <c r="Q13" s="101"/>
      <c r="R13" s="101"/>
      <c r="S13" s="94"/>
      <c r="T13" s="100"/>
      <c r="U13" s="100"/>
      <c r="V13" s="33"/>
      <c r="W13" s="33"/>
      <c r="X13" s="33"/>
      <c r="Y13" s="33"/>
      <c r="Z13" s="33"/>
    </row>
    <row r="14" spans="1:26" s="35" customFormat="1" ht="19.5" customHeight="1">
      <c r="A14" s="122" t="s">
        <v>17</v>
      </c>
      <c r="B14" s="93"/>
      <c r="C14" s="92">
        <v>1800000000</v>
      </c>
      <c r="D14" s="85"/>
      <c r="E14" s="85"/>
      <c r="F14" s="100">
        <f>SUM(C14:E15)</f>
        <v>1800000000</v>
      </c>
      <c r="G14" s="85"/>
      <c r="H14" s="101"/>
      <c r="I14" s="101"/>
      <c r="J14" s="100">
        <f>SUM(G14:I15)</f>
        <v>0</v>
      </c>
      <c r="K14" s="100">
        <f>F14+J14</f>
        <v>1800000000</v>
      </c>
      <c r="L14" s="92">
        <v>6500000000</v>
      </c>
      <c r="M14" s="85"/>
      <c r="N14" s="85"/>
      <c r="O14" s="100">
        <f>SUM(L14:N15)</f>
        <v>6500000000</v>
      </c>
      <c r="P14" s="85"/>
      <c r="Q14" s="101"/>
      <c r="R14" s="101"/>
      <c r="S14" s="100">
        <f>SUM(P14:R15)</f>
        <v>0</v>
      </c>
      <c r="T14" s="100">
        <f>O14+S14</f>
        <v>6500000000</v>
      </c>
      <c r="U14" s="100">
        <f>K14-T14</f>
        <v>-4700000000</v>
      </c>
      <c r="V14" s="33"/>
      <c r="W14" s="33"/>
      <c r="X14" s="33"/>
      <c r="Y14" s="33"/>
      <c r="Z14" s="33"/>
    </row>
    <row r="15" spans="1:26" s="35" customFormat="1" ht="19.5" customHeight="1">
      <c r="A15" s="122"/>
      <c r="B15" s="93"/>
      <c r="C15" s="92"/>
      <c r="D15" s="84"/>
      <c r="E15" s="84"/>
      <c r="F15" s="100"/>
      <c r="G15" s="84"/>
      <c r="H15" s="101"/>
      <c r="I15" s="101"/>
      <c r="J15" s="100"/>
      <c r="K15" s="100"/>
      <c r="L15" s="92"/>
      <c r="M15" s="84"/>
      <c r="N15" s="84"/>
      <c r="O15" s="100"/>
      <c r="P15" s="84"/>
      <c r="Q15" s="101"/>
      <c r="R15" s="101"/>
      <c r="S15" s="100"/>
      <c r="T15" s="100"/>
      <c r="U15" s="100"/>
      <c r="V15" s="33"/>
      <c r="W15" s="33"/>
      <c r="X15" s="33"/>
      <c r="Y15" s="33"/>
      <c r="Z15" s="33"/>
    </row>
    <row r="16" spans="1:26" s="35" customFormat="1" ht="19.5" customHeight="1">
      <c r="A16" s="106" t="s">
        <v>15</v>
      </c>
      <c r="B16" s="103"/>
      <c r="C16" s="92">
        <v>8501667330</v>
      </c>
      <c r="D16" s="85"/>
      <c r="E16" s="85"/>
      <c r="F16" s="100">
        <f>SUM(C16:E17)</f>
        <v>8501667330</v>
      </c>
      <c r="G16" s="85"/>
      <c r="H16" s="101"/>
      <c r="I16" s="101"/>
      <c r="J16" s="100">
        <f>SUM(G16:I17)</f>
        <v>0</v>
      </c>
      <c r="K16" s="100">
        <f>F16+J16</f>
        <v>8501667330</v>
      </c>
      <c r="L16" s="92">
        <v>8501667330</v>
      </c>
      <c r="M16" s="85"/>
      <c r="N16" s="85"/>
      <c r="O16" s="100">
        <f>SUM(L16:N17)</f>
        <v>8501667330</v>
      </c>
      <c r="P16" s="85"/>
      <c r="Q16" s="101"/>
      <c r="R16" s="101"/>
      <c r="S16" s="100">
        <f>SUM(P16:R17)</f>
        <v>0</v>
      </c>
      <c r="T16" s="100">
        <f>O16+S16</f>
        <v>8501667330</v>
      </c>
      <c r="U16" s="100">
        <f>K16-T16</f>
        <v>0</v>
      </c>
      <c r="V16" s="33"/>
      <c r="W16" s="33"/>
      <c r="X16" s="33"/>
      <c r="Y16" s="33"/>
      <c r="Z16" s="33"/>
    </row>
    <row r="17" spans="1:26" s="35" customFormat="1" ht="19.5" customHeight="1">
      <c r="A17" s="106"/>
      <c r="B17" s="103"/>
      <c r="C17" s="92"/>
      <c r="D17" s="84"/>
      <c r="E17" s="84"/>
      <c r="F17" s="100"/>
      <c r="G17" s="84"/>
      <c r="H17" s="101"/>
      <c r="I17" s="101"/>
      <c r="J17" s="100"/>
      <c r="K17" s="100"/>
      <c r="L17" s="92"/>
      <c r="M17" s="84"/>
      <c r="N17" s="84"/>
      <c r="O17" s="100"/>
      <c r="P17" s="84"/>
      <c r="Q17" s="101"/>
      <c r="R17" s="101"/>
      <c r="S17" s="100"/>
      <c r="T17" s="100"/>
      <c r="U17" s="100"/>
      <c r="V17" s="33"/>
      <c r="W17" s="33"/>
      <c r="X17" s="33"/>
      <c r="Y17" s="33"/>
      <c r="Z17" s="33"/>
    </row>
    <row r="18" spans="1:26" s="35" customFormat="1" ht="19.5" customHeight="1">
      <c r="A18" s="106" t="s">
        <v>28</v>
      </c>
      <c r="B18" s="103"/>
      <c r="C18" s="92">
        <v>28340833332</v>
      </c>
      <c r="D18" s="85">
        <v>8825000000</v>
      </c>
      <c r="E18" s="85">
        <v>72000000</v>
      </c>
      <c r="F18" s="100">
        <f>SUM(C18:E19)</f>
        <v>55827355029</v>
      </c>
      <c r="G18" s="85"/>
      <c r="H18" s="101"/>
      <c r="I18" s="101"/>
      <c r="J18" s="100">
        <f>SUM(G18:I19)</f>
        <v>0</v>
      </c>
      <c r="K18" s="100">
        <f>F18+J18</f>
        <v>55827355029</v>
      </c>
      <c r="L18" s="92">
        <v>28340834000</v>
      </c>
      <c r="M18" s="85">
        <v>8825000000</v>
      </c>
      <c r="N18" s="85">
        <v>72000000</v>
      </c>
      <c r="O18" s="100">
        <f>SUM(L18:N19)</f>
        <v>55813389000</v>
      </c>
      <c r="P18" s="85"/>
      <c r="Q18" s="101"/>
      <c r="R18" s="101"/>
      <c r="S18" s="100">
        <f>SUM(P18:R19)</f>
        <v>0</v>
      </c>
      <c r="T18" s="100">
        <f>O18+S18</f>
        <v>55813389000</v>
      </c>
      <c r="U18" s="100">
        <f>K18-T18</f>
        <v>13966029</v>
      </c>
      <c r="V18" s="33"/>
      <c r="W18" s="33"/>
      <c r="X18" s="33"/>
      <c r="Y18" s="33"/>
      <c r="Z18" s="33"/>
    </row>
    <row r="19" spans="1:26" s="35" customFormat="1" ht="19.5" customHeight="1">
      <c r="A19" s="106"/>
      <c r="B19" s="103"/>
      <c r="C19" s="92"/>
      <c r="D19" s="84">
        <v>18589521697</v>
      </c>
      <c r="E19" s="84"/>
      <c r="F19" s="100"/>
      <c r="G19" s="84"/>
      <c r="H19" s="101"/>
      <c r="I19" s="101"/>
      <c r="J19" s="100"/>
      <c r="K19" s="100"/>
      <c r="L19" s="92"/>
      <c r="M19" s="84">
        <v>18575555000</v>
      </c>
      <c r="N19" s="84"/>
      <c r="O19" s="100"/>
      <c r="P19" s="84"/>
      <c r="Q19" s="101"/>
      <c r="R19" s="101"/>
      <c r="S19" s="100"/>
      <c r="T19" s="100"/>
      <c r="U19" s="100"/>
      <c r="V19" s="33"/>
      <c r="W19" s="33"/>
      <c r="X19" s="33"/>
      <c r="Y19" s="33"/>
      <c r="Z19" s="33"/>
    </row>
    <row r="20" spans="1:21" s="69" customFormat="1" ht="19.5" customHeight="1">
      <c r="A20" s="106" t="s">
        <v>29</v>
      </c>
      <c r="B20" s="103"/>
      <c r="C20" s="92">
        <v>568659590</v>
      </c>
      <c r="D20" s="85"/>
      <c r="E20" s="85"/>
      <c r="F20" s="100">
        <f>SUM(C20:E21)</f>
        <v>732769398</v>
      </c>
      <c r="G20" s="85"/>
      <c r="H20" s="101"/>
      <c r="I20" s="101"/>
      <c r="J20" s="100">
        <f>SUM(G20:I21)</f>
        <v>0</v>
      </c>
      <c r="K20" s="100">
        <f>F20+J20</f>
        <v>732769398</v>
      </c>
      <c r="L20" s="92">
        <v>370744000</v>
      </c>
      <c r="M20" s="85"/>
      <c r="N20" s="85"/>
      <c r="O20" s="100">
        <f>SUM(L20:N21)</f>
        <v>538050000</v>
      </c>
      <c r="P20" s="85"/>
      <c r="Q20" s="101"/>
      <c r="R20" s="101"/>
      <c r="S20" s="100">
        <f>SUM(P20:R21)</f>
        <v>0</v>
      </c>
      <c r="T20" s="100">
        <f>O20+S20</f>
        <v>538050000</v>
      </c>
      <c r="U20" s="100">
        <f>K20-T20</f>
        <v>194719398</v>
      </c>
    </row>
    <row r="21" spans="1:21" s="69" customFormat="1" ht="19.5" customHeight="1">
      <c r="A21" s="106"/>
      <c r="B21" s="103"/>
      <c r="C21" s="92"/>
      <c r="D21" s="84">
        <v>71428572</v>
      </c>
      <c r="E21" s="84">
        <v>92681236</v>
      </c>
      <c r="F21" s="100"/>
      <c r="G21" s="84"/>
      <c r="H21" s="101"/>
      <c r="I21" s="101"/>
      <c r="J21" s="100"/>
      <c r="K21" s="100"/>
      <c r="L21" s="92"/>
      <c r="M21" s="84">
        <v>71430000</v>
      </c>
      <c r="N21" s="84">
        <v>95876000</v>
      </c>
      <c r="O21" s="100"/>
      <c r="P21" s="84"/>
      <c r="Q21" s="101"/>
      <c r="R21" s="101"/>
      <c r="S21" s="100"/>
      <c r="T21" s="100"/>
      <c r="U21" s="100"/>
    </row>
    <row r="22" spans="1:26" s="35" customFormat="1" ht="19.5" customHeight="1">
      <c r="A22" s="108" t="s">
        <v>30</v>
      </c>
      <c r="B22" s="103"/>
      <c r="C22" s="92">
        <v>3040000000</v>
      </c>
      <c r="D22" s="85"/>
      <c r="E22" s="85"/>
      <c r="F22" s="100">
        <f>SUM(C22:E23)</f>
        <v>3040000000</v>
      </c>
      <c r="G22" s="85"/>
      <c r="H22" s="101"/>
      <c r="I22" s="101"/>
      <c r="J22" s="100">
        <f>SUM(G22:I23)</f>
        <v>0</v>
      </c>
      <c r="K22" s="100">
        <f>F22+J22</f>
        <v>3040000000</v>
      </c>
      <c r="L22" s="92">
        <v>1200000000</v>
      </c>
      <c r="M22" s="85"/>
      <c r="N22" s="85"/>
      <c r="O22" s="100">
        <f>SUM(L22:N23)</f>
        <v>1200000000</v>
      </c>
      <c r="P22" s="85"/>
      <c r="Q22" s="101"/>
      <c r="R22" s="101"/>
      <c r="S22" s="100">
        <f>SUM(P22:R23)</f>
        <v>0</v>
      </c>
      <c r="T22" s="100">
        <f>O22+S22</f>
        <v>1200000000</v>
      </c>
      <c r="U22" s="100">
        <f>K22-T22</f>
        <v>1840000000</v>
      </c>
      <c r="V22" s="33"/>
      <c r="W22" s="33"/>
      <c r="X22" s="33"/>
      <c r="Y22" s="33"/>
      <c r="Z22" s="33"/>
    </row>
    <row r="23" spans="1:26" s="35" customFormat="1" ht="19.5" customHeight="1">
      <c r="A23" s="108"/>
      <c r="B23" s="103"/>
      <c r="C23" s="92"/>
      <c r="D23" s="84"/>
      <c r="E23" s="84"/>
      <c r="F23" s="100"/>
      <c r="G23" s="84"/>
      <c r="H23" s="101"/>
      <c r="I23" s="101"/>
      <c r="J23" s="100"/>
      <c r="K23" s="100"/>
      <c r="L23" s="92"/>
      <c r="M23" s="84"/>
      <c r="N23" s="84"/>
      <c r="O23" s="100"/>
      <c r="P23" s="84"/>
      <c r="Q23" s="101"/>
      <c r="R23" s="101"/>
      <c r="S23" s="100"/>
      <c r="T23" s="100"/>
      <c r="U23" s="100"/>
      <c r="V23" s="33"/>
      <c r="W23" s="33"/>
      <c r="X23" s="33"/>
      <c r="Y23" s="33"/>
      <c r="Z23" s="33"/>
    </row>
    <row r="24" spans="1:26" s="35" customFormat="1" ht="19.5" customHeight="1">
      <c r="A24" s="108" t="s">
        <v>20</v>
      </c>
      <c r="B24" s="103"/>
      <c r="C24" s="92">
        <v>10012736590</v>
      </c>
      <c r="D24" s="85"/>
      <c r="E24" s="85"/>
      <c r="F24" s="100">
        <f>SUM(C24:E25)</f>
        <v>10539549787</v>
      </c>
      <c r="G24" s="85"/>
      <c r="H24" s="101"/>
      <c r="I24" s="101"/>
      <c r="J24" s="100">
        <f>SUM(G24:I25)</f>
        <v>0</v>
      </c>
      <c r="K24" s="100">
        <f>F24+J24</f>
        <v>10539549787</v>
      </c>
      <c r="L24" s="92">
        <v>11375381000</v>
      </c>
      <c r="M24" s="85"/>
      <c r="N24" s="85"/>
      <c r="O24" s="100">
        <f>SUM(L24:N25)</f>
        <v>11375381000</v>
      </c>
      <c r="P24" s="85"/>
      <c r="Q24" s="101"/>
      <c r="R24" s="101"/>
      <c r="S24" s="100">
        <f>SUM(P24:R25)</f>
        <v>0</v>
      </c>
      <c r="T24" s="100">
        <f>S24+O24</f>
        <v>11375381000</v>
      </c>
      <c r="U24" s="100">
        <f>K24-T24</f>
        <v>-835831213</v>
      </c>
      <c r="V24" s="33"/>
      <c r="W24" s="33"/>
      <c r="X24" s="33"/>
      <c r="Y24" s="33"/>
      <c r="Z24" s="33"/>
    </row>
    <row r="25" spans="1:26" s="35" customFormat="1" ht="19.5" customHeight="1">
      <c r="A25" s="108"/>
      <c r="B25" s="103"/>
      <c r="C25" s="92"/>
      <c r="D25" s="84">
        <v>526813197</v>
      </c>
      <c r="E25" s="84"/>
      <c r="F25" s="100"/>
      <c r="G25" s="84"/>
      <c r="H25" s="101"/>
      <c r="I25" s="101"/>
      <c r="J25" s="100"/>
      <c r="K25" s="100"/>
      <c r="L25" s="92"/>
      <c r="M25" s="84"/>
      <c r="N25" s="84"/>
      <c r="O25" s="100"/>
      <c r="P25" s="84"/>
      <c r="Q25" s="101"/>
      <c r="R25" s="101"/>
      <c r="S25" s="100"/>
      <c r="T25" s="100"/>
      <c r="U25" s="100"/>
      <c r="V25" s="33"/>
      <c r="W25" s="33"/>
      <c r="X25" s="33"/>
      <c r="Y25" s="33"/>
      <c r="Z25" s="33"/>
    </row>
    <row r="26" spans="1:26" s="35" customFormat="1" ht="15" customHeight="1">
      <c r="A26" s="70"/>
      <c r="B26" s="68"/>
      <c r="C26" s="67"/>
      <c r="D26" s="66"/>
      <c r="E26" s="66"/>
      <c r="F26" s="67"/>
      <c r="G26" s="66"/>
      <c r="H26" s="67"/>
      <c r="I26" s="67"/>
      <c r="J26" s="33"/>
      <c r="K26" s="67"/>
      <c r="L26" s="67"/>
      <c r="M26" s="66"/>
      <c r="N26" s="66"/>
      <c r="O26" s="67"/>
      <c r="P26" s="66"/>
      <c r="Q26" s="67"/>
      <c r="R26" s="67"/>
      <c r="S26" s="38"/>
      <c r="T26" s="33"/>
      <c r="U26" s="33"/>
      <c r="V26" s="33"/>
      <c r="W26" s="33"/>
      <c r="X26" s="33"/>
      <c r="Y26" s="33"/>
      <c r="Z26" s="33"/>
    </row>
    <row r="27" spans="1:26" s="35" customFormat="1" ht="21" customHeight="1">
      <c r="A27" s="104" t="s">
        <v>39</v>
      </c>
      <c r="B27" s="105"/>
      <c r="C27" s="99">
        <f>SUM(C29:C36)</f>
        <v>0</v>
      </c>
      <c r="D27" s="38">
        <f>D29+D31+D33+D35</f>
        <v>0</v>
      </c>
      <c r="E27" s="38">
        <f>E29+E31+E33+E35</f>
        <v>0</v>
      </c>
      <c r="F27" s="99">
        <f>SUM(C27:E28)</f>
        <v>2696015868.8599997</v>
      </c>
      <c r="G27" s="38">
        <f>G29+G31+G33+G35</f>
        <v>0</v>
      </c>
      <c r="H27" s="99">
        <f>SUM(H29:H36)</f>
        <v>0</v>
      </c>
      <c r="I27" s="99">
        <f>SUM(I29:I36)</f>
        <v>0</v>
      </c>
      <c r="J27" s="99">
        <f>SUM(G27:I28)</f>
        <v>0</v>
      </c>
      <c r="K27" s="99">
        <f>F27+J27</f>
        <v>2696015868.8599997</v>
      </c>
      <c r="L27" s="99">
        <f>SUM(L29:L36)</f>
        <v>0</v>
      </c>
      <c r="M27" s="38">
        <f>M29+M31+M33+M35</f>
        <v>0</v>
      </c>
      <c r="N27" s="38">
        <f>N29+N31+N33+N35</f>
        <v>0</v>
      </c>
      <c r="O27" s="99">
        <f>SUM(L27:N28)</f>
        <v>3149433000</v>
      </c>
      <c r="P27" s="38">
        <f>P29+P31+P33+P35</f>
        <v>0</v>
      </c>
      <c r="Q27" s="99">
        <f>SUM(Q29:Q36)</f>
        <v>0</v>
      </c>
      <c r="R27" s="99">
        <f>SUM(R29:R36)</f>
        <v>0</v>
      </c>
      <c r="S27" s="99">
        <f>SUM(P27:R28)</f>
        <v>0</v>
      </c>
      <c r="T27" s="99">
        <f>S27+O27</f>
        <v>3149433000</v>
      </c>
      <c r="U27" s="99">
        <f>K27-T27</f>
        <v>-453417131.14000034</v>
      </c>
      <c r="V27" s="33"/>
      <c r="W27" s="33"/>
      <c r="X27" s="33"/>
      <c r="Y27" s="33"/>
      <c r="Z27" s="33"/>
    </row>
    <row r="28" spans="1:26" s="35" customFormat="1" ht="21" customHeight="1">
      <c r="A28" s="104"/>
      <c r="B28" s="105"/>
      <c r="C28" s="99"/>
      <c r="D28" s="73">
        <f>D30+D32+D34+D36</f>
        <v>2696015868.8599997</v>
      </c>
      <c r="E28" s="73">
        <f>E30+E32+E34+E36</f>
        <v>0</v>
      </c>
      <c r="F28" s="99"/>
      <c r="G28" s="73">
        <f>G30+G32+G34+G36</f>
        <v>0</v>
      </c>
      <c r="H28" s="99"/>
      <c r="I28" s="99"/>
      <c r="J28" s="99"/>
      <c r="K28" s="99"/>
      <c r="L28" s="99"/>
      <c r="M28" s="73">
        <f>M30+M32+M34+M36</f>
        <v>3149433000</v>
      </c>
      <c r="N28" s="73">
        <f>N30+N32+N34+N36</f>
        <v>0</v>
      </c>
      <c r="O28" s="99"/>
      <c r="P28" s="73">
        <f>P30</f>
        <v>0</v>
      </c>
      <c r="Q28" s="99"/>
      <c r="R28" s="99"/>
      <c r="S28" s="99"/>
      <c r="T28" s="99"/>
      <c r="U28" s="99"/>
      <c r="V28" s="33"/>
      <c r="W28" s="33"/>
      <c r="X28" s="33"/>
      <c r="Y28" s="33"/>
      <c r="Z28" s="33"/>
    </row>
    <row r="29" spans="1:26" s="35" customFormat="1" ht="19.5" customHeight="1">
      <c r="A29" s="106" t="s">
        <v>31</v>
      </c>
      <c r="B29" s="103"/>
      <c r="C29" s="92"/>
      <c r="D29" s="86"/>
      <c r="E29" s="85"/>
      <c r="F29" s="100">
        <f>SUM(C29:E30)</f>
        <v>1362958332.86</v>
      </c>
      <c r="G29" s="85"/>
      <c r="H29" s="101"/>
      <c r="I29" s="101"/>
      <c r="J29" s="100">
        <f>SUM(G29:I30)</f>
        <v>0</v>
      </c>
      <c r="K29" s="100">
        <f>F29+J29</f>
        <v>1362958332.86</v>
      </c>
      <c r="L29" s="92"/>
      <c r="M29" s="86"/>
      <c r="N29" s="85"/>
      <c r="O29" s="100">
        <f>SUM(L29:N30)</f>
        <v>1785369000</v>
      </c>
      <c r="P29" s="85"/>
      <c r="Q29" s="101"/>
      <c r="R29" s="101"/>
      <c r="S29" s="100">
        <f>SUM(P29:R30)</f>
        <v>0</v>
      </c>
      <c r="T29" s="100">
        <f>S29+O29</f>
        <v>1785369000</v>
      </c>
      <c r="U29" s="100">
        <f>K29-T29</f>
        <v>-422410667.1400001</v>
      </c>
      <c r="V29" s="33"/>
      <c r="W29" s="33"/>
      <c r="X29" s="33"/>
      <c r="Y29" s="33"/>
      <c r="Z29" s="33"/>
    </row>
    <row r="30" spans="1:26" s="35" customFormat="1" ht="19.5" customHeight="1">
      <c r="A30" s="106"/>
      <c r="B30" s="103"/>
      <c r="C30" s="92"/>
      <c r="D30" s="84">
        <v>1362958332.86</v>
      </c>
      <c r="E30" s="84"/>
      <c r="F30" s="100"/>
      <c r="G30" s="84"/>
      <c r="H30" s="101"/>
      <c r="I30" s="101"/>
      <c r="J30" s="100"/>
      <c r="K30" s="100"/>
      <c r="L30" s="92"/>
      <c r="M30" s="84">
        <v>1785369000</v>
      </c>
      <c r="N30" s="84"/>
      <c r="O30" s="100"/>
      <c r="P30" s="84"/>
      <c r="Q30" s="101"/>
      <c r="R30" s="101"/>
      <c r="S30" s="100"/>
      <c r="T30" s="100"/>
      <c r="U30" s="100"/>
      <c r="V30" s="33"/>
      <c r="W30" s="33"/>
      <c r="X30" s="33"/>
      <c r="Y30" s="33"/>
      <c r="Z30" s="33"/>
    </row>
    <row r="31" spans="1:26" s="72" customFormat="1" ht="19.5" customHeight="1">
      <c r="A31" s="124" t="s">
        <v>32</v>
      </c>
      <c r="B31" s="91"/>
      <c r="C31" s="111"/>
      <c r="D31" s="83"/>
      <c r="E31" s="87"/>
      <c r="F31" s="109">
        <f>SUM(C31:E32)</f>
        <v>776883974</v>
      </c>
      <c r="G31" s="87"/>
      <c r="H31" s="112"/>
      <c r="I31" s="112"/>
      <c r="J31" s="109">
        <f>SUM(G31:I32)</f>
        <v>0</v>
      </c>
      <c r="K31" s="109">
        <f>SUM(F31+J31)</f>
        <v>776883974</v>
      </c>
      <c r="L31" s="111"/>
      <c r="M31" s="83"/>
      <c r="N31" s="87"/>
      <c r="O31" s="109">
        <f>SUM(L31:N32)</f>
        <v>534064000</v>
      </c>
      <c r="P31" s="87"/>
      <c r="Q31" s="112"/>
      <c r="R31" s="112"/>
      <c r="S31" s="100">
        <f>SUM(P31:R32)</f>
        <v>0</v>
      </c>
      <c r="T31" s="100">
        <f>S31+O31</f>
        <v>534064000</v>
      </c>
      <c r="U31" s="100">
        <f>K31-T31</f>
        <v>242819974</v>
      </c>
      <c r="V31" s="71"/>
      <c r="W31" s="71"/>
      <c r="X31" s="71"/>
      <c r="Y31" s="71"/>
      <c r="Z31" s="71"/>
    </row>
    <row r="32" spans="1:26" s="72" customFormat="1" ht="19.5" customHeight="1">
      <c r="A32" s="113"/>
      <c r="B32" s="91"/>
      <c r="C32" s="111"/>
      <c r="D32" s="84">
        <v>776883974</v>
      </c>
      <c r="E32" s="84"/>
      <c r="F32" s="109"/>
      <c r="G32" s="84"/>
      <c r="H32" s="112"/>
      <c r="I32" s="112"/>
      <c r="J32" s="109"/>
      <c r="K32" s="109"/>
      <c r="L32" s="111"/>
      <c r="M32" s="84">
        <v>534064000</v>
      </c>
      <c r="N32" s="84"/>
      <c r="O32" s="109"/>
      <c r="P32" s="84"/>
      <c r="Q32" s="112"/>
      <c r="R32" s="112"/>
      <c r="S32" s="100"/>
      <c r="T32" s="100"/>
      <c r="U32" s="100"/>
      <c r="V32" s="71"/>
      <c r="W32" s="71"/>
      <c r="X32" s="71"/>
      <c r="Y32" s="71"/>
      <c r="Z32" s="71"/>
    </row>
    <row r="33" spans="1:26" s="35" customFormat="1" ht="19.5" customHeight="1">
      <c r="A33" s="113" t="s">
        <v>33</v>
      </c>
      <c r="B33" s="91"/>
      <c r="C33" s="111"/>
      <c r="D33" s="86"/>
      <c r="E33" s="87"/>
      <c r="F33" s="109">
        <f>SUM(C33:E34)</f>
        <v>127136939</v>
      </c>
      <c r="G33" s="87"/>
      <c r="H33" s="112"/>
      <c r="I33" s="112"/>
      <c r="J33" s="109">
        <f>SUM(G33:I34)</f>
        <v>0</v>
      </c>
      <c r="K33" s="109">
        <f>F33+J33</f>
        <v>127136939</v>
      </c>
      <c r="L33" s="111"/>
      <c r="M33" s="86"/>
      <c r="N33" s="87"/>
      <c r="O33" s="109">
        <f>SUM(L33:N34)</f>
        <v>600000000</v>
      </c>
      <c r="P33" s="87"/>
      <c r="Q33" s="112"/>
      <c r="R33" s="112"/>
      <c r="S33" s="100">
        <f>SUM(P33:R34)</f>
        <v>0</v>
      </c>
      <c r="T33" s="100">
        <f>S33+O33</f>
        <v>600000000</v>
      </c>
      <c r="U33" s="100">
        <f>K33-T33</f>
        <v>-472863061</v>
      </c>
      <c r="V33" s="33"/>
      <c r="W33" s="33"/>
      <c r="X33" s="33"/>
      <c r="Y33" s="33"/>
      <c r="Z33" s="33"/>
    </row>
    <row r="34" spans="1:26" s="72" customFormat="1" ht="19.5" customHeight="1">
      <c r="A34" s="113"/>
      <c r="B34" s="91"/>
      <c r="C34" s="111"/>
      <c r="D34" s="84">
        <v>127136939</v>
      </c>
      <c r="E34" s="84"/>
      <c r="F34" s="109"/>
      <c r="G34" s="84"/>
      <c r="H34" s="112"/>
      <c r="I34" s="112"/>
      <c r="J34" s="109"/>
      <c r="K34" s="109"/>
      <c r="L34" s="111"/>
      <c r="M34" s="84">
        <v>600000000</v>
      </c>
      <c r="N34" s="84"/>
      <c r="O34" s="109"/>
      <c r="P34" s="84"/>
      <c r="Q34" s="112"/>
      <c r="R34" s="112"/>
      <c r="S34" s="100"/>
      <c r="T34" s="100"/>
      <c r="U34" s="100"/>
      <c r="V34" s="71"/>
      <c r="W34" s="71"/>
      <c r="X34" s="71"/>
      <c r="Y34" s="71"/>
      <c r="Z34" s="71"/>
    </row>
    <row r="35" spans="1:26" s="72" customFormat="1" ht="24" customHeight="1">
      <c r="A35" s="113" t="s">
        <v>34</v>
      </c>
      <c r="B35" s="91"/>
      <c r="C35" s="111"/>
      <c r="D35" s="83"/>
      <c r="E35" s="83"/>
      <c r="F35" s="109">
        <f>SUM(C35:E36)</f>
        <v>429036623</v>
      </c>
      <c r="G35" s="87"/>
      <c r="H35" s="112"/>
      <c r="I35" s="112"/>
      <c r="J35" s="109">
        <f>SUM(G35:I36)</f>
        <v>0</v>
      </c>
      <c r="K35" s="109">
        <f>F35+J35</f>
        <v>429036623</v>
      </c>
      <c r="L35" s="111"/>
      <c r="M35" s="83"/>
      <c r="N35" s="87"/>
      <c r="O35" s="109">
        <f>SUM(L35:N36)</f>
        <v>230000000</v>
      </c>
      <c r="P35" s="87"/>
      <c r="Q35" s="112"/>
      <c r="R35" s="112"/>
      <c r="S35" s="109">
        <f>SUM(P35:R36)</f>
        <v>0</v>
      </c>
      <c r="T35" s="109">
        <f>S35+O35</f>
        <v>230000000</v>
      </c>
      <c r="U35" s="100">
        <f>K35-T35</f>
        <v>199036623</v>
      </c>
      <c r="V35" s="71"/>
      <c r="W35" s="71"/>
      <c r="X35" s="71"/>
      <c r="Y35" s="71"/>
      <c r="Z35" s="71"/>
    </row>
    <row r="36" spans="1:26" s="72" customFormat="1" ht="24" customHeight="1">
      <c r="A36" s="113"/>
      <c r="B36" s="91"/>
      <c r="C36" s="111"/>
      <c r="D36" s="88">
        <v>429036623</v>
      </c>
      <c r="E36" s="88"/>
      <c r="F36" s="109"/>
      <c r="G36" s="88"/>
      <c r="H36" s="112"/>
      <c r="I36" s="112"/>
      <c r="J36" s="109"/>
      <c r="K36" s="109"/>
      <c r="L36" s="111"/>
      <c r="M36" s="88">
        <v>230000000</v>
      </c>
      <c r="N36" s="88"/>
      <c r="O36" s="109"/>
      <c r="P36" s="88"/>
      <c r="Q36" s="112"/>
      <c r="R36" s="112"/>
      <c r="S36" s="109"/>
      <c r="T36" s="109"/>
      <c r="U36" s="100"/>
      <c r="V36" s="71"/>
      <c r="W36" s="71"/>
      <c r="X36" s="71"/>
      <c r="Y36" s="71"/>
      <c r="Z36" s="71"/>
    </row>
    <row r="37" spans="1:26" s="12" customFormat="1" ht="9.75" customHeight="1">
      <c r="A37" s="49"/>
      <c r="B37" s="54"/>
      <c r="C37" s="57"/>
      <c r="D37" s="57"/>
      <c r="E37" s="57"/>
      <c r="F37" s="57"/>
      <c r="G37" s="81"/>
      <c r="H37" s="81"/>
      <c r="I37" s="81"/>
      <c r="J37" s="81"/>
      <c r="K37" s="57"/>
      <c r="L37" s="81"/>
      <c r="M37" s="57"/>
      <c r="N37" s="81"/>
      <c r="O37" s="57"/>
      <c r="P37" s="81"/>
      <c r="Q37" s="81"/>
      <c r="R37" s="81"/>
      <c r="S37" s="82"/>
      <c r="T37" s="53"/>
      <c r="U37" s="57"/>
      <c r="V37" s="53"/>
      <c r="W37" s="53"/>
      <c r="X37" s="53"/>
      <c r="Y37" s="53"/>
      <c r="Z37" s="53"/>
    </row>
    <row r="38" spans="1:26" s="35" customFormat="1" ht="21" customHeight="1">
      <c r="A38" s="104" t="s">
        <v>45</v>
      </c>
      <c r="B38" s="105"/>
      <c r="C38" s="99">
        <f>SUM(C40:C43)</f>
        <v>0</v>
      </c>
      <c r="D38" s="80">
        <f>D40+D42</f>
        <v>0</v>
      </c>
      <c r="E38" s="80">
        <f>E40+E42</f>
        <v>36000000</v>
      </c>
      <c r="F38" s="99">
        <f>SUM(C38:E39)</f>
        <v>36000000</v>
      </c>
      <c r="G38" s="38">
        <f>G40+G42</f>
        <v>0</v>
      </c>
      <c r="H38" s="99">
        <f>SUM(H40:H43)</f>
        <v>0</v>
      </c>
      <c r="I38" s="99">
        <f>SUM(I40:I43)</f>
        <v>0</v>
      </c>
      <c r="J38" s="99">
        <f>SUM(G38:I39)</f>
        <v>0</v>
      </c>
      <c r="K38" s="99">
        <f>F38+J38</f>
        <v>36000000</v>
      </c>
      <c r="L38" s="110">
        <f>SUM(L40:L43)</f>
        <v>0</v>
      </c>
      <c r="M38" s="80">
        <f>M40+M42</f>
        <v>0</v>
      </c>
      <c r="N38" s="80">
        <f>N40+N42</f>
        <v>36000000</v>
      </c>
      <c r="O38" s="99">
        <f>SUM(L38:N39)</f>
        <v>7036000000</v>
      </c>
      <c r="P38" s="80">
        <f>P40+P42</f>
        <v>0</v>
      </c>
      <c r="Q38" s="99">
        <f>SUM(Q40:Q43)</f>
        <v>0</v>
      </c>
      <c r="R38" s="99">
        <f>SUM(R40:R43)</f>
        <v>0</v>
      </c>
      <c r="S38" s="99">
        <f>SUM(P38:R39)</f>
        <v>0</v>
      </c>
      <c r="T38" s="99">
        <f>S38+O38</f>
        <v>7036000000</v>
      </c>
      <c r="U38" s="99">
        <f>K38-T38</f>
        <v>-7000000000</v>
      </c>
      <c r="V38" s="33"/>
      <c r="W38" s="33"/>
      <c r="X38" s="33"/>
      <c r="Y38" s="33"/>
      <c r="Z38" s="33"/>
    </row>
    <row r="39" spans="1:26" s="35" customFormat="1" ht="21" customHeight="1">
      <c r="A39" s="104"/>
      <c r="B39" s="105"/>
      <c r="C39" s="99"/>
      <c r="D39" s="73">
        <f>D41+D43</f>
        <v>0</v>
      </c>
      <c r="E39" s="73">
        <f>E41+E43</f>
        <v>0</v>
      </c>
      <c r="F39" s="99"/>
      <c r="G39" s="73">
        <f>G41+G43</f>
        <v>0</v>
      </c>
      <c r="H39" s="99"/>
      <c r="I39" s="99"/>
      <c r="J39" s="99"/>
      <c r="K39" s="99"/>
      <c r="L39" s="110"/>
      <c r="M39" s="73">
        <f>M41+M43</f>
        <v>0</v>
      </c>
      <c r="N39" s="73">
        <f>N41+N43</f>
        <v>7000000000</v>
      </c>
      <c r="O39" s="99"/>
      <c r="P39" s="73">
        <f>P41+P43</f>
        <v>0</v>
      </c>
      <c r="Q39" s="99"/>
      <c r="R39" s="99"/>
      <c r="S39" s="99"/>
      <c r="T39" s="99"/>
      <c r="U39" s="99"/>
      <c r="V39" s="33"/>
      <c r="W39" s="33"/>
      <c r="X39" s="33"/>
      <c r="Y39" s="33"/>
      <c r="Z39" s="33"/>
    </row>
    <row r="40" spans="1:26" s="35" customFormat="1" ht="19.5" customHeight="1">
      <c r="A40" s="108" t="s">
        <v>21</v>
      </c>
      <c r="B40" s="103"/>
      <c r="C40" s="101"/>
      <c r="D40" s="86"/>
      <c r="E40" s="86"/>
      <c r="F40" s="100">
        <f>SUM(C40:E41)</f>
        <v>0</v>
      </c>
      <c r="G40" s="86"/>
      <c r="H40" s="101"/>
      <c r="I40" s="101"/>
      <c r="J40" s="100">
        <f>SUM(G40:I41)</f>
        <v>0</v>
      </c>
      <c r="K40" s="100">
        <f>F40+J40</f>
        <v>0</v>
      </c>
      <c r="L40" s="107"/>
      <c r="M40" s="89"/>
      <c r="N40" s="89"/>
      <c r="O40" s="100">
        <f>SUM(L40:N41)</f>
        <v>7000000000</v>
      </c>
      <c r="P40" s="86"/>
      <c r="Q40" s="101"/>
      <c r="R40" s="101"/>
      <c r="S40" s="100">
        <f>SUM(P40:R41)</f>
        <v>0</v>
      </c>
      <c r="T40" s="100">
        <f>S40+O40</f>
        <v>7000000000</v>
      </c>
      <c r="U40" s="100">
        <f>K40-T40</f>
        <v>-7000000000</v>
      </c>
      <c r="V40" s="33"/>
      <c r="W40" s="33"/>
      <c r="X40" s="33"/>
      <c r="Y40" s="33"/>
      <c r="Z40" s="33"/>
    </row>
    <row r="41" spans="1:26" s="35" customFormat="1" ht="19.5" customHeight="1">
      <c r="A41" s="108"/>
      <c r="B41" s="103"/>
      <c r="C41" s="101"/>
      <c r="D41" s="84"/>
      <c r="E41" s="84"/>
      <c r="F41" s="100"/>
      <c r="G41" s="84"/>
      <c r="H41" s="101"/>
      <c r="I41" s="101"/>
      <c r="J41" s="100"/>
      <c r="K41" s="100"/>
      <c r="L41" s="107"/>
      <c r="M41" s="84"/>
      <c r="N41" s="84">
        <v>7000000000</v>
      </c>
      <c r="O41" s="100"/>
      <c r="P41" s="84"/>
      <c r="Q41" s="101"/>
      <c r="R41" s="101"/>
      <c r="S41" s="100"/>
      <c r="T41" s="100"/>
      <c r="U41" s="100"/>
      <c r="V41" s="33"/>
      <c r="W41" s="33"/>
      <c r="X41" s="33"/>
      <c r="Y41" s="33"/>
      <c r="Z41" s="33"/>
    </row>
    <row r="42" spans="1:26" s="35" customFormat="1" ht="19.5" customHeight="1">
      <c r="A42" s="106" t="s">
        <v>35</v>
      </c>
      <c r="B42" s="103"/>
      <c r="C42" s="101"/>
      <c r="D42" s="86"/>
      <c r="E42" s="86">
        <v>36000000</v>
      </c>
      <c r="F42" s="100">
        <f>SUM(C42:E43)</f>
        <v>36000000</v>
      </c>
      <c r="G42" s="86"/>
      <c r="H42" s="101"/>
      <c r="I42" s="101"/>
      <c r="J42" s="100">
        <f>SUM(G42:I43)</f>
        <v>0</v>
      </c>
      <c r="K42" s="100">
        <f>F42+J42</f>
        <v>36000000</v>
      </c>
      <c r="L42" s="107"/>
      <c r="M42" s="86"/>
      <c r="N42" s="86">
        <v>36000000</v>
      </c>
      <c r="O42" s="100">
        <f>SUM(L42:N43)</f>
        <v>36000000</v>
      </c>
      <c r="P42" s="86"/>
      <c r="Q42" s="101"/>
      <c r="R42" s="101"/>
      <c r="S42" s="100">
        <f>SUM(P42:R43)</f>
        <v>0</v>
      </c>
      <c r="T42" s="100">
        <f>S42+O42</f>
        <v>36000000</v>
      </c>
      <c r="U42" s="100">
        <f>K42-T42</f>
        <v>0</v>
      </c>
      <c r="V42" s="33"/>
      <c r="W42" s="33"/>
      <c r="X42" s="33"/>
      <c r="Y42" s="33"/>
      <c r="Z42" s="33"/>
    </row>
    <row r="43" spans="1:26" s="35" customFormat="1" ht="19.5" customHeight="1">
      <c r="A43" s="106"/>
      <c r="B43" s="103"/>
      <c r="C43" s="101"/>
      <c r="D43" s="84"/>
      <c r="E43" s="84"/>
      <c r="F43" s="100"/>
      <c r="G43" s="84"/>
      <c r="H43" s="101"/>
      <c r="I43" s="101"/>
      <c r="J43" s="100"/>
      <c r="K43" s="100"/>
      <c r="L43" s="107"/>
      <c r="M43" s="84"/>
      <c r="N43" s="84"/>
      <c r="O43" s="100"/>
      <c r="P43" s="84"/>
      <c r="Q43" s="101"/>
      <c r="R43" s="101"/>
      <c r="S43" s="100"/>
      <c r="T43" s="100"/>
      <c r="U43" s="100"/>
      <c r="V43" s="33"/>
      <c r="W43" s="33"/>
      <c r="X43" s="33"/>
      <c r="Y43" s="33"/>
      <c r="Z43" s="33"/>
    </row>
    <row r="44" spans="1:26" ht="9.75" customHeight="1">
      <c r="A44" s="51"/>
      <c r="B44" s="29"/>
      <c r="C44" s="18"/>
      <c r="D44" s="36"/>
      <c r="E44" s="18"/>
      <c r="F44" s="18"/>
      <c r="G44" s="27"/>
      <c r="H44" s="27"/>
      <c r="I44" s="27"/>
      <c r="J44" s="27"/>
      <c r="K44" s="18"/>
      <c r="L44" s="28"/>
      <c r="M44" s="37"/>
      <c r="N44" s="28"/>
      <c r="O44" s="18"/>
      <c r="P44" s="27"/>
      <c r="Q44" s="27"/>
      <c r="R44" s="27"/>
      <c r="S44" s="55"/>
      <c r="T44" s="18">
        <f>S44+O44</f>
        <v>0</v>
      </c>
      <c r="U44" s="18"/>
      <c r="V44" s="18"/>
      <c r="W44" s="18"/>
      <c r="X44" s="18"/>
      <c r="Y44" s="18"/>
      <c r="Z44" s="18"/>
    </row>
    <row r="45" spans="1:26" s="35" customFormat="1" ht="34.5" customHeight="1">
      <c r="A45" s="104" t="s">
        <v>36</v>
      </c>
      <c r="B45" s="105"/>
      <c r="C45" s="99">
        <f>C47</f>
        <v>18868333331</v>
      </c>
      <c r="D45" s="38">
        <f>D47</f>
        <v>0</v>
      </c>
      <c r="E45" s="38">
        <f>E47</f>
        <v>0</v>
      </c>
      <c r="F45" s="99">
        <f>SUM(C45:E46)</f>
        <v>20064832216</v>
      </c>
      <c r="G45" s="38">
        <f>G47</f>
        <v>0</v>
      </c>
      <c r="H45" s="99">
        <f>H47</f>
        <v>0</v>
      </c>
      <c r="I45" s="99">
        <f>I47</f>
        <v>0</v>
      </c>
      <c r="J45" s="99">
        <f>SUM(G45:I46)</f>
        <v>0</v>
      </c>
      <c r="K45" s="99">
        <f>F45+J45</f>
        <v>20064832216</v>
      </c>
      <c r="L45" s="99">
        <f>L47</f>
        <v>20654167000</v>
      </c>
      <c r="M45" s="38">
        <f>M47</f>
        <v>0</v>
      </c>
      <c r="N45" s="38">
        <f>N47</f>
        <v>0</v>
      </c>
      <c r="O45" s="99">
        <f>SUM(L45:N46)</f>
        <v>20654167000</v>
      </c>
      <c r="P45" s="38">
        <f>P47</f>
        <v>0</v>
      </c>
      <c r="Q45" s="99">
        <f>Q47</f>
        <v>0</v>
      </c>
      <c r="R45" s="99">
        <f>R47</f>
        <v>0</v>
      </c>
      <c r="S45" s="99">
        <f>SUM(P45:R46)</f>
        <v>0</v>
      </c>
      <c r="T45" s="99">
        <f>S45+O45</f>
        <v>20654167000</v>
      </c>
      <c r="U45" s="99">
        <f>K45-T45</f>
        <v>-589334784</v>
      </c>
      <c r="V45" s="33"/>
      <c r="W45" s="33"/>
      <c r="X45" s="33"/>
      <c r="Y45" s="33"/>
      <c r="Z45" s="33"/>
    </row>
    <row r="46" spans="1:26" s="35" customFormat="1" ht="34.5" customHeight="1">
      <c r="A46" s="104"/>
      <c r="B46" s="105"/>
      <c r="C46" s="99"/>
      <c r="D46" s="73">
        <f>D48</f>
        <v>821498885</v>
      </c>
      <c r="E46" s="73">
        <f>E48</f>
        <v>375000000</v>
      </c>
      <c r="F46" s="99"/>
      <c r="G46" s="73">
        <f>G48</f>
        <v>0</v>
      </c>
      <c r="H46" s="99"/>
      <c r="I46" s="99"/>
      <c r="J46" s="99"/>
      <c r="K46" s="99"/>
      <c r="L46" s="99"/>
      <c r="M46" s="73">
        <f>M48</f>
        <v>0</v>
      </c>
      <c r="N46" s="73">
        <f>N48</f>
        <v>0</v>
      </c>
      <c r="O46" s="99"/>
      <c r="P46" s="73">
        <f>P48</f>
        <v>0</v>
      </c>
      <c r="Q46" s="99"/>
      <c r="R46" s="99"/>
      <c r="S46" s="99"/>
      <c r="T46" s="99"/>
      <c r="U46" s="99"/>
      <c r="V46" s="33"/>
      <c r="W46" s="33"/>
      <c r="X46" s="33"/>
      <c r="Y46" s="33"/>
      <c r="Z46" s="33"/>
    </row>
    <row r="47" spans="1:26" s="35" customFormat="1" ht="19.5" customHeight="1">
      <c r="A47" s="102" t="s">
        <v>19</v>
      </c>
      <c r="B47" s="103"/>
      <c r="C47" s="101">
        <v>18868333331</v>
      </c>
      <c r="D47" s="86"/>
      <c r="E47" s="86"/>
      <c r="F47" s="100">
        <f>SUM(C47:E48)</f>
        <v>20064832216</v>
      </c>
      <c r="G47" s="86"/>
      <c r="H47" s="101"/>
      <c r="I47" s="101"/>
      <c r="J47" s="100">
        <f>SUM(G47:I48)</f>
        <v>0</v>
      </c>
      <c r="K47" s="100">
        <f>F47+J47</f>
        <v>20064832216</v>
      </c>
      <c r="L47" s="101">
        <v>20654167000</v>
      </c>
      <c r="M47" s="86"/>
      <c r="N47" s="86"/>
      <c r="O47" s="100">
        <f>SUM(L47:N48)</f>
        <v>20654167000</v>
      </c>
      <c r="P47" s="86"/>
      <c r="Q47" s="101"/>
      <c r="R47" s="101"/>
      <c r="S47" s="100">
        <f>SUM(P47:R48)</f>
        <v>0</v>
      </c>
      <c r="T47" s="100">
        <f>S47+O47</f>
        <v>20654167000</v>
      </c>
      <c r="U47" s="100">
        <f>K47-T47</f>
        <v>-589334784</v>
      </c>
      <c r="V47" s="33"/>
      <c r="W47" s="33"/>
      <c r="X47" s="33"/>
      <c r="Y47" s="33"/>
      <c r="Z47" s="33"/>
    </row>
    <row r="48" spans="1:26" s="35" customFormat="1" ht="19.5" customHeight="1">
      <c r="A48" s="102"/>
      <c r="B48" s="103"/>
      <c r="C48" s="101"/>
      <c r="D48" s="84">
        <v>821498885</v>
      </c>
      <c r="E48" s="84">
        <v>375000000</v>
      </c>
      <c r="F48" s="100"/>
      <c r="G48" s="84"/>
      <c r="H48" s="101"/>
      <c r="I48" s="101"/>
      <c r="J48" s="100"/>
      <c r="K48" s="100"/>
      <c r="L48" s="101"/>
      <c r="M48" s="84"/>
      <c r="N48" s="84"/>
      <c r="O48" s="100"/>
      <c r="P48" s="84"/>
      <c r="Q48" s="101"/>
      <c r="R48" s="101"/>
      <c r="S48" s="100"/>
      <c r="T48" s="100"/>
      <c r="U48" s="100"/>
      <c r="V48" s="33"/>
      <c r="W48" s="33"/>
      <c r="X48" s="33"/>
      <c r="Y48" s="33"/>
      <c r="Z48" s="33"/>
    </row>
    <row r="49" spans="1:26" ht="15" customHeight="1">
      <c r="A49" s="52"/>
      <c r="B49" s="29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5"/>
      <c r="T49" s="18">
        <f>S49+O49</f>
        <v>0</v>
      </c>
      <c r="U49" s="56"/>
      <c r="V49" s="18"/>
      <c r="W49" s="18"/>
      <c r="X49" s="18"/>
      <c r="Y49" s="18"/>
      <c r="Z49" s="18"/>
    </row>
    <row r="50" spans="1:26" ht="19.5" customHeight="1">
      <c r="A50" s="51"/>
      <c r="B50" s="20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5"/>
      <c r="T50" s="18">
        <f>S50+O50</f>
        <v>0</v>
      </c>
      <c r="U50" s="56"/>
      <c r="V50" s="18"/>
      <c r="W50" s="18"/>
      <c r="X50" s="18"/>
      <c r="Y50" s="18"/>
      <c r="Z50" s="18"/>
    </row>
    <row r="51" spans="1:26" s="65" customFormat="1" ht="21" customHeight="1">
      <c r="A51" s="104" t="s">
        <v>16</v>
      </c>
      <c r="B51" s="104"/>
      <c r="C51" s="99">
        <f>C10+C27+C38+C45</f>
        <v>71132230173</v>
      </c>
      <c r="D51" s="38">
        <f>D10+D27+D38+D45</f>
        <v>8825000000</v>
      </c>
      <c r="E51" s="38">
        <f>E10+E27+E38+E45</f>
        <v>108000000</v>
      </c>
      <c r="F51" s="99">
        <f>SUM(C51:E52)</f>
        <v>103238189628.86</v>
      </c>
      <c r="G51" s="38">
        <f>G10+G27+G38+G45</f>
        <v>0</v>
      </c>
      <c r="H51" s="98">
        <f>H10+H27+H38+H45</f>
        <v>0</v>
      </c>
      <c r="I51" s="98">
        <f>I10+I27+I38+I45</f>
        <v>0</v>
      </c>
      <c r="J51" s="98">
        <f>SUM(G51:I52)</f>
        <v>0</v>
      </c>
      <c r="K51" s="99">
        <f>K10+K27+K38+K45</f>
        <v>103238189628.86</v>
      </c>
      <c r="L51" s="99">
        <f>L10+L27+L38+L45</f>
        <v>76961148330</v>
      </c>
      <c r="M51" s="38">
        <f>M10+M27+M38+M45</f>
        <v>8825000000</v>
      </c>
      <c r="N51" s="38">
        <f>N10+N27+N38+N45</f>
        <v>108000000</v>
      </c>
      <c r="O51" s="99">
        <f>SUM(L51:N52)</f>
        <v>114786442330</v>
      </c>
      <c r="P51" s="38">
        <f>P10+P27+P38+P45</f>
        <v>0</v>
      </c>
      <c r="Q51" s="98">
        <f>Q10+Q27+Q38+Q45</f>
        <v>0</v>
      </c>
      <c r="R51" s="98">
        <f>R10+R27+R38+R45</f>
        <v>0</v>
      </c>
      <c r="S51" s="99">
        <f>SUM(P51:R52)</f>
        <v>0</v>
      </c>
      <c r="T51" s="99">
        <f>O51+S51</f>
        <v>114786442330</v>
      </c>
      <c r="U51" s="99">
        <f>K51-T51</f>
        <v>-11548252701.14</v>
      </c>
      <c r="V51" s="38"/>
      <c r="W51" s="38"/>
      <c r="X51" s="38"/>
      <c r="Y51" s="38"/>
      <c r="Z51" s="38"/>
    </row>
    <row r="52" spans="1:26" s="35" customFormat="1" ht="21" customHeight="1">
      <c r="A52" s="104"/>
      <c r="B52" s="104"/>
      <c r="C52" s="99"/>
      <c r="D52" s="73">
        <f>D11+D28+D39+D46</f>
        <v>22705278219.86</v>
      </c>
      <c r="E52" s="73">
        <f>E11+E28+E39+E46</f>
        <v>467681236</v>
      </c>
      <c r="F52" s="99"/>
      <c r="G52" s="38">
        <f>G11+G28+G39+G46</f>
        <v>0</v>
      </c>
      <c r="H52" s="98"/>
      <c r="I52" s="98"/>
      <c r="J52" s="98"/>
      <c r="K52" s="99"/>
      <c r="L52" s="99"/>
      <c r="M52" s="73">
        <f>M11+M28+M39+M46</f>
        <v>21796418000</v>
      </c>
      <c r="N52" s="73">
        <f>N11+N28+N39+N46</f>
        <v>7095876000</v>
      </c>
      <c r="O52" s="99"/>
      <c r="P52" s="38">
        <f>P11+P28+P39+P46</f>
        <v>0</v>
      </c>
      <c r="Q52" s="98"/>
      <c r="R52" s="98"/>
      <c r="S52" s="99"/>
      <c r="T52" s="99"/>
      <c r="U52" s="99"/>
      <c r="V52" s="33"/>
      <c r="W52" s="33"/>
      <c r="X52" s="33"/>
      <c r="Y52" s="33"/>
      <c r="Z52" s="33"/>
    </row>
    <row r="53" spans="1:26" s="60" customFormat="1" ht="13.5" customHeight="1" thickBot="1">
      <c r="A53" s="21"/>
      <c r="B53" s="21"/>
      <c r="C53" s="25"/>
      <c r="D53" s="25"/>
      <c r="E53" s="25"/>
      <c r="F53" s="25"/>
      <c r="G53" s="25"/>
      <c r="H53" s="25"/>
      <c r="I53" s="25"/>
      <c r="J53" s="25"/>
      <c r="K53" s="25"/>
      <c r="L53" s="26"/>
      <c r="M53" s="26"/>
      <c r="N53" s="26"/>
      <c r="O53" s="26"/>
      <c r="P53" s="26"/>
      <c r="Q53" s="26"/>
      <c r="R53" s="26"/>
      <c r="S53" s="26"/>
      <c r="T53" s="61">
        <f>S53+O53</f>
        <v>0</v>
      </c>
      <c r="U53" s="25"/>
      <c r="V53" s="61"/>
      <c r="W53" s="61"/>
      <c r="X53" s="61"/>
      <c r="Y53" s="61"/>
      <c r="Z53" s="61"/>
    </row>
    <row r="54" spans="3:26" ht="15" customHeight="1">
      <c r="C54" s="18"/>
      <c r="D54" s="18"/>
      <c r="E54" s="18"/>
      <c r="F54" s="18"/>
      <c r="G54" s="18"/>
      <c r="H54" s="18"/>
      <c r="I54" s="18"/>
      <c r="J54" s="18"/>
      <c r="K54" s="18"/>
      <c r="L54" s="19"/>
      <c r="M54" s="19"/>
      <c r="N54" s="19"/>
      <c r="O54" s="19"/>
      <c r="P54" s="19"/>
      <c r="Q54" s="19"/>
      <c r="R54" s="19"/>
      <c r="S54" s="19"/>
      <c r="T54" s="3">
        <f>S54+O54</f>
        <v>0</v>
      </c>
      <c r="U54" s="18"/>
      <c r="V54" s="18"/>
      <c r="W54" s="18"/>
      <c r="X54" s="18"/>
      <c r="Y54" s="18"/>
      <c r="Z54" s="18"/>
    </row>
    <row r="55" spans="3:26" ht="32.25" customHeight="1">
      <c r="C55" s="18"/>
      <c r="D55" s="18"/>
      <c r="E55" s="18"/>
      <c r="F55" s="18" t="str">
        <f>IF(C55+D55+E55=0,"  ",C55+D55+E55)</f>
        <v>  </v>
      </c>
      <c r="G55" s="18"/>
      <c r="H55" s="18"/>
      <c r="I55" s="18"/>
      <c r="J55" s="18"/>
      <c r="K55" s="18"/>
      <c r="L55" s="19"/>
      <c r="M55" s="19"/>
      <c r="N55" s="19"/>
      <c r="O55" s="19"/>
      <c r="P55" s="19"/>
      <c r="Q55" s="19"/>
      <c r="R55" s="19"/>
      <c r="S55" s="19"/>
      <c r="T55" s="19"/>
      <c r="U55" s="18"/>
      <c r="V55" s="18"/>
      <c r="W55" s="18"/>
      <c r="X55" s="18"/>
      <c r="Y55" s="18"/>
      <c r="Z55" s="18"/>
    </row>
  </sheetData>
  <mergeCells count="292">
    <mergeCell ref="A31:A32"/>
    <mergeCell ref="B31:B32"/>
    <mergeCell ref="R29:R30"/>
    <mergeCell ref="S29:S30"/>
    <mergeCell ref="C31:C32"/>
    <mergeCell ref="F31:F32"/>
    <mergeCell ref="H31:H32"/>
    <mergeCell ref="I31:I32"/>
    <mergeCell ref="L31:L32"/>
    <mergeCell ref="O31:O32"/>
    <mergeCell ref="F18:F19"/>
    <mergeCell ref="H18:H19"/>
    <mergeCell ref="I18:I19"/>
    <mergeCell ref="Q51:Q52"/>
    <mergeCell ref="J29:J30"/>
    <mergeCell ref="K29:K30"/>
    <mergeCell ref="K27:K28"/>
    <mergeCell ref="J27:J28"/>
    <mergeCell ref="L29:L30"/>
    <mergeCell ref="O29:O30"/>
    <mergeCell ref="B16:B17"/>
    <mergeCell ref="B29:B30"/>
    <mergeCell ref="A18:A19"/>
    <mergeCell ref="B18:B19"/>
    <mergeCell ref="A16:A17"/>
    <mergeCell ref="A22:A23"/>
    <mergeCell ref="T27:T28"/>
    <mergeCell ref="U27:U28"/>
    <mergeCell ref="A29:A30"/>
    <mergeCell ref="F29:F30"/>
    <mergeCell ref="H29:H30"/>
    <mergeCell ref="I29:I30"/>
    <mergeCell ref="Q29:Q30"/>
    <mergeCell ref="T29:T30"/>
    <mergeCell ref="U29:U30"/>
    <mergeCell ref="H27:H28"/>
    <mergeCell ref="I27:I28"/>
    <mergeCell ref="R27:R28"/>
    <mergeCell ref="S27:S28"/>
    <mergeCell ref="A27:A28"/>
    <mergeCell ref="B27:B28"/>
    <mergeCell ref="F27:F28"/>
    <mergeCell ref="L27:L28"/>
    <mergeCell ref="O27:O28"/>
    <mergeCell ref="Q27:Q28"/>
    <mergeCell ref="R24:R25"/>
    <mergeCell ref="S24:S25"/>
    <mergeCell ref="T24:T25"/>
    <mergeCell ref="U24:U25"/>
    <mergeCell ref="K24:K25"/>
    <mergeCell ref="L24:L25"/>
    <mergeCell ref="O24:O25"/>
    <mergeCell ref="Q24:Q25"/>
    <mergeCell ref="S22:S23"/>
    <mergeCell ref="T22:T23"/>
    <mergeCell ref="U22:U23"/>
    <mergeCell ref="A24:A25"/>
    <mergeCell ref="B24:B25"/>
    <mergeCell ref="F24:F25"/>
    <mergeCell ref="H24:H25"/>
    <mergeCell ref="I24:I25"/>
    <mergeCell ref="J24:J25"/>
    <mergeCell ref="B22:B23"/>
    <mergeCell ref="K22:K23"/>
    <mergeCell ref="Q22:Q23"/>
    <mergeCell ref="R22:R23"/>
    <mergeCell ref="I20:I21"/>
    <mergeCell ref="J20:J21"/>
    <mergeCell ref="K20:K21"/>
    <mergeCell ref="L20:L21"/>
    <mergeCell ref="F22:F23"/>
    <mergeCell ref="H22:H23"/>
    <mergeCell ref="I22:I23"/>
    <mergeCell ref="J22:J23"/>
    <mergeCell ref="S18:S19"/>
    <mergeCell ref="R18:R19"/>
    <mergeCell ref="R20:R21"/>
    <mergeCell ref="S20:S21"/>
    <mergeCell ref="T18:T19"/>
    <mergeCell ref="U18:U19"/>
    <mergeCell ref="A20:A21"/>
    <mergeCell ref="F20:F21"/>
    <mergeCell ref="H20:H21"/>
    <mergeCell ref="B20:B21"/>
    <mergeCell ref="T20:T21"/>
    <mergeCell ref="U20:U21"/>
    <mergeCell ref="Q18:Q19"/>
    <mergeCell ref="Q20:Q21"/>
    <mergeCell ref="O51:O52"/>
    <mergeCell ref="J18:J19"/>
    <mergeCell ref="K18:K19"/>
    <mergeCell ref="L18:L19"/>
    <mergeCell ref="O18:O19"/>
    <mergeCell ref="L22:L23"/>
    <mergeCell ref="O22:O23"/>
    <mergeCell ref="O20:O21"/>
    <mergeCell ref="J31:J32"/>
    <mergeCell ref="K31:K32"/>
    <mergeCell ref="A12:A13"/>
    <mergeCell ref="A14:A15"/>
    <mergeCell ref="J10:J11"/>
    <mergeCell ref="S10:S11"/>
    <mergeCell ref="B12:B13"/>
    <mergeCell ref="F12:F13"/>
    <mergeCell ref="H12:H13"/>
    <mergeCell ref="I12:I13"/>
    <mergeCell ref="J12:J13"/>
    <mergeCell ref="L14:L15"/>
    <mergeCell ref="U10:U11"/>
    <mergeCell ref="R10:R11"/>
    <mergeCell ref="K10:K11"/>
    <mergeCell ref="L10:L11"/>
    <mergeCell ref="O10:O11"/>
    <mergeCell ref="Q10:Q11"/>
    <mergeCell ref="Q12:Q13"/>
    <mergeCell ref="O14:O15"/>
    <mergeCell ref="Q14:Q15"/>
    <mergeCell ref="T10:T11"/>
    <mergeCell ref="H10:H11"/>
    <mergeCell ref="I10:I11"/>
    <mergeCell ref="C10:C11"/>
    <mergeCell ref="O16:O17"/>
    <mergeCell ref="K12:K13"/>
    <mergeCell ref="L12:L13"/>
    <mergeCell ref="O12:O13"/>
    <mergeCell ref="J14:J15"/>
    <mergeCell ref="K14:K15"/>
    <mergeCell ref="A10:A11"/>
    <mergeCell ref="B10:B11"/>
    <mergeCell ref="T5:T8"/>
    <mergeCell ref="H6:H8"/>
    <mergeCell ref="Q6:Q8"/>
    <mergeCell ref="P5:S5"/>
    <mergeCell ref="G5:J5"/>
    <mergeCell ref="R6:R8"/>
    <mergeCell ref="K5:K8"/>
    <mergeCell ref="F10:F11"/>
    <mergeCell ref="R12:R13"/>
    <mergeCell ref="S12:S13"/>
    <mergeCell ref="T12:T13"/>
    <mergeCell ref="C29:C30"/>
    <mergeCell ref="C24:C25"/>
    <mergeCell ref="C22:C23"/>
    <mergeCell ref="C20:C21"/>
    <mergeCell ref="C18:C19"/>
    <mergeCell ref="C12:C13"/>
    <mergeCell ref="H14:H15"/>
    <mergeCell ref="B14:B15"/>
    <mergeCell ref="C14:C15"/>
    <mergeCell ref="F14:F15"/>
    <mergeCell ref="I14:I15"/>
    <mergeCell ref="R14:R15"/>
    <mergeCell ref="C16:C17"/>
    <mergeCell ref="F16:F17"/>
    <mergeCell ref="H16:H17"/>
    <mergeCell ref="I16:I17"/>
    <mergeCell ref="R16:R17"/>
    <mergeCell ref="J16:J17"/>
    <mergeCell ref="K16:K17"/>
    <mergeCell ref="L16:L17"/>
    <mergeCell ref="Q16:Q17"/>
    <mergeCell ref="S16:S17"/>
    <mergeCell ref="T16:T17"/>
    <mergeCell ref="U16:U17"/>
    <mergeCell ref="S14:S15"/>
    <mergeCell ref="T14:T15"/>
    <mergeCell ref="U14:U15"/>
    <mergeCell ref="Q31:Q32"/>
    <mergeCell ref="R31:R32"/>
    <mergeCell ref="S31:S32"/>
    <mergeCell ref="T31:T32"/>
    <mergeCell ref="U31:U32"/>
    <mergeCell ref="A33:A34"/>
    <mergeCell ref="B33:B34"/>
    <mergeCell ref="C33:C34"/>
    <mergeCell ref="F33:F34"/>
    <mergeCell ref="H33:H34"/>
    <mergeCell ref="I33:I34"/>
    <mergeCell ref="J33:J34"/>
    <mergeCell ref="K33:K34"/>
    <mergeCell ref="L33:L34"/>
    <mergeCell ref="O33:O34"/>
    <mergeCell ref="Q33:Q34"/>
    <mergeCell ref="R33:R34"/>
    <mergeCell ref="S33:S34"/>
    <mergeCell ref="T33:T34"/>
    <mergeCell ref="U33:U34"/>
    <mergeCell ref="A35:A36"/>
    <mergeCell ref="B35:B36"/>
    <mergeCell ref="C35:C36"/>
    <mergeCell ref="F35:F36"/>
    <mergeCell ref="H35:H36"/>
    <mergeCell ref="I35:I36"/>
    <mergeCell ref="J35:J36"/>
    <mergeCell ref="K35:K36"/>
    <mergeCell ref="L35:L36"/>
    <mergeCell ref="O35:O36"/>
    <mergeCell ref="Q35:Q36"/>
    <mergeCell ref="R35:R36"/>
    <mergeCell ref="S35:S36"/>
    <mergeCell ref="T35:T36"/>
    <mergeCell ref="U35:U36"/>
    <mergeCell ref="L51:L52"/>
    <mergeCell ref="L38:L39"/>
    <mergeCell ref="O38:O39"/>
    <mergeCell ref="Q38:Q39"/>
    <mergeCell ref="R38:R39"/>
    <mergeCell ref="S38:S39"/>
    <mergeCell ref="U38:U39"/>
    <mergeCell ref="K51:K52"/>
    <mergeCell ref="F38:F39"/>
    <mergeCell ref="H38:H39"/>
    <mergeCell ref="A38:A39"/>
    <mergeCell ref="B38:B39"/>
    <mergeCell ref="I38:I39"/>
    <mergeCell ref="J38:J39"/>
    <mergeCell ref="K38:K39"/>
    <mergeCell ref="J51:J52"/>
    <mergeCell ref="I51:I52"/>
    <mergeCell ref="K40:K41"/>
    <mergeCell ref="K42:K43"/>
    <mergeCell ref="H51:H52"/>
    <mergeCell ref="T38:T39"/>
    <mergeCell ref="I40:I41"/>
    <mergeCell ref="J40:J41"/>
    <mergeCell ref="L40:L41"/>
    <mergeCell ref="O40:O41"/>
    <mergeCell ref="Q40:Q41"/>
    <mergeCell ref="R40:R41"/>
    <mergeCell ref="A40:A41"/>
    <mergeCell ref="B40:B41"/>
    <mergeCell ref="F40:F41"/>
    <mergeCell ref="H40:H41"/>
    <mergeCell ref="S40:S41"/>
    <mergeCell ref="T40:T41"/>
    <mergeCell ref="U40:U41"/>
    <mergeCell ref="A42:A43"/>
    <mergeCell ref="B42:B43"/>
    <mergeCell ref="F42:F43"/>
    <mergeCell ref="H42:H43"/>
    <mergeCell ref="I42:I43"/>
    <mergeCell ref="J42:J43"/>
    <mergeCell ref="L42:L43"/>
    <mergeCell ref="O42:O43"/>
    <mergeCell ref="Q42:Q43"/>
    <mergeCell ref="R42:R43"/>
    <mergeCell ref="S42:S43"/>
    <mergeCell ref="T42:T43"/>
    <mergeCell ref="U42:U43"/>
    <mergeCell ref="C51:C52"/>
    <mergeCell ref="A51:A52"/>
    <mergeCell ref="B51:B52"/>
    <mergeCell ref="F45:F46"/>
    <mergeCell ref="H45:H46"/>
    <mergeCell ref="F51:F52"/>
    <mergeCell ref="A45:A46"/>
    <mergeCell ref="B45:B46"/>
    <mergeCell ref="Q45:Q46"/>
    <mergeCell ref="R45:R46"/>
    <mergeCell ref="C45:C46"/>
    <mergeCell ref="I45:I46"/>
    <mergeCell ref="J45:J46"/>
    <mergeCell ref="K45:K46"/>
    <mergeCell ref="A47:A48"/>
    <mergeCell ref="B47:B48"/>
    <mergeCell ref="C47:C48"/>
    <mergeCell ref="K47:K48"/>
    <mergeCell ref="F47:F48"/>
    <mergeCell ref="H47:H48"/>
    <mergeCell ref="I47:I48"/>
    <mergeCell ref="J47:J48"/>
    <mergeCell ref="T47:T48"/>
    <mergeCell ref="U47:U48"/>
    <mergeCell ref="L47:L48"/>
    <mergeCell ref="S47:S48"/>
    <mergeCell ref="O47:O48"/>
    <mergeCell ref="Q47:Q48"/>
    <mergeCell ref="R47:R48"/>
    <mergeCell ref="U12:U13"/>
    <mergeCell ref="T45:T46"/>
    <mergeCell ref="U45:U46"/>
    <mergeCell ref="C27:C28"/>
    <mergeCell ref="C42:C43"/>
    <mergeCell ref="C40:C41"/>
    <mergeCell ref="C38:C39"/>
    <mergeCell ref="S45:S46"/>
    <mergeCell ref="L45:L46"/>
    <mergeCell ref="O45:O46"/>
    <mergeCell ref="R51:R52"/>
    <mergeCell ref="S51:S52"/>
    <mergeCell ref="T51:T52"/>
    <mergeCell ref="U51:U52"/>
  </mergeCells>
  <printOptions horizontalCentered="1"/>
  <pageMargins left="0.5905511811023623" right="0.5905511811023623" top="0.7086614173228347" bottom="0.5905511811023623" header="0.3937007874015748" footer="0"/>
  <pageSetup fitToHeight="0" fitToWidth="3" horizontalDpi="600" verticalDpi="6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長期債務舉借</dc:title>
  <dc:subject/>
  <dc:creator>經濟部</dc:creator>
  <cp:keywords/>
  <dc:description/>
  <cp:lastModifiedBy>李慧君</cp:lastModifiedBy>
  <cp:lastPrinted>2005-04-26T07:15:39Z</cp:lastPrinted>
  <dcterms:created xsi:type="dcterms:W3CDTF">2001-03-29T02:15:08Z</dcterms:created>
  <dcterms:modified xsi:type="dcterms:W3CDTF">2005-09-06T09:14:38Z</dcterms:modified>
  <cp:category/>
  <cp:version/>
  <cp:contentType/>
  <cp:contentStatus/>
</cp:coreProperties>
</file>