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30" windowWidth="7305" windowHeight="4575" tabRatio="599" activeTab="0"/>
  </bookViews>
  <sheets>
    <sheet name="93乙144" sheetId="1" r:id="rId1"/>
  </sheets>
  <definedNames>
    <definedName name="_Regression_Int" localSheetId="0" hidden="1">1</definedName>
    <definedName name="_xlnm.Print_Area" localSheetId="0">'93乙144'!$A$1:$Q$53</definedName>
    <definedName name="Print_Area_MI" localSheetId="0">'93乙144'!$A$1:$H$52</definedName>
    <definedName name="_xlnm.Print_Titles" localSheetId="0">'93乙144'!$1:$6</definedName>
  </definedNames>
  <calcPr fullCalcOnLoad="1"/>
</workbook>
</file>

<file path=xl/sharedStrings.xml><?xml version="1.0" encoding="utf-8"?>
<sst xmlns="http://schemas.openxmlformats.org/spreadsheetml/2006/main" count="65" uniqueCount="52">
  <si>
    <t xml:space="preserve"> 增                     減                     數       </t>
  </si>
  <si>
    <t>機關名稱</t>
  </si>
  <si>
    <t xml:space="preserve"> </t>
  </si>
  <si>
    <t>現金</t>
  </si>
  <si>
    <t>中央銀行</t>
  </si>
  <si>
    <t>臺灣糖業股份有限公司</t>
  </si>
  <si>
    <t>中國造船股份有限公司</t>
  </si>
  <si>
    <t>中國石油股份有限公司</t>
  </si>
  <si>
    <t>臺灣電力股份有限公司</t>
  </si>
  <si>
    <t>漢翔航空工業股份有限公司</t>
  </si>
  <si>
    <t>中國輸出入銀行</t>
  </si>
  <si>
    <t>中華電信股份有限公司</t>
  </si>
  <si>
    <t>勞工保險局</t>
  </si>
  <si>
    <t>中央健康保險局</t>
  </si>
  <si>
    <t xml:space="preserve">    總           計</t>
  </si>
  <si>
    <t>榮民工程股份有限公司</t>
  </si>
  <si>
    <t>期初資本額</t>
  </si>
  <si>
    <t>期末資本額</t>
  </si>
  <si>
    <t>實收資本</t>
  </si>
  <si>
    <t>預收資本</t>
  </si>
  <si>
    <t>合計</t>
  </si>
  <si>
    <t>中央政府資本</t>
  </si>
  <si>
    <t>地方政府資本</t>
  </si>
  <si>
    <t>其他政府機關資本</t>
  </si>
  <si>
    <t>民股股東資本</t>
  </si>
  <si>
    <t>轉帳</t>
  </si>
  <si>
    <t>唐榮鐵工廠股份有限公司</t>
  </si>
  <si>
    <t>臺灣省自來水股份有限公司</t>
  </si>
  <si>
    <t>財政部印刷廠</t>
  </si>
  <si>
    <t>合作金庫銀行股份有限公司</t>
  </si>
  <si>
    <t>臺灣菸酒股份有限公司</t>
  </si>
  <si>
    <t xml:space="preserve">  單位：新臺幣元</t>
  </si>
  <si>
    <t>交通部臺灣鐵路管理局</t>
  </si>
  <si>
    <t>交通部基隆港務局</t>
  </si>
  <si>
    <t>交通部高雄港務局</t>
  </si>
  <si>
    <t>交通部花蓮港務局</t>
  </si>
  <si>
    <t>行 政 院 主 管</t>
  </si>
  <si>
    <t>經 濟 部 主 管</t>
  </si>
  <si>
    <t>財 政 部 主 管</t>
  </si>
  <si>
    <t>交 通 部 主 管</t>
  </si>
  <si>
    <t>行政院衛生署主管</t>
  </si>
  <si>
    <t xml:space="preserve">                　   本             年              度      </t>
  </si>
  <si>
    <t>中華郵政股份有限公司</t>
  </si>
  <si>
    <t>交通部臺中港務局</t>
  </si>
  <si>
    <t>中央信託局股份有限公司</t>
  </si>
  <si>
    <t>中央存款保險股份有限公司</t>
  </si>
  <si>
    <t>臺灣銀行股份有限公司</t>
  </si>
  <si>
    <t>臺灣土地銀行股份有限公司</t>
  </si>
  <si>
    <t>行政院勞工委員會主管</t>
  </si>
  <si>
    <t>行政院國軍退除役官兵輔導委員會主管</t>
  </si>
  <si>
    <t xml:space="preserve">  １４４    資     本　   增        </t>
  </si>
  <si>
    <t xml:space="preserve">  減　　綜　　計　 　表 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</si>
</sst>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0_)"/>
    <numFmt numFmtId="185" formatCode="0_)"/>
    <numFmt numFmtId="186" formatCode="#,##0.0"/>
    <numFmt numFmtId="187" formatCode="#,##0.00_ "/>
    <numFmt numFmtId="188" formatCode="#,##0_ "/>
    <numFmt numFmtId="189" formatCode="0.00_);[Red]\(0.00\)"/>
  </numFmts>
  <fonts count="11">
    <font>
      <sz val="12"/>
      <name val="Courier"/>
      <family val="3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sz val="12"/>
      <name val="細明體"/>
      <family val="3"/>
    </font>
    <font>
      <b/>
      <sz val="12"/>
      <name val="華康中黑體"/>
      <family val="3"/>
    </font>
    <font>
      <b/>
      <sz val="12"/>
      <name val="Courier"/>
      <family val="3"/>
    </font>
    <font>
      <sz val="11"/>
      <name val="細明體"/>
      <family val="3"/>
    </font>
    <font>
      <sz val="14"/>
      <name val="細明體"/>
      <family val="3"/>
    </font>
    <font>
      <b/>
      <sz val="30"/>
      <name val="細明體"/>
      <family val="3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2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7" fontId="0" fillId="0" borderId="0">
      <alignment/>
      <protection/>
    </xf>
    <xf numFmtId="183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180" fontId="4" fillId="0" borderId="0" applyFont="0" applyFill="0" applyBorder="0" applyAlignment="0" applyProtection="0"/>
  </cellStyleXfs>
  <cellXfs count="77">
    <xf numFmtId="37" fontId="0" fillId="0" borderId="0" xfId="0" applyAlignment="1">
      <alignment/>
    </xf>
    <xf numFmtId="39" fontId="0" fillId="0" borderId="0" xfId="0" applyNumberFormat="1" applyAlignment="1" applyProtection="1">
      <alignment/>
      <protection/>
    </xf>
    <xf numFmtId="37" fontId="0" fillId="0" borderId="0" xfId="0" applyNumberFormat="1" applyAlignment="1" applyProtection="1">
      <alignment/>
      <protection/>
    </xf>
    <xf numFmtId="37" fontId="0" fillId="0" borderId="0" xfId="0" applyBorder="1" applyAlignment="1">
      <alignment/>
    </xf>
    <xf numFmtId="37" fontId="5" fillId="0" borderId="0" xfId="0" applyFont="1" applyAlignment="1">
      <alignment/>
    </xf>
    <xf numFmtId="37" fontId="5" fillId="0" borderId="0" xfId="0" applyFont="1" applyAlignment="1" applyProtection="1" quotePrefix="1">
      <alignment horizontal="left"/>
      <protection/>
    </xf>
    <xf numFmtId="37" fontId="5" fillId="0" borderId="0" xfId="0" applyFont="1" applyBorder="1" applyAlignment="1">
      <alignment/>
    </xf>
    <xf numFmtId="37" fontId="5" fillId="0" borderId="0" xfId="0" applyFont="1" applyAlignment="1" quotePrefix="1">
      <alignment horizontal="left"/>
    </xf>
    <xf numFmtId="37" fontId="5" fillId="0" borderId="0" xfId="0" applyFont="1" applyAlignment="1" applyProtection="1" quotePrefix="1">
      <alignment horizontal="distributed"/>
      <protection/>
    </xf>
    <xf numFmtId="37" fontId="5" fillId="0" borderId="0" xfId="0" applyFont="1" applyAlignment="1" applyProtection="1">
      <alignment horizontal="distributed"/>
      <protection/>
    </xf>
    <xf numFmtId="37" fontId="6" fillId="0" borderId="1" xfId="0" applyFont="1" applyBorder="1" applyAlignment="1" applyProtection="1" quotePrefix="1">
      <alignment horizontal="left"/>
      <protection/>
    </xf>
    <xf numFmtId="4" fontId="0" fillId="0" borderId="0" xfId="0" applyNumberFormat="1" applyAlignment="1">
      <alignment/>
    </xf>
    <xf numFmtId="4" fontId="0" fillId="0" borderId="0" xfId="0" applyNumberFormat="1" applyAlignment="1" applyProtection="1">
      <alignment/>
      <protection/>
    </xf>
    <xf numFmtId="37" fontId="0" fillId="0" borderId="0" xfId="0" applyAlignment="1" applyProtection="1" quotePrefix="1">
      <alignment horizontal="left"/>
      <protection/>
    </xf>
    <xf numFmtId="37" fontId="5" fillId="0" borderId="2" xfId="0" applyFont="1" applyBorder="1" applyAlignment="1" applyProtection="1" quotePrefix="1">
      <alignment horizontal="left" vertical="center"/>
      <protection/>
    </xf>
    <xf numFmtId="37" fontId="5" fillId="0" borderId="3" xfId="0" applyFont="1" applyBorder="1" applyAlignment="1">
      <alignment vertical="center"/>
    </xf>
    <xf numFmtId="37" fontId="5" fillId="0" borderId="2" xfId="0" applyFont="1" applyBorder="1" applyAlignment="1">
      <alignment vertical="center"/>
    </xf>
    <xf numFmtId="37" fontId="5" fillId="0" borderId="3" xfId="0" applyFont="1" applyBorder="1" applyAlignment="1" quotePrefix="1">
      <alignment horizontal="left" vertical="center"/>
    </xf>
    <xf numFmtId="4" fontId="1" fillId="0" borderId="0" xfId="0" applyNumberFormat="1" applyFont="1" applyBorder="1" applyAlignment="1" applyProtection="1">
      <alignment horizontal="right"/>
      <protection/>
    </xf>
    <xf numFmtId="3" fontId="1" fillId="0" borderId="0" xfId="0" applyNumberFormat="1" applyFont="1" applyAlignment="1" applyProtection="1">
      <alignment horizontal="right"/>
      <protection/>
    </xf>
    <xf numFmtId="4" fontId="1" fillId="0" borderId="0" xfId="0" applyNumberFormat="1" applyFont="1" applyAlignment="1" applyProtection="1">
      <alignment horizontal="right"/>
      <protection/>
    </xf>
    <xf numFmtId="4" fontId="4" fillId="0" borderId="0" xfId="0" applyNumberFormat="1" applyFont="1" applyBorder="1" applyAlignment="1" applyProtection="1">
      <alignment horizontal="right"/>
      <protection/>
    </xf>
    <xf numFmtId="3" fontId="4" fillId="0" borderId="0" xfId="0" applyNumberFormat="1" applyFont="1" applyAlignment="1" applyProtection="1">
      <alignment horizontal="right"/>
      <protection/>
    </xf>
    <xf numFmtId="4" fontId="4" fillId="0" borderId="0" xfId="0" applyNumberFormat="1" applyFont="1" applyAlignment="1" applyProtection="1">
      <alignment horizontal="right"/>
      <protection/>
    </xf>
    <xf numFmtId="4" fontId="4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right"/>
    </xf>
    <xf numFmtId="4" fontId="4" fillId="0" borderId="0" xfId="0" applyNumberFormat="1" applyFont="1" applyBorder="1" applyAlignment="1">
      <alignment horizontal="right"/>
    </xf>
    <xf numFmtId="4" fontId="1" fillId="0" borderId="0" xfId="0" applyNumberFormat="1" applyFont="1" applyBorder="1" applyAlignment="1">
      <alignment horizontal="right"/>
    </xf>
    <xf numFmtId="4" fontId="1" fillId="0" borderId="1" xfId="0" applyNumberFormat="1" applyFont="1" applyBorder="1" applyAlignment="1" applyProtection="1">
      <alignment horizontal="right"/>
      <protection/>
    </xf>
    <xf numFmtId="187" fontId="4" fillId="0" borderId="0" xfId="0" applyNumberFormat="1" applyFont="1" applyAlignment="1" applyProtection="1">
      <alignment horizontal="right"/>
      <protection/>
    </xf>
    <xf numFmtId="37" fontId="6" fillId="0" borderId="0" xfId="0" applyFont="1" applyAlignment="1" applyProtection="1" quotePrefix="1">
      <alignment horizontal="center"/>
      <protection/>
    </xf>
    <xf numFmtId="37" fontId="5" fillId="0" borderId="4" xfId="0" applyFont="1" applyBorder="1" applyAlignment="1" applyProtection="1" quotePrefix="1">
      <alignment horizontal="distributed" vertical="center"/>
      <protection/>
    </xf>
    <xf numFmtId="37" fontId="5" fillId="0" borderId="5" xfId="0" applyFont="1" applyBorder="1" applyAlignment="1" applyProtection="1" quotePrefix="1">
      <alignment horizontal="distributed" vertical="center"/>
      <protection/>
    </xf>
    <xf numFmtId="37" fontId="5" fillId="0" borderId="0" xfId="0" applyFont="1" applyBorder="1" applyAlignment="1" applyProtection="1">
      <alignment horizontal="distributed"/>
      <protection/>
    </xf>
    <xf numFmtId="3" fontId="4" fillId="0" borderId="0" xfId="0" applyNumberFormat="1" applyFont="1" applyBorder="1" applyAlignment="1" applyProtection="1">
      <alignment horizontal="right"/>
      <protection/>
    </xf>
    <xf numFmtId="37" fontId="5" fillId="0" borderId="6" xfId="0" applyFont="1" applyBorder="1" applyAlignment="1">
      <alignment vertical="center"/>
    </xf>
    <xf numFmtId="37" fontId="5" fillId="0" borderId="7" xfId="0" applyFont="1" applyBorder="1" applyAlignment="1" applyProtection="1" quotePrefix="1">
      <alignment horizontal="distributed" vertical="center"/>
      <protection/>
    </xf>
    <xf numFmtId="37" fontId="5" fillId="0" borderId="0" xfId="0" applyFont="1" applyFill="1" applyAlignment="1" applyProtection="1" quotePrefix="1">
      <alignment horizontal="distributed"/>
      <protection/>
    </xf>
    <xf numFmtId="4" fontId="4" fillId="0" borderId="0" xfId="0" applyNumberFormat="1" applyFont="1" applyFill="1" applyAlignment="1" applyProtection="1">
      <alignment horizontal="right"/>
      <protection/>
    </xf>
    <xf numFmtId="37" fontId="9" fillId="0" borderId="0" xfId="0" applyFont="1" applyAlignment="1" quotePrefix="1">
      <alignment horizontal="center"/>
    </xf>
    <xf numFmtId="37" fontId="6" fillId="0" borderId="0" xfId="0" applyFont="1" applyBorder="1" applyAlignment="1" applyProtection="1" quotePrefix="1">
      <alignment horizontal="center"/>
      <protection/>
    </xf>
    <xf numFmtId="37" fontId="6" fillId="0" borderId="0" xfId="0" applyFont="1" applyBorder="1" applyAlignment="1" applyProtection="1" quotePrefix="1">
      <alignment horizontal="left"/>
      <protection/>
    </xf>
    <xf numFmtId="37" fontId="0" fillId="0" borderId="0" xfId="0" applyAlignment="1">
      <alignment/>
    </xf>
    <xf numFmtId="37" fontId="8" fillId="0" borderId="0" xfId="0" applyFont="1" applyAlignment="1" applyProtection="1" quotePrefix="1">
      <alignment horizontal="distributed"/>
      <protection/>
    </xf>
    <xf numFmtId="37" fontId="0" fillId="0" borderId="0" xfId="0" applyFill="1" applyAlignment="1">
      <alignment/>
    </xf>
    <xf numFmtId="37" fontId="7" fillId="0" borderId="0" xfId="0" applyFont="1" applyBorder="1" applyAlignment="1">
      <alignment/>
    </xf>
    <xf numFmtId="37" fontId="0" fillId="0" borderId="0" xfId="0" applyBorder="1" applyAlignment="1">
      <alignment/>
    </xf>
    <xf numFmtId="4" fontId="4" fillId="0" borderId="0" xfId="0" applyNumberFormat="1" applyFont="1" applyAlignment="1" applyProtection="1">
      <alignment horizontal="right"/>
      <protection locked="0"/>
    </xf>
    <xf numFmtId="4" fontId="4" fillId="0" borderId="0" xfId="15" applyNumberFormat="1" applyFont="1" applyBorder="1" applyAlignment="1" applyProtection="1">
      <alignment horizontal="right"/>
      <protection locked="0"/>
    </xf>
    <xf numFmtId="3" fontId="4" fillId="0" borderId="0" xfId="15" applyNumberFormat="1" applyFont="1" applyAlignment="1" applyProtection="1">
      <alignment horizontal="right"/>
      <protection locked="0"/>
    </xf>
    <xf numFmtId="4" fontId="4" fillId="0" borderId="0" xfId="15" applyNumberFormat="1" applyFont="1" applyAlignment="1" applyProtection="1">
      <alignment horizontal="right"/>
      <protection locked="0"/>
    </xf>
    <xf numFmtId="187" fontId="4" fillId="0" borderId="0" xfId="15" applyNumberFormat="1" applyFont="1" applyAlignment="1" applyProtection="1">
      <alignment horizontal="right"/>
      <protection locked="0"/>
    </xf>
    <xf numFmtId="4" fontId="4" fillId="0" borderId="0" xfId="15" applyNumberFormat="1" applyFont="1" applyFill="1" applyBorder="1" applyAlignment="1" applyProtection="1">
      <alignment horizontal="right"/>
      <protection locked="0"/>
    </xf>
    <xf numFmtId="3" fontId="4" fillId="0" borderId="0" xfId="15" applyNumberFormat="1" applyFont="1" applyFill="1" applyAlignment="1" applyProtection="1">
      <alignment horizontal="right"/>
      <protection locked="0"/>
    </xf>
    <xf numFmtId="187" fontId="4" fillId="0" borderId="0" xfId="15" applyNumberFormat="1" applyFont="1" applyFill="1" applyAlignment="1" applyProtection="1">
      <alignment horizontal="right"/>
      <protection locked="0"/>
    </xf>
    <xf numFmtId="3" fontId="4" fillId="0" borderId="0" xfId="15" applyNumberFormat="1" applyFont="1" applyBorder="1" applyAlignment="1" applyProtection="1">
      <alignment horizontal="right"/>
      <protection locked="0"/>
    </xf>
    <xf numFmtId="4" fontId="4" fillId="0" borderId="0" xfId="15" applyNumberFormat="1" applyFont="1" applyFill="1" applyAlignment="1" applyProtection="1">
      <alignment horizontal="right"/>
      <protection locked="0"/>
    </xf>
    <xf numFmtId="37" fontId="10" fillId="0" borderId="0" xfId="0" applyFont="1" applyAlignment="1" applyProtection="1" quotePrefix="1">
      <alignment horizontal="left"/>
      <protection/>
    </xf>
    <xf numFmtId="37" fontId="10" fillId="0" borderId="0" xfId="0" applyFont="1" applyAlignment="1">
      <alignment/>
    </xf>
    <xf numFmtId="37" fontId="5" fillId="0" borderId="8" xfId="0" applyFont="1" applyBorder="1" applyAlignment="1" applyProtection="1" quotePrefix="1">
      <alignment horizontal="distributed" vertical="center"/>
      <protection/>
    </xf>
    <xf numFmtId="37" fontId="0" fillId="0" borderId="9" xfId="0" applyBorder="1" applyAlignment="1">
      <alignment horizontal="distributed" vertical="center"/>
    </xf>
    <xf numFmtId="37" fontId="0" fillId="0" borderId="10" xfId="0" applyBorder="1" applyAlignment="1">
      <alignment horizontal="distributed" vertical="center"/>
    </xf>
    <xf numFmtId="37" fontId="0" fillId="0" borderId="9" xfId="0" applyBorder="1" applyAlignment="1">
      <alignment horizontal="distributed" vertical="center"/>
    </xf>
    <xf numFmtId="37" fontId="0" fillId="0" borderId="10" xfId="0" applyBorder="1" applyAlignment="1">
      <alignment horizontal="distributed" vertical="center"/>
    </xf>
    <xf numFmtId="37" fontId="5" fillId="0" borderId="6" xfId="0" applyFont="1" applyBorder="1" applyAlignment="1" applyProtection="1" quotePrefix="1">
      <alignment horizontal="distributed" vertical="center"/>
      <protection/>
    </xf>
    <xf numFmtId="37" fontId="0" fillId="0" borderId="3" xfId="0" applyBorder="1" applyAlignment="1">
      <alignment horizontal="distributed" vertical="center"/>
    </xf>
    <xf numFmtId="37" fontId="0" fillId="0" borderId="2" xfId="0" applyBorder="1" applyAlignment="1">
      <alignment horizontal="distributed" vertical="center"/>
    </xf>
    <xf numFmtId="37" fontId="5" fillId="0" borderId="11" xfId="0" applyFont="1" applyBorder="1" applyAlignment="1">
      <alignment horizontal="distributed" vertical="center"/>
    </xf>
    <xf numFmtId="37" fontId="0" fillId="0" borderId="12" xfId="0" applyBorder="1" applyAlignment="1">
      <alignment horizontal="distributed" vertical="center"/>
    </xf>
    <xf numFmtId="37" fontId="0" fillId="0" borderId="5" xfId="0" applyBorder="1" applyAlignment="1">
      <alignment horizontal="distributed" vertical="center"/>
    </xf>
    <xf numFmtId="37" fontId="5" fillId="0" borderId="13" xfId="0" applyFont="1" applyBorder="1" applyAlignment="1" applyProtection="1" quotePrefix="1">
      <alignment horizontal="distributed" vertical="center"/>
      <protection/>
    </xf>
    <xf numFmtId="37" fontId="0" fillId="0" borderId="14" xfId="0" applyBorder="1" applyAlignment="1">
      <alignment horizontal="distributed" vertical="center"/>
    </xf>
    <xf numFmtId="37" fontId="0" fillId="0" borderId="15" xfId="0" applyBorder="1" applyAlignment="1">
      <alignment horizontal="distributed" vertical="center"/>
    </xf>
    <xf numFmtId="37" fontId="0" fillId="0" borderId="16" xfId="0" applyBorder="1" applyAlignment="1">
      <alignment horizontal="distributed" vertical="center"/>
    </xf>
    <xf numFmtId="37" fontId="5" fillId="0" borderId="13" xfId="0" applyNumberFormat="1" applyFont="1" applyBorder="1" applyAlignment="1" applyProtection="1" quotePrefix="1">
      <alignment horizontal="distributed" vertical="center"/>
      <protection/>
    </xf>
    <xf numFmtId="37" fontId="0" fillId="0" borderId="17" xfId="0" applyBorder="1" applyAlignment="1">
      <alignment horizontal="distributed" vertical="center"/>
    </xf>
    <xf numFmtId="37" fontId="0" fillId="0" borderId="18" xfId="0" applyBorder="1" applyAlignment="1">
      <alignment horizontal="distributed" vertical="center"/>
    </xf>
  </cellXfs>
  <cellStyles count="7">
    <cellStyle name="Normal" xfId="0"/>
    <cellStyle name="一般_b144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Q70"/>
  <sheetViews>
    <sheetView showZeros="0" tabSelected="1" zoomScale="75" zoomScaleNormal="75" zoomScaleSheetLayoutView="75" workbookViewId="0" topLeftCell="A1">
      <selection activeCell="A1" sqref="A1"/>
    </sheetView>
  </sheetViews>
  <sheetFormatPr defaultColWidth="9.796875" defaultRowHeight="15"/>
  <cols>
    <col min="1" max="1" width="31.796875" style="0" customWidth="1"/>
    <col min="2" max="2" width="17.09765625" style="3" customWidth="1"/>
    <col min="3" max="3" width="14.296875" style="0" customWidth="1"/>
    <col min="4" max="4" width="17" style="0" customWidth="1"/>
    <col min="5" max="5" width="14.8984375" style="0" customWidth="1"/>
    <col min="6" max="6" width="14.59765625" style="0" customWidth="1"/>
    <col min="7" max="7" width="9" style="0" customWidth="1"/>
    <col min="8" max="8" width="10.8984375" style="0" customWidth="1"/>
    <col min="9" max="9" width="10.796875" style="0" customWidth="1"/>
    <col min="10" max="10" width="15.59765625" style="0" customWidth="1"/>
    <col min="11" max="11" width="10.796875" style="0" customWidth="1"/>
    <col min="12" max="12" width="14.69921875" style="0" customWidth="1"/>
    <col min="13" max="13" width="15.796875" style="0" customWidth="1"/>
    <col min="14" max="14" width="15.296875" style="0" customWidth="1"/>
    <col min="15" max="15" width="17.19921875" style="0" customWidth="1"/>
    <col min="16" max="16" width="14.09765625" style="0" customWidth="1"/>
    <col min="17" max="17" width="16.69921875" style="0" customWidth="1"/>
  </cols>
  <sheetData>
    <row r="1" spans="4:9" ht="51.75" customHeight="1">
      <c r="D1" s="57" t="s">
        <v>50</v>
      </c>
      <c r="I1" s="58" t="s">
        <v>51</v>
      </c>
    </row>
    <row r="2" spans="1:17" ht="32.25" customHeight="1" thickBot="1">
      <c r="A2" s="4"/>
      <c r="B2" s="6"/>
      <c r="C2" s="4"/>
      <c r="D2" s="5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Q2" s="39" t="s">
        <v>31</v>
      </c>
    </row>
    <row r="3" spans="1:17" ht="34.5" customHeight="1">
      <c r="A3" s="67" t="s">
        <v>1</v>
      </c>
      <c r="B3" s="64" t="s">
        <v>16</v>
      </c>
      <c r="C3" s="65"/>
      <c r="D3" s="66"/>
      <c r="E3" s="14" t="s">
        <v>41</v>
      </c>
      <c r="F3" s="16"/>
      <c r="G3" s="16"/>
      <c r="H3" s="35"/>
      <c r="I3" s="17" t="s">
        <v>0</v>
      </c>
      <c r="J3" s="15"/>
      <c r="K3" s="15"/>
      <c r="L3" s="15"/>
      <c r="M3" s="15"/>
      <c r="N3" s="16"/>
      <c r="O3" s="64" t="s">
        <v>17</v>
      </c>
      <c r="P3" s="65"/>
      <c r="Q3" s="65"/>
    </row>
    <row r="4" spans="1:17" ht="27.75" customHeight="1">
      <c r="A4" s="68"/>
      <c r="B4" s="59" t="s">
        <v>18</v>
      </c>
      <c r="C4" s="59" t="s">
        <v>19</v>
      </c>
      <c r="D4" s="59" t="s">
        <v>20</v>
      </c>
      <c r="E4" s="70" t="s">
        <v>21</v>
      </c>
      <c r="F4" s="71"/>
      <c r="G4" s="70" t="s">
        <v>22</v>
      </c>
      <c r="H4" s="71"/>
      <c r="I4" s="70" t="s">
        <v>23</v>
      </c>
      <c r="J4" s="71"/>
      <c r="K4" s="70" t="s">
        <v>24</v>
      </c>
      <c r="L4" s="71"/>
      <c r="M4" s="70" t="s">
        <v>20</v>
      </c>
      <c r="N4" s="71"/>
      <c r="O4" s="59" t="s">
        <v>18</v>
      </c>
      <c r="P4" s="59" t="s">
        <v>19</v>
      </c>
      <c r="Q4" s="74" t="s">
        <v>20</v>
      </c>
    </row>
    <row r="5" spans="1:17" ht="17.25" customHeight="1">
      <c r="A5" s="68"/>
      <c r="B5" s="60"/>
      <c r="C5" s="62"/>
      <c r="D5" s="60"/>
      <c r="E5" s="72"/>
      <c r="F5" s="73"/>
      <c r="G5" s="72"/>
      <c r="H5" s="73"/>
      <c r="I5" s="72"/>
      <c r="J5" s="73"/>
      <c r="K5" s="72"/>
      <c r="L5" s="73"/>
      <c r="M5" s="72"/>
      <c r="N5" s="73"/>
      <c r="O5" s="60"/>
      <c r="P5" s="60"/>
      <c r="Q5" s="75"/>
    </row>
    <row r="6" spans="1:17" ht="26.25" customHeight="1" thickBot="1">
      <c r="A6" s="69"/>
      <c r="B6" s="61"/>
      <c r="C6" s="63"/>
      <c r="D6" s="61"/>
      <c r="E6" s="31" t="s">
        <v>3</v>
      </c>
      <c r="F6" s="32" t="s">
        <v>25</v>
      </c>
      <c r="G6" s="31" t="s">
        <v>3</v>
      </c>
      <c r="H6" s="36" t="s">
        <v>25</v>
      </c>
      <c r="I6" s="36" t="s">
        <v>3</v>
      </c>
      <c r="J6" s="32" t="s">
        <v>25</v>
      </c>
      <c r="K6" s="32" t="s">
        <v>3</v>
      </c>
      <c r="L6" s="32" t="s">
        <v>25</v>
      </c>
      <c r="M6" s="32" t="s">
        <v>3</v>
      </c>
      <c r="N6" s="32" t="s">
        <v>25</v>
      </c>
      <c r="O6" s="61"/>
      <c r="P6" s="61"/>
      <c r="Q6" s="76"/>
    </row>
    <row r="7" spans="1:17" ht="15" customHeight="1">
      <c r="A7" s="13" t="s">
        <v>2</v>
      </c>
      <c r="C7" s="1"/>
      <c r="D7" s="2"/>
      <c r="E7" s="11"/>
      <c r="F7" s="11"/>
      <c r="H7" s="12"/>
      <c r="I7" s="11"/>
      <c r="J7" s="11"/>
      <c r="K7" s="11"/>
      <c r="L7" s="11"/>
      <c r="M7" s="11"/>
      <c r="N7" s="12"/>
      <c r="O7" s="11"/>
      <c r="P7" s="12"/>
      <c r="Q7" s="12"/>
    </row>
    <row r="8" spans="1:17" s="42" customFormat="1" ht="30.75" customHeight="1">
      <c r="A8" s="30" t="s">
        <v>36</v>
      </c>
      <c r="B8" s="18">
        <f>B9</f>
        <v>80000000000</v>
      </c>
      <c r="C8" s="19">
        <f>C9</f>
        <v>0</v>
      </c>
      <c r="D8" s="20">
        <f>SUM(B8:C8)</f>
        <v>80000000000</v>
      </c>
      <c r="E8" s="18">
        <f aca="true" t="shared" si="0" ref="E8:L8">E9</f>
        <v>0</v>
      </c>
      <c r="F8" s="18">
        <f t="shared" si="0"/>
        <v>0</v>
      </c>
      <c r="G8" s="18">
        <f t="shared" si="0"/>
        <v>0</v>
      </c>
      <c r="H8" s="18">
        <f t="shared" si="0"/>
        <v>0</v>
      </c>
      <c r="I8" s="18">
        <f t="shared" si="0"/>
        <v>0</v>
      </c>
      <c r="J8" s="18">
        <f t="shared" si="0"/>
        <v>0</v>
      </c>
      <c r="K8" s="18">
        <f t="shared" si="0"/>
        <v>0</v>
      </c>
      <c r="L8" s="18">
        <f t="shared" si="0"/>
        <v>0</v>
      </c>
      <c r="M8" s="20">
        <f>E8+G8+I8+K8</f>
        <v>0</v>
      </c>
      <c r="N8" s="20">
        <f>F8+H8+J8+L8</f>
        <v>0</v>
      </c>
      <c r="O8" s="20">
        <f>Q8-P8</f>
        <v>80000000000</v>
      </c>
      <c r="P8" s="20">
        <f>P9</f>
        <v>0</v>
      </c>
      <c r="Q8" s="20">
        <f>D8+M8+N8</f>
        <v>80000000000</v>
      </c>
    </row>
    <row r="9" spans="1:17" s="42" customFormat="1" ht="27.75" customHeight="1">
      <c r="A9" s="8" t="s">
        <v>4</v>
      </c>
      <c r="B9" s="48">
        <v>80000000000</v>
      </c>
      <c r="C9" s="49"/>
      <c r="D9" s="23">
        <f>SUM(B9:C9)</f>
        <v>80000000000</v>
      </c>
      <c r="E9" s="50"/>
      <c r="F9" s="50"/>
      <c r="G9" s="49"/>
      <c r="H9" s="50"/>
      <c r="I9" s="50"/>
      <c r="J9" s="50"/>
      <c r="K9" s="50"/>
      <c r="L9" s="50"/>
      <c r="M9" s="24">
        <f>E9+G9+I9+K9</f>
        <v>0</v>
      </c>
      <c r="N9" s="23">
        <f>F9+H9+J9+L9</f>
        <v>0</v>
      </c>
      <c r="O9" s="23">
        <f>Q9-P9</f>
        <v>80000000000</v>
      </c>
      <c r="P9" s="47"/>
      <c r="Q9" s="23">
        <f>D9+M9+N9</f>
        <v>80000000000</v>
      </c>
    </row>
    <row r="10" spans="1:17" s="42" customFormat="1" ht="15" customHeight="1">
      <c r="A10" s="8"/>
      <c r="B10" s="21"/>
      <c r="C10" s="22"/>
      <c r="D10" s="23"/>
      <c r="E10" s="24"/>
      <c r="F10" s="24"/>
      <c r="G10" s="25"/>
      <c r="H10" s="23"/>
      <c r="I10" s="24"/>
      <c r="J10" s="23"/>
      <c r="K10" s="24"/>
      <c r="L10" s="23"/>
      <c r="M10" s="24"/>
      <c r="N10" s="23"/>
      <c r="O10" s="23"/>
      <c r="P10" s="23"/>
      <c r="Q10" s="23"/>
    </row>
    <row r="11" spans="1:17" s="42" customFormat="1" ht="30.75" customHeight="1">
      <c r="A11" s="30" t="s">
        <v>37</v>
      </c>
      <c r="B11" s="18">
        <f aca="true" t="shared" si="1" ref="B11:Q11">SUM(B12:B18)</f>
        <v>683109804020</v>
      </c>
      <c r="C11" s="18">
        <f t="shared" si="1"/>
        <v>3260775468.33</v>
      </c>
      <c r="D11" s="18">
        <f t="shared" si="1"/>
        <v>686370579488.33</v>
      </c>
      <c r="E11" s="18">
        <f t="shared" si="1"/>
        <v>-68981000</v>
      </c>
      <c r="F11" s="18">
        <f t="shared" si="1"/>
        <v>179238</v>
      </c>
      <c r="G11" s="18">
        <f t="shared" si="1"/>
        <v>0</v>
      </c>
      <c r="H11" s="18">
        <f t="shared" si="1"/>
        <v>37896687</v>
      </c>
      <c r="I11" s="18">
        <f t="shared" si="1"/>
        <v>0</v>
      </c>
      <c r="J11" s="18">
        <f t="shared" si="1"/>
        <v>-390</v>
      </c>
      <c r="K11" s="18">
        <f t="shared" si="1"/>
        <v>0</v>
      </c>
      <c r="L11" s="18">
        <f t="shared" si="1"/>
        <v>0</v>
      </c>
      <c r="M11" s="18">
        <f t="shared" si="1"/>
        <v>-68981000</v>
      </c>
      <c r="N11" s="18">
        <f t="shared" si="1"/>
        <v>38075535</v>
      </c>
      <c r="O11" s="18">
        <f t="shared" si="1"/>
        <v>683109804020</v>
      </c>
      <c r="P11" s="18">
        <f t="shared" si="1"/>
        <v>3229870003.33</v>
      </c>
      <c r="Q11" s="18">
        <f t="shared" si="1"/>
        <v>686339674023.33</v>
      </c>
    </row>
    <row r="12" spans="1:17" s="42" customFormat="1" ht="27.75" customHeight="1">
      <c r="A12" s="8" t="s">
        <v>5</v>
      </c>
      <c r="B12" s="48">
        <v>78288192570</v>
      </c>
      <c r="C12" s="49"/>
      <c r="D12" s="23">
        <f aca="true" t="shared" si="2" ref="D12:D18">SUM(B12:C12)</f>
        <v>78288192570</v>
      </c>
      <c r="E12" s="50"/>
      <c r="F12" s="50"/>
      <c r="G12" s="49"/>
      <c r="H12" s="50"/>
      <c r="I12" s="50"/>
      <c r="J12" s="50"/>
      <c r="K12" s="50"/>
      <c r="L12" s="50"/>
      <c r="M12" s="23">
        <f>E12+G12+I12+K12</f>
        <v>0</v>
      </c>
      <c r="N12" s="23">
        <f>F12+H12+J12+L12</f>
        <v>0</v>
      </c>
      <c r="O12" s="23">
        <f>Q12-P12</f>
        <v>78288192570</v>
      </c>
      <c r="P12" s="50"/>
      <c r="Q12" s="23">
        <f>D12+M12+N12</f>
        <v>78288192570</v>
      </c>
    </row>
    <row r="13" spans="1:17" s="42" customFormat="1" ht="27.75" customHeight="1">
      <c r="A13" s="8" t="s">
        <v>6</v>
      </c>
      <c r="B13" s="48">
        <v>11138997170</v>
      </c>
      <c r="C13" s="49" t="s">
        <v>2</v>
      </c>
      <c r="D13" s="23">
        <f t="shared" si="2"/>
        <v>11138997170</v>
      </c>
      <c r="E13" s="50"/>
      <c r="F13" s="50"/>
      <c r="G13" s="49"/>
      <c r="H13" s="50"/>
      <c r="I13" s="50"/>
      <c r="J13" s="50"/>
      <c r="K13" s="50"/>
      <c r="L13" s="50"/>
      <c r="M13" s="23">
        <f aca="true" t="shared" si="3" ref="M13:M18">E13+G13+I13+K13</f>
        <v>0</v>
      </c>
      <c r="N13" s="23">
        <f aca="true" t="shared" si="4" ref="N13:N18">F13+H13+J13+L13</f>
        <v>0</v>
      </c>
      <c r="O13" s="23">
        <f aca="true" t="shared" si="5" ref="O13:O18">Q13-P13</f>
        <v>11138997170</v>
      </c>
      <c r="P13" s="50"/>
      <c r="Q13" s="23">
        <f aca="true" t="shared" si="6" ref="Q13:Q18">D13+M13+N13</f>
        <v>11138997170</v>
      </c>
    </row>
    <row r="14" spans="1:17" s="42" customFormat="1" ht="27.75" customHeight="1">
      <c r="A14" s="8" t="s">
        <v>7</v>
      </c>
      <c r="B14" s="48">
        <v>130100000000</v>
      </c>
      <c r="C14" s="49"/>
      <c r="D14" s="23">
        <f t="shared" si="2"/>
        <v>130100000000</v>
      </c>
      <c r="E14" s="50"/>
      <c r="F14" s="50"/>
      <c r="G14" s="49"/>
      <c r="H14" s="50"/>
      <c r="I14" s="50"/>
      <c r="J14" s="50"/>
      <c r="K14" s="50"/>
      <c r="L14" s="50"/>
      <c r="M14" s="23">
        <f t="shared" si="3"/>
        <v>0</v>
      </c>
      <c r="N14" s="23">
        <f t="shared" si="4"/>
        <v>0</v>
      </c>
      <c r="O14" s="23">
        <f t="shared" si="5"/>
        <v>130100000000</v>
      </c>
      <c r="P14" s="50"/>
      <c r="Q14" s="23">
        <f t="shared" si="6"/>
        <v>130100000000</v>
      </c>
    </row>
    <row r="15" spans="1:17" s="42" customFormat="1" ht="27.75" customHeight="1">
      <c r="A15" s="8" t="s">
        <v>8</v>
      </c>
      <c r="B15" s="48">
        <v>330000000000</v>
      </c>
      <c r="C15" s="49"/>
      <c r="D15" s="23">
        <f t="shared" si="2"/>
        <v>330000000000</v>
      </c>
      <c r="E15" s="50"/>
      <c r="F15" s="50"/>
      <c r="G15" s="49"/>
      <c r="H15" s="50"/>
      <c r="I15" s="50"/>
      <c r="J15" s="50"/>
      <c r="K15" s="50"/>
      <c r="L15" s="50"/>
      <c r="M15" s="23">
        <f t="shared" si="3"/>
        <v>0</v>
      </c>
      <c r="N15" s="23">
        <f t="shared" si="4"/>
        <v>0</v>
      </c>
      <c r="O15" s="23">
        <f t="shared" si="5"/>
        <v>330000000000</v>
      </c>
      <c r="P15" s="50"/>
      <c r="Q15" s="23">
        <f t="shared" si="6"/>
        <v>330000000000</v>
      </c>
    </row>
    <row r="16" spans="1:17" s="42" customFormat="1" ht="27.75" customHeight="1">
      <c r="A16" s="8" t="s">
        <v>9</v>
      </c>
      <c r="B16" s="48">
        <v>9082614280</v>
      </c>
      <c r="C16" s="49"/>
      <c r="D16" s="23">
        <f t="shared" si="2"/>
        <v>9082614280</v>
      </c>
      <c r="E16" s="50"/>
      <c r="F16" s="50"/>
      <c r="G16" s="49"/>
      <c r="H16" s="50"/>
      <c r="I16" s="50"/>
      <c r="J16" s="50"/>
      <c r="K16" s="50"/>
      <c r="L16" s="50"/>
      <c r="M16" s="23">
        <f t="shared" si="3"/>
        <v>0</v>
      </c>
      <c r="N16" s="23">
        <f t="shared" si="4"/>
        <v>0</v>
      </c>
      <c r="O16" s="23">
        <f t="shared" si="5"/>
        <v>9082614280</v>
      </c>
      <c r="P16" s="50"/>
      <c r="Q16" s="23">
        <f t="shared" si="6"/>
        <v>9082614280</v>
      </c>
    </row>
    <row r="17" spans="1:17" s="42" customFormat="1" ht="27.75" customHeight="1">
      <c r="A17" s="8" t="s">
        <v>26</v>
      </c>
      <c r="B17" s="48">
        <v>7000000000</v>
      </c>
      <c r="C17" s="49"/>
      <c r="D17" s="23">
        <f t="shared" si="2"/>
        <v>7000000000</v>
      </c>
      <c r="E17" s="50"/>
      <c r="F17" s="50">
        <v>390</v>
      </c>
      <c r="G17" s="49"/>
      <c r="H17" s="50"/>
      <c r="I17" s="50"/>
      <c r="J17" s="50">
        <v>-390</v>
      </c>
      <c r="K17" s="50"/>
      <c r="L17" s="50"/>
      <c r="M17" s="23">
        <f t="shared" si="3"/>
        <v>0</v>
      </c>
      <c r="N17" s="23">
        <f t="shared" si="4"/>
        <v>0</v>
      </c>
      <c r="O17" s="23">
        <f t="shared" si="5"/>
        <v>7000000000</v>
      </c>
      <c r="P17" s="50"/>
      <c r="Q17" s="23">
        <f t="shared" si="6"/>
        <v>7000000000</v>
      </c>
    </row>
    <row r="18" spans="1:17" s="42" customFormat="1" ht="27.75" customHeight="1">
      <c r="A18" s="8" t="s">
        <v>27</v>
      </c>
      <c r="B18" s="48">
        <v>117500000000</v>
      </c>
      <c r="C18" s="51">
        <v>3260775468.33</v>
      </c>
      <c r="D18" s="23">
        <f t="shared" si="2"/>
        <v>120760775468.33</v>
      </c>
      <c r="E18" s="50">
        <v>-68981000</v>
      </c>
      <c r="F18" s="50">
        <v>178848</v>
      </c>
      <c r="G18" s="49"/>
      <c r="H18" s="50">
        <v>37896687</v>
      </c>
      <c r="I18" s="50"/>
      <c r="J18" s="50"/>
      <c r="K18" s="50"/>
      <c r="L18" s="50"/>
      <c r="M18" s="23">
        <f t="shared" si="3"/>
        <v>-68981000</v>
      </c>
      <c r="N18" s="23">
        <f t="shared" si="4"/>
        <v>38075535</v>
      </c>
      <c r="O18" s="23">
        <f t="shared" si="5"/>
        <v>117500000000</v>
      </c>
      <c r="P18" s="50">
        <v>3229870003.33</v>
      </c>
      <c r="Q18" s="23">
        <f t="shared" si="6"/>
        <v>120729870003.33</v>
      </c>
    </row>
    <row r="19" spans="1:17" s="42" customFormat="1" ht="15" customHeight="1">
      <c r="A19" s="43"/>
      <c r="B19" s="21"/>
      <c r="C19" s="29"/>
      <c r="D19" s="23"/>
      <c r="E19" s="23"/>
      <c r="F19" s="23"/>
      <c r="G19" s="22"/>
      <c r="H19" s="23"/>
      <c r="I19" s="23"/>
      <c r="J19" s="23"/>
      <c r="K19" s="24"/>
      <c r="L19" s="23"/>
      <c r="M19" s="23"/>
      <c r="N19" s="23"/>
      <c r="O19" s="23"/>
      <c r="P19" s="23"/>
      <c r="Q19" s="23"/>
    </row>
    <row r="20" spans="1:17" s="42" customFormat="1" ht="30.75" customHeight="1">
      <c r="A20" s="30" t="s">
        <v>38</v>
      </c>
      <c r="B20" s="18">
        <f aca="true" t="shared" si="7" ref="B20:Q20">SUM(B21:B28)</f>
        <v>162185481600</v>
      </c>
      <c r="C20" s="18">
        <f t="shared" si="7"/>
        <v>0</v>
      </c>
      <c r="D20" s="18">
        <f t="shared" si="7"/>
        <v>162185481600</v>
      </c>
      <c r="E20" s="18">
        <f t="shared" si="7"/>
        <v>0</v>
      </c>
      <c r="F20" s="18">
        <f t="shared" si="7"/>
        <v>1987693340</v>
      </c>
      <c r="G20" s="18">
        <f t="shared" si="7"/>
        <v>0</v>
      </c>
      <c r="H20" s="18">
        <f t="shared" si="7"/>
        <v>0</v>
      </c>
      <c r="I20" s="18">
        <f t="shared" si="7"/>
        <v>0</v>
      </c>
      <c r="J20" s="18">
        <f t="shared" si="7"/>
        <v>17840000</v>
      </c>
      <c r="K20" s="18">
        <f t="shared" si="7"/>
        <v>0</v>
      </c>
      <c r="L20" s="18">
        <f t="shared" si="7"/>
        <v>1307288900</v>
      </c>
      <c r="M20" s="18">
        <f t="shared" si="7"/>
        <v>0</v>
      </c>
      <c r="N20" s="18">
        <f t="shared" si="7"/>
        <v>3312822240</v>
      </c>
      <c r="O20" s="20">
        <f t="shared" si="7"/>
        <v>165498303840</v>
      </c>
      <c r="P20" s="20">
        <f t="shared" si="7"/>
        <v>0</v>
      </c>
      <c r="Q20" s="20">
        <f t="shared" si="7"/>
        <v>165498303840</v>
      </c>
    </row>
    <row r="21" spans="1:17" s="44" customFormat="1" ht="27.75" customHeight="1">
      <c r="A21" s="37" t="s">
        <v>10</v>
      </c>
      <c r="B21" s="52">
        <v>12000000000</v>
      </c>
      <c r="C21" s="53"/>
      <c r="D21" s="38">
        <f>SUM(B21:C21)</f>
        <v>12000000000</v>
      </c>
      <c r="E21" s="56"/>
      <c r="F21" s="56"/>
      <c r="G21" s="53"/>
      <c r="H21" s="56"/>
      <c r="I21" s="56"/>
      <c r="J21" s="56"/>
      <c r="K21" s="56"/>
      <c r="L21" s="56"/>
      <c r="M21" s="38">
        <f>E21+G21+I21+K21</f>
        <v>0</v>
      </c>
      <c r="N21" s="38">
        <f>F21+H21+J21+L21</f>
        <v>0</v>
      </c>
      <c r="O21" s="38">
        <f>Q21-P21</f>
        <v>12000000000</v>
      </c>
      <c r="P21" s="56"/>
      <c r="Q21" s="38">
        <f>D21+M21+N21</f>
        <v>12000000000</v>
      </c>
    </row>
    <row r="22" spans="1:17" s="42" customFormat="1" ht="27.75" customHeight="1">
      <c r="A22" s="9" t="s">
        <v>44</v>
      </c>
      <c r="B22" s="48">
        <v>10000000000</v>
      </c>
      <c r="C22" s="49"/>
      <c r="D22" s="38">
        <f aca="true" t="shared" si="8" ref="D22:D28">SUM(B22:C22)</f>
        <v>10000000000</v>
      </c>
      <c r="E22" s="50"/>
      <c r="F22" s="50"/>
      <c r="G22" s="49"/>
      <c r="H22" s="50"/>
      <c r="I22" s="50"/>
      <c r="J22" s="50"/>
      <c r="K22" s="50"/>
      <c r="L22" s="50"/>
      <c r="M22" s="38">
        <f aca="true" t="shared" si="9" ref="M22:M28">E22+G22+I22+K22</f>
        <v>0</v>
      </c>
      <c r="N22" s="38">
        <f aca="true" t="shared" si="10" ref="N22:N28">F22+H22+J22+L22</f>
        <v>0</v>
      </c>
      <c r="O22" s="38">
        <f aca="true" t="shared" si="11" ref="O22:O28">Q22-P22</f>
        <v>10000000000</v>
      </c>
      <c r="P22" s="50"/>
      <c r="Q22" s="38">
        <f aca="true" t="shared" si="12" ref="Q22:Q28">D22+M22+N22</f>
        <v>10000000000</v>
      </c>
    </row>
    <row r="23" spans="1:17" s="42" customFormat="1" ht="27.75" customHeight="1">
      <c r="A23" s="9" t="s">
        <v>45</v>
      </c>
      <c r="B23" s="48">
        <v>10000000000</v>
      </c>
      <c r="C23" s="49"/>
      <c r="D23" s="38">
        <f t="shared" si="8"/>
        <v>10000000000</v>
      </c>
      <c r="E23" s="50"/>
      <c r="F23" s="50"/>
      <c r="G23" s="49"/>
      <c r="H23" s="50"/>
      <c r="I23" s="50"/>
      <c r="J23" s="50"/>
      <c r="K23" s="50"/>
      <c r="L23" s="50"/>
      <c r="M23" s="38">
        <f t="shared" si="9"/>
        <v>0</v>
      </c>
      <c r="N23" s="38">
        <f t="shared" si="10"/>
        <v>0</v>
      </c>
      <c r="O23" s="38">
        <f t="shared" si="11"/>
        <v>10000000000</v>
      </c>
      <c r="P23" s="50"/>
      <c r="Q23" s="38">
        <f t="shared" si="12"/>
        <v>10000000000</v>
      </c>
    </row>
    <row r="24" spans="1:17" s="42" customFormat="1" ht="27.75" customHeight="1">
      <c r="A24" s="9" t="s">
        <v>46</v>
      </c>
      <c r="B24" s="48">
        <v>48000000000</v>
      </c>
      <c r="C24" s="49"/>
      <c r="D24" s="38">
        <f t="shared" si="8"/>
        <v>48000000000</v>
      </c>
      <c r="E24" s="50"/>
      <c r="F24" s="50"/>
      <c r="G24" s="49"/>
      <c r="H24" s="50"/>
      <c r="I24" s="50"/>
      <c r="J24" s="50"/>
      <c r="K24" s="50"/>
      <c r="L24" s="50"/>
      <c r="M24" s="38">
        <f t="shared" si="9"/>
        <v>0</v>
      </c>
      <c r="N24" s="38">
        <f t="shared" si="10"/>
        <v>0</v>
      </c>
      <c r="O24" s="38">
        <f t="shared" si="11"/>
        <v>48000000000</v>
      </c>
      <c r="P24" s="50"/>
      <c r="Q24" s="38">
        <f t="shared" si="12"/>
        <v>48000000000</v>
      </c>
    </row>
    <row r="25" spans="1:17" s="42" customFormat="1" ht="27.75" customHeight="1">
      <c r="A25" s="9" t="s">
        <v>47</v>
      </c>
      <c r="B25" s="48">
        <v>25000000000</v>
      </c>
      <c r="C25" s="49"/>
      <c r="D25" s="38">
        <f t="shared" si="8"/>
        <v>25000000000</v>
      </c>
      <c r="E25" s="50"/>
      <c r="F25" s="50"/>
      <c r="G25" s="49"/>
      <c r="H25" s="50"/>
      <c r="I25" s="50"/>
      <c r="J25" s="50"/>
      <c r="K25" s="50"/>
      <c r="L25" s="50"/>
      <c r="M25" s="38">
        <f t="shared" si="9"/>
        <v>0</v>
      </c>
      <c r="N25" s="38">
        <f t="shared" si="10"/>
        <v>0</v>
      </c>
      <c r="O25" s="38">
        <f t="shared" si="11"/>
        <v>25000000000</v>
      </c>
      <c r="P25" s="50"/>
      <c r="Q25" s="38">
        <f t="shared" si="12"/>
        <v>25000000000</v>
      </c>
    </row>
    <row r="26" spans="1:17" s="42" customFormat="1" ht="27.75" customHeight="1">
      <c r="A26" s="9" t="s">
        <v>29</v>
      </c>
      <c r="B26" s="48">
        <v>22085481600</v>
      </c>
      <c r="C26" s="49"/>
      <c r="D26" s="38">
        <f t="shared" si="8"/>
        <v>22085481600</v>
      </c>
      <c r="E26" s="50"/>
      <c r="F26" s="50">
        <v>1987693340</v>
      </c>
      <c r="G26" s="49"/>
      <c r="H26" s="50"/>
      <c r="I26" s="50"/>
      <c r="J26" s="50">
        <v>17840000</v>
      </c>
      <c r="K26" s="50"/>
      <c r="L26" s="50">
        <v>1307288900</v>
      </c>
      <c r="M26" s="38">
        <f t="shared" si="9"/>
        <v>0</v>
      </c>
      <c r="N26" s="38">
        <f t="shared" si="10"/>
        <v>3312822240</v>
      </c>
      <c r="O26" s="38">
        <f t="shared" si="11"/>
        <v>25398303840</v>
      </c>
      <c r="P26" s="50"/>
      <c r="Q26" s="38">
        <f t="shared" si="12"/>
        <v>25398303840</v>
      </c>
    </row>
    <row r="27" spans="1:17" s="42" customFormat="1" ht="27.75" customHeight="1">
      <c r="A27" s="8" t="s">
        <v>28</v>
      </c>
      <c r="B27" s="48">
        <v>100000000</v>
      </c>
      <c r="C27" s="49"/>
      <c r="D27" s="38">
        <f t="shared" si="8"/>
        <v>100000000</v>
      </c>
      <c r="E27" s="50"/>
      <c r="F27" s="50"/>
      <c r="G27" s="49"/>
      <c r="H27" s="50"/>
      <c r="I27" s="50"/>
      <c r="J27" s="50"/>
      <c r="K27" s="50"/>
      <c r="L27" s="50"/>
      <c r="M27" s="38">
        <f t="shared" si="9"/>
        <v>0</v>
      </c>
      <c r="N27" s="38">
        <f t="shared" si="10"/>
        <v>0</v>
      </c>
      <c r="O27" s="38">
        <f t="shared" si="11"/>
        <v>100000000</v>
      </c>
      <c r="P27" s="50"/>
      <c r="Q27" s="38">
        <f t="shared" si="12"/>
        <v>100000000</v>
      </c>
    </row>
    <row r="28" spans="1:17" s="42" customFormat="1" ht="27.75" customHeight="1">
      <c r="A28" s="37" t="s">
        <v>30</v>
      </c>
      <c r="B28" s="48">
        <v>35000000000</v>
      </c>
      <c r="C28" s="49"/>
      <c r="D28" s="38">
        <f t="shared" si="8"/>
        <v>35000000000</v>
      </c>
      <c r="E28" s="50"/>
      <c r="F28" s="50"/>
      <c r="G28" s="49"/>
      <c r="H28" s="50"/>
      <c r="I28" s="50"/>
      <c r="J28" s="50"/>
      <c r="K28" s="50"/>
      <c r="L28" s="50"/>
      <c r="M28" s="38">
        <f t="shared" si="9"/>
        <v>0</v>
      </c>
      <c r="N28" s="38">
        <f t="shared" si="10"/>
        <v>0</v>
      </c>
      <c r="O28" s="38">
        <f t="shared" si="11"/>
        <v>35000000000</v>
      </c>
      <c r="P28" s="50"/>
      <c r="Q28" s="38">
        <f t="shared" si="12"/>
        <v>35000000000</v>
      </c>
    </row>
    <row r="29" spans="1:17" s="42" customFormat="1" ht="15" customHeight="1">
      <c r="A29" s="37"/>
      <c r="B29" s="21"/>
      <c r="C29" s="22"/>
      <c r="D29" s="23"/>
      <c r="E29" s="23"/>
      <c r="F29" s="23"/>
      <c r="G29" s="22"/>
      <c r="H29" s="23"/>
      <c r="I29" s="23"/>
      <c r="J29" s="23"/>
      <c r="K29" s="24"/>
      <c r="L29" s="23"/>
      <c r="M29" s="23"/>
      <c r="N29" s="23"/>
      <c r="O29" s="38"/>
      <c r="P29" s="23"/>
      <c r="Q29" s="23"/>
    </row>
    <row r="30" spans="1:17" s="42" customFormat="1" ht="30.75" customHeight="1">
      <c r="A30" s="30" t="s">
        <v>39</v>
      </c>
      <c r="B30" s="18">
        <f aca="true" t="shared" si="13" ref="B30:Q30">SUM(B31:B37)</f>
        <v>321850950279.07996</v>
      </c>
      <c r="C30" s="18">
        <f t="shared" si="13"/>
        <v>0</v>
      </c>
      <c r="D30" s="18">
        <f t="shared" si="13"/>
        <v>321850950279.07996</v>
      </c>
      <c r="E30" s="18">
        <f t="shared" si="13"/>
        <v>6587972516</v>
      </c>
      <c r="F30" s="18">
        <f t="shared" si="13"/>
        <v>-1917051008.8700001</v>
      </c>
      <c r="G30" s="18">
        <f t="shared" si="13"/>
        <v>0</v>
      </c>
      <c r="H30" s="18">
        <f t="shared" si="13"/>
        <v>0</v>
      </c>
      <c r="I30" s="18">
        <f t="shared" si="13"/>
        <v>0</v>
      </c>
      <c r="J30" s="18">
        <f t="shared" si="13"/>
        <v>111769960</v>
      </c>
      <c r="K30" s="18">
        <f t="shared" si="13"/>
        <v>0</v>
      </c>
      <c r="L30" s="18">
        <f t="shared" si="13"/>
        <v>-23949170</v>
      </c>
      <c r="M30" s="18">
        <f t="shared" si="13"/>
        <v>6587972516</v>
      </c>
      <c r="N30" s="18">
        <f t="shared" si="13"/>
        <v>-1829230218.8700001</v>
      </c>
      <c r="O30" s="20">
        <f t="shared" si="13"/>
        <v>326609692576.20996</v>
      </c>
      <c r="P30" s="20">
        <f t="shared" si="13"/>
        <v>0</v>
      </c>
      <c r="Q30" s="20">
        <f t="shared" si="13"/>
        <v>326609692576.20996</v>
      </c>
    </row>
    <row r="31" spans="1:17" s="42" customFormat="1" ht="27.75" customHeight="1">
      <c r="A31" s="8" t="s">
        <v>42</v>
      </c>
      <c r="B31" s="48">
        <v>40000000000</v>
      </c>
      <c r="C31" s="51"/>
      <c r="D31" s="23">
        <f>SUM(B31:C31)</f>
        <v>40000000000</v>
      </c>
      <c r="E31" s="50"/>
      <c r="F31" s="50"/>
      <c r="G31" s="49"/>
      <c r="H31" s="50"/>
      <c r="I31" s="50"/>
      <c r="J31" s="50"/>
      <c r="K31" s="50"/>
      <c r="L31" s="50"/>
      <c r="M31" s="23">
        <f>E31+G31+I31+K31</f>
        <v>0</v>
      </c>
      <c r="N31" s="23">
        <f>F31+H31+J31+L31</f>
        <v>0</v>
      </c>
      <c r="O31" s="23">
        <f>Q31-P31</f>
        <v>40000000000</v>
      </c>
      <c r="P31" s="50"/>
      <c r="Q31" s="23">
        <f>D31+M31+N31</f>
        <v>40000000000</v>
      </c>
    </row>
    <row r="32" spans="1:17" s="42" customFormat="1" ht="27.75" customHeight="1">
      <c r="A32" s="8" t="s">
        <v>11</v>
      </c>
      <c r="B32" s="48">
        <v>96477249000</v>
      </c>
      <c r="C32" s="51"/>
      <c r="D32" s="23">
        <f aca="true" t="shared" si="14" ref="D32:D37">SUM(B32:C32)</f>
        <v>96477249000</v>
      </c>
      <c r="E32" s="50"/>
      <c r="F32" s="50">
        <v>-87820790</v>
      </c>
      <c r="G32" s="49"/>
      <c r="H32" s="50"/>
      <c r="I32" s="50"/>
      <c r="J32" s="50">
        <v>111769960</v>
      </c>
      <c r="K32" s="50"/>
      <c r="L32" s="50">
        <v>-23949170</v>
      </c>
      <c r="M32" s="23">
        <f aca="true" t="shared" si="15" ref="M32:M37">E32+G32+I32+K32</f>
        <v>0</v>
      </c>
      <c r="N32" s="23">
        <f aca="true" t="shared" si="16" ref="N32:N37">F32+H32+J32+L32</f>
        <v>0</v>
      </c>
      <c r="O32" s="23">
        <f aca="true" t="shared" si="17" ref="O32:O37">Q32-P32</f>
        <v>96477249000</v>
      </c>
      <c r="P32" s="50"/>
      <c r="Q32" s="23">
        <f aca="true" t="shared" si="18" ref="Q32:Q37">D32+M32+N32</f>
        <v>96477249000</v>
      </c>
    </row>
    <row r="33" spans="1:17" s="44" customFormat="1" ht="27.75" customHeight="1">
      <c r="A33" s="37" t="s">
        <v>32</v>
      </c>
      <c r="B33" s="52">
        <v>65999303623.5</v>
      </c>
      <c r="C33" s="54"/>
      <c r="D33" s="23">
        <f t="shared" si="14"/>
        <v>65999303623.5</v>
      </c>
      <c r="E33" s="56">
        <v>6601642932</v>
      </c>
      <c r="F33" s="56"/>
      <c r="G33" s="53"/>
      <c r="H33" s="56"/>
      <c r="I33" s="56"/>
      <c r="J33" s="56"/>
      <c r="K33" s="56"/>
      <c r="L33" s="56"/>
      <c r="M33" s="23">
        <f t="shared" si="15"/>
        <v>6601642932</v>
      </c>
      <c r="N33" s="23">
        <f t="shared" si="16"/>
        <v>0</v>
      </c>
      <c r="O33" s="23">
        <f t="shared" si="17"/>
        <v>72600946555.5</v>
      </c>
      <c r="P33" s="56"/>
      <c r="Q33" s="38">
        <f t="shared" si="18"/>
        <v>72600946555.5</v>
      </c>
    </row>
    <row r="34" spans="1:17" s="42" customFormat="1" ht="27.75" customHeight="1">
      <c r="A34" s="9" t="s">
        <v>33</v>
      </c>
      <c r="B34" s="48">
        <v>27545552923.23</v>
      </c>
      <c r="C34" s="51"/>
      <c r="D34" s="23">
        <f t="shared" si="14"/>
        <v>27545552923.23</v>
      </c>
      <c r="E34" s="50"/>
      <c r="F34" s="50">
        <v>-1353012372.06</v>
      </c>
      <c r="G34" s="49"/>
      <c r="H34" s="50"/>
      <c r="I34" s="50"/>
      <c r="J34" s="50"/>
      <c r="K34" s="50"/>
      <c r="L34" s="50"/>
      <c r="M34" s="23">
        <f t="shared" si="15"/>
        <v>0</v>
      </c>
      <c r="N34" s="23">
        <f t="shared" si="16"/>
        <v>-1353012372.06</v>
      </c>
      <c r="O34" s="23">
        <f t="shared" si="17"/>
        <v>26192540551.17</v>
      </c>
      <c r="P34" s="50"/>
      <c r="Q34" s="23">
        <f t="shared" si="18"/>
        <v>26192540551.17</v>
      </c>
    </row>
    <row r="35" spans="1:17" s="42" customFormat="1" ht="27.75" customHeight="1">
      <c r="A35" s="9" t="s">
        <v>43</v>
      </c>
      <c r="B35" s="48">
        <v>34898658780.97</v>
      </c>
      <c r="C35" s="49"/>
      <c r="D35" s="23">
        <f t="shared" si="14"/>
        <v>34898658780.97</v>
      </c>
      <c r="E35" s="50">
        <v>-13670416</v>
      </c>
      <c r="F35" s="50">
        <v>-941592581.2</v>
      </c>
      <c r="G35" s="49"/>
      <c r="H35" s="50"/>
      <c r="I35" s="50"/>
      <c r="J35" s="50"/>
      <c r="K35" s="50"/>
      <c r="L35" s="50"/>
      <c r="M35" s="23">
        <f t="shared" si="15"/>
        <v>-13670416</v>
      </c>
      <c r="N35" s="23">
        <f t="shared" si="16"/>
        <v>-941592581.2</v>
      </c>
      <c r="O35" s="23">
        <f t="shared" si="17"/>
        <v>33943395783.77</v>
      </c>
      <c r="P35" s="50"/>
      <c r="Q35" s="23">
        <f t="shared" si="18"/>
        <v>33943395783.77</v>
      </c>
    </row>
    <row r="36" spans="1:17" s="42" customFormat="1" ht="27.75" customHeight="1">
      <c r="A36" s="9" t="s">
        <v>34</v>
      </c>
      <c r="B36" s="48">
        <v>47825081644.66</v>
      </c>
      <c r="C36" s="49"/>
      <c r="D36" s="23">
        <f t="shared" si="14"/>
        <v>47825081644.66</v>
      </c>
      <c r="E36" s="50"/>
      <c r="F36" s="50">
        <v>391261744.19</v>
      </c>
      <c r="G36" s="49"/>
      <c r="H36" s="50"/>
      <c r="I36" s="50"/>
      <c r="J36" s="50"/>
      <c r="K36" s="50"/>
      <c r="L36" s="50"/>
      <c r="M36" s="23">
        <f t="shared" si="15"/>
        <v>0</v>
      </c>
      <c r="N36" s="23">
        <f t="shared" si="16"/>
        <v>391261744.19</v>
      </c>
      <c r="O36" s="23">
        <f t="shared" si="17"/>
        <v>48216343388.850006</v>
      </c>
      <c r="P36" s="50"/>
      <c r="Q36" s="23">
        <f t="shared" si="18"/>
        <v>48216343388.850006</v>
      </c>
    </row>
    <row r="37" spans="1:17" s="42" customFormat="1" ht="27.75" customHeight="1">
      <c r="A37" s="9" t="s">
        <v>35</v>
      </c>
      <c r="B37" s="48">
        <v>9105104306.72</v>
      </c>
      <c r="C37" s="49"/>
      <c r="D37" s="23">
        <f t="shared" si="14"/>
        <v>9105104306.72</v>
      </c>
      <c r="E37" s="50"/>
      <c r="F37" s="50">
        <v>74112990.2</v>
      </c>
      <c r="G37" s="49"/>
      <c r="H37" s="50"/>
      <c r="I37" s="50"/>
      <c r="J37" s="50"/>
      <c r="K37" s="50"/>
      <c r="L37" s="50"/>
      <c r="M37" s="23">
        <f t="shared" si="15"/>
        <v>0</v>
      </c>
      <c r="N37" s="23">
        <f t="shared" si="16"/>
        <v>74112990.2</v>
      </c>
      <c r="O37" s="23">
        <f t="shared" si="17"/>
        <v>9179217296.92</v>
      </c>
      <c r="P37" s="50"/>
      <c r="Q37" s="23">
        <f t="shared" si="18"/>
        <v>9179217296.92</v>
      </c>
    </row>
    <row r="38" spans="1:17" s="42" customFormat="1" ht="15" customHeight="1">
      <c r="A38" s="9"/>
      <c r="B38" s="21"/>
      <c r="C38" s="22"/>
      <c r="D38" s="21"/>
      <c r="E38" s="23"/>
      <c r="F38" s="23"/>
      <c r="G38" s="22"/>
      <c r="H38" s="23"/>
      <c r="I38" s="23"/>
      <c r="J38" s="23"/>
      <c r="K38" s="24"/>
      <c r="L38" s="23"/>
      <c r="M38" s="23"/>
      <c r="N38" s="23"/>
      <c r="O38" s="23"/>
      <c r="P38" s="23"/>
      <c r="Q38" s="23"/>
    </row>
    <row r="39" spans="1:17" s="42" customFormat="1" ht="30.75" customHeight="1">
      <c r="A39" s="40" t="s">
        <v>49</v>
      </c>
      <c r="B39" s="27">
        <f aca="true" t="shared" si="19" ref="B39:Q39">B40</f>
        <v>8614777070</v>
      </c>
      <c r="C39" s="27">
        <f t="shared" si="19"/>
        <v>0</v>
      </c>
      <c r="D39" s="27">
        <f t="shared" si="19"/>
        <v>8614777070</v>
      </c>
      <c r="E39" s="27">
        <f t="shared" si="19"/>
        <v>0</v>
      </c>
      <c r="F39" s="27">
        <f t="shared" si="19"/>
        <v>0</v>
      </c>
      <c r="G39" s="27">
        <f t="shared" si="19"/>
        <v>0</v>
      </c>
      <c r="H39" s="27">
        <f t="shared" si="19"/>
        <v>0</v>
      </c>
      <c r="I39" s="27">
        <f t="shared" si="19"/>
        <v>0</v>
      </c>
      <c r="J39" s="27">
        <f t="shared" si="19"/>
        <v>0</v>
      </c>
      <c r="K39" s="27">
        <f t="shared" si="19"/>
        <v>0</v>
      </c>
      <c r="L39" s="27">
        <f t="shared" si="19"/>
        <v>0</v>
      </c>
      <c r="M39" s="27">
        <f t="shared" si="19"/>
        <v>0</v>
      </c>
      <c r="N39" s="27">
        <f t="shared" si="19"/>
        <v>0</v>
      </c>
      <c r="O39" s="27">
        <f t="shared" si="19"/>
        <v>8614777070</v>
      </c>
      <c r="P39" s="27">
        <f t="shared" si="19"/>
        <v>0</v>
      </c>
      <c r="Q39" s="27">
        <f t="shared" si="19"/>
        <v>8614777070</v>
      </c>
    </row>
    <row r="40" spans="1:17" s="42" customFormat="1" ht="27.75" customHeight="1">
      <c r="A40" s="9" t="s">
        <v>15</v>
      </c>
      <c r="B40" s="48">
        <v>8614777070</v>
      </c>
      <c r="C40" s="49"/>
      <c r="D40" s="23">
        <f>SUM(B40:C40)</f>
        <v>8614777070</v>
      </c>
      <c r="E40" s="50"/>
      <c r="F40" s="50"/>
      <c r="G40" s="49"/>
      <c r="H40" s="50"/>
      <c r="I40" s="50"/>
      <c r="J40" s="50"/>
      <c r="K40" s="50"/>
      <c r="L40" s="50"/>
      <c r="M40" s="23">
        <f>E40+G40+I40+K40</f>
        <v>0</v>
      </c>
      <c r="N40" s="23">
        <f>F40+H40+J40+L40</f>
        <v>0</v>
      </c>
      <c r="O40" s="23">
        <f>Q40-P40</f>
        <v>8614777070</v>
      </c>
      <c r="P40" s="50"/>
      <c r="Q40" s="23">
        <f>D40+M40+N40</f>
        <v>8614777070</v>
      </c>
    </row>
    <row r="41" spans="1:17" s="42" customFormat="1" ht="15" customHeight="1">
      <c r="A41" s="9"/>
      <c r="B41" s="21"/>
      <c r="C41" s="22"/>
      <c r="D41" s="23"/>
      <c r="E41" s="23"/>
      <c r="F41" s="23"/>
      <c r="G41" s="22"/>
      <c r="H41" s="23"/>
      <c r="I41" s="23"/>
      <c r="J41" s="23"/>
      <c r="K41" s="24"/>
      <c r="L41" s="23"/>
      <c r="M41" s="23"/>
      <c r="N41" s="23"/>
      <c r="O41" s="23"/>
      <c r="P41" s="23"/>
      <c r="Q41" s="23"/>
    </row>
    <row r="42" spans="1:17" s="45" customFormat="1" ht="30.75" customHeight="1">
      <c r="A42" s="40" t="s">
        <v>48</v>
      </c>
      <c r="B42" s="27">
        <f aca="true" t="shared" si="20" ref="B42:Q42">B43</f>
        <v>1363856714.52</v>
      </c>
      <c r="C42" s="27">
        <f t="shared" si="20"/>
        <v>0</v>
      </c>
      <c r="D42" s="27">
        <f t="shared" si="20"/>
        <v>1363856714.52</v>
      </c>
      <c r="E42" s="27">
        <f t="shared" si="20"/>
        <v>8930000</v>
      </c>
      <c r="F42" s="27">
        <f t="shared" si="20"/>
        <v>0</v>
      </c>
      <c r="G42" s="27">
        <f t="shared" si="20"/>
        <v>0</v>
      </c>
      <c r="H42" s="27">
        <f t="shared" si="20"/>
        <v>0</v>
      </c>
      <c r="I42" s="27">
        <f t="shared" si="20"/>
        <v>0</v>
      </c>
      <c r="J42" s="27">
        <f t="shared" si="20"/>
        <v>0</v>
      </c>
      <c r="K42" s="27">
        <f t="shared" si="20"/>
        <v>0</v>
      </c>
      <c r="L42" s="27">
        <f t="shared" si="20"/>
        <v>0</v>
      </c>
      <c r="M42" s="27">
        <f t="shared" si="20"/>
        <v>8930000</v>
      </c>
      <c r="N42" s="27">
        <f t="shared" si="20"/>
        <v>0</v>
      </c>
      <c r="O42" s="27">
        <f t="shared" si="20"/>
        <v>1372786714.52</v>
      </c>
      <c r="P42" s="27">
        <f t="shared" si="20"/>
        <v>0</v>
      </c>
      <c r="Q42" s="27">
        <f t="shared" si="20"/>
        <v>1372786714.52</v>
      </c>
    </row>
    <row r="43" spans="1:17" s="46" customFormat="1" ht="27.75" customHeight="1">
      <c r="A43" s="33" t="s">
        <v>12</v>
      </c>
      <c r="B43" s="48">
        <v>1363856714.52</v>
      </c>
      <c r="C43" s="55"/>
      <c r="D43" s="21">
        <f>SUM(B43:C43)</f>
        <v>1363856714.52</v>
      </c>
      <c r="E43" s="48">
        <v>8930000</v>
      </c>
      <c r="F43" s="48"/>
      <c r="G43" s="55"/>
      <c r="H43" s="48"/>
      <c r="I43" s="48"/>
      <c r="J43" s="48"/>
      <c r="K43" s="48"/>
      <c r="L43" s="48"/>
      <c r="M43" s="21">
        <f>E43+G43+I43+K43</f>
        <v>8930000</v>
      </c>
      <c r="N43" s="21">
        <f>F43+H43+J43+L43</f>
        <v>0</v>
      </c>
      <c r="O43" s="21">
        <f>Q43-P43</f>
        <v>1372786714.52</v>
      </c>
      <c r="P43" s="48"/>
      <c r="Q43" s="21">
        <f>D43+M43+N43</f>
        <v>1372786714.52</v>
      </c>
    </row>
    <row r="44" spans="1:17" s="46" customFormat="1" ht="15" customHeight="1">
      <c r="A44" s="33"/>
      <c r="B44" s="21"/>
      <c r="C44" s="34"/>
      <c r="D44" s="21"/>
      <c r="E44" s="21"/>
      <c r="F44" s="21"/>
      <c r="G44" s="34"/>
      <c r="H44" s="21"/>
      <c r="I44" s="21"/>
      <c r="J44" s="21"/>
      <c r="K44" s="26"/>
      <c r="L44" s="21"/>
      <c r="M44" s="21"/>
      <c r="N44" s="21"/>
      <c r="O44" s="21"/>
      <c r="P44" s="21"/>
      <c r="Q44" s="21"/>
    </row>
    <row r="45" spans="1:17" s="46" customFormat="1" ht="30.75" customHeight="1">
      <c r="A45" s="40" t="s">
        <v>40</v>
      </c>
      <c r="B45" s="18">
        <f aca="true" t="shared" si="21" ref="B45:Q45">B46</f>
        <v>8265000000</v>
      </c>
      <c r="C45" s="18">
        <f t="shared" si="21"/>
        <v>0</v>
      </c>
      <c r="D45" s="18">
        <f t="shared" si="21"/>
        <v>8265000000</v>
      </c>
      <c r="E45" s="18">
        <f t="shared" si="21"/>
        <v>451517000</v>
      </c>
      <c r="F45" s="18">
        <f t="shared" si="21"/>
        <v>0</v>
      </c>
      <c r="G45" s="18">
        <f t="shared" si="21"/>
        <v>0</v>
      </c>
      <c r="H45" s="18">
        <f t="shared" si="21"/>
        <v>0</v>
      </c>
      <c r="I45" s="18">
        <f t="shared" si="21"/>
        <v>0</v>
      </c>
      <c r="J45" s="18">
        <f t="shared" si="21"/>
        <v>0</v>
      </c>
      <c r="K45" s="18">
        <f t="shared" si="21"/>
        <v>0</v>
      </c>
      <c r="L45" s="18">
        <f t="shared" si="21"/>
        <v>0</v>
      </c>
      <c r="M45" s="18">
        <f t="shared" si="21"/>
        <v>451517000</v>
      </c>
      <c r="N45" s="18">
        <f t="shared" si="21"/>
        <v>0</v>
      </c>
      <c r="O45" s="18">
        <f t="shared" si="21"/>
        <v>8716517000</v>
      </c>
      <c r="P45" s="18">
        <f t="shared" si="21"/>
        <v>0</v>
      </c>
      <c r="Q45" s="18">
        <f t="shared" si="21"/>
        <v>8716517000</v>
      </c>
    </row>
    <row r="46" spans="1:17" s="42" customFormat="1" ht="27.75" customHeight="1">
      <c r="A46" s="9" t="s">
        <v>13</v>
      </c>
      <c r="B46" s="48">
        <v>8265000000</v>
      </c>
      <c r="C46" s="49"/>
      <c r="D46" s="23">
        <f>SUM(B46+C46)</f>
        <v>8265000000</v>
      </c>
      <c r="E46" s="50">
        <v>451517000</v>
      </c>
      <c r="F46" s="50"/>
      <c r="G46" s="49"/>
      <c r="H46" s="50"/>
      <c r="I46" s="50"/>
      <c r="J46" s="50"/>
      <c r="K46" s="50"/>
      <c r="L46" s="50"/>
      <c r="M46" s="23">
        <f>E46+G46+I46+K46</f>
        <v>451517000</v>
      </c>
      <c r="N46" s="23">
        <f>F46+H46+J46+L46</f>
        <v>0</v>
      </c>
      <c r="O46" s="23">
        <f>Q46-P46</f>
        <v>8716517000</v>
      </c>
      <c r="P46" s="50"/>
      <c r="Q46" s="23">
        <f>D46+M46+N46</f>
        <v>8716517000</v>
      </c>
    </row>
    <row r="47" spans="1:17" s="46" customFormat="1" ht="21.75" customHeight="1">
      <c r="A47" s="33"/>
      <c r="B47" s="21"/>
      <c r="C47" s="34"/>
      <c r="D47" s="21"/>
      <c r="E47" s="21"/>
      <c r="F47" s="21"/>
      <c r="G47" s="34"/>
      <c r="H47" s="21"/>
      <c r="I47" s="21"/>
      <c r="J47" s="21"/>
      <c r="K47" s="26"/>
      <c r="L47" s="21"/>
      <c r="M47" s="21"/>
      <c r="N47" s="21"/>
      <c r="O47" s="21"/>
      <c r="P47" s="21"/>
      <c r="Q47" s="21"/>
    </row>
    <row r="48" spans="1:17" s="46" customFormat="1" ht="21.75" customHeight="1">
      <c r="A48" s="33"/>
      <c r="B48" s="21"/>
      <c r="C48" s="34"/>
      <c r="D48" s="21"/>
      <c r="E48" s="21"/>
      <c r="F48" s="21"/>
      <c r="G48" s="34"/>
      <c r="H48" s="21"/>
      <c r="I48" s="21"/>
      <c r="J48" s="21"/>
      <c r="K48" s="26"/>
      <c r="L48" s="21"/>
      <c r="M48" s="21"/>
      <c r="N48" s="21"/>
      <c r="O48" s="21"/>
      <c r="P48" s="21"/>
      <c r="Q48" s="21"/>
    </row>
    <row r="49" spans="1:17" s="46" customFormat="1" ht="21" customHeight="1">
      <c r="A49" s="33"/>
      <c r="B49" s="21"/>
      <c r="C49" s="34"/>
      <c r="D49" s="21"/>
      <c r="E49" s="21"/>
      <c r="F49" s="21"/>
      <c r="G49" s="34"/>
      <c r="H49" s="21"/>
      <c r="I49" s="21"/>
      <c r="J49" s="21"/>
      <c r="K49" s="26"/>
      <c r="L49" s="21"/>
      <c r="M49" s="21"/>
      <c r="N49" s="21"/>
      <c r="O49" s="21"/>
      <c r="P49" s="21"/>
      <c r="Q49" s="21"/>
    </row>
    <row r="50" spans="1:17" s="46" customFormat="1" ht="19.5" customHeight="1">
      <c r="A50" s="33"/>
      <c r="B50" s="21"/>
      <c r="C50" s="34"/>
      <c r="D50" s="21"/>
      <c r="E50" s="21"/>
      <c r="F50" s="21"/>
      <c r="G50" s="34"/>
      <c r="H50" s="21"/>
      <c r="I50" s="21"/>
      <c r="J50" s="21"/>
      <c r="K50" s="26"/>
      <c r="L50" s="21"/>
      <c r="M50" s="21"/>
      <c r="N50" s="21"/>
      <c r="O50" s="21"/>
      <c r="P50" s="21"/>
      <c r="Q50" s="21"/>
    </row>
    <row r="51" spans="1:17" s="46" customFormat="1" ht="19.5" customHeight="1">
      <c r="A51" s="33"/>
      <c r="B51" s="21"/>
      <c r="C51" s="34"/>
      <c r="D51" s="21"/>
      <c r="E51" s="21"/>
      <c r="F51" s="21"/>
      <c r="G51" s="34"/>
      <c r="H51" s="21"/>
      <c r="I51" s="21"/>
      <c r="J51" s="21"/>
      <c r="K51" s="26"/>
      <c r="L51" s="21"/>
      <c r="M51" s="21"/>
      <c r="N51" s="21"/>
      <c r="O51" s="21"/>
      <c r="P51" s="21"/>
      <c r="Q51" s="21"/>
    </row>
    <row r="52" spans="1:17" s="46" customFormat="1" ht="36.75" customHeight="1">
      <c r="A52" s="41" t="s">
        <v>14</v>
      </c>
      <c r="B52" s="18">
        <f aca="true" t="shared" si="22" ref="B52:Q52">B8+B11+B20+B30+B39+B42+B45</f>
        <v>1265389869683.6</v>
      </c>
      <c r="C52" s="18">
        <f t="shared" si="22"/>
        <v>3260775468.33</v>
      </c>
      <c r="D52" s="18">
        <f t="shared" si="22"/>
        <v>1268650645151.93</v>
      </c>
      <c r="E52" s="18">
        <f t="shared" si="22"/>
        <v>6979438516</v>
      </c>
      <c r="F52" s="18">
        <f t="shared" si="22"/>
        <v>70821569.12999988</v>
      </c>
      <c r="G52" s="18">
        <f t="shared" si="22"/>
        <v>0</v>
      </c>
      <c r="H52" s="18">
        <f t="shared" si="22"/>
        <v>37896687</v>
      </c>
      <c r="I52" s="18">
        <f t="shared" si="22"/>
        <v>0</v>
      </c>
      <c r="J52" s="18">
        <f t="shared" si="22"/>
        <v>129609570</v>
      </c>
      <c r="K52" s="18">
        <f t="shared" si="22"/>
        <v>0</v>
      </c>
      <c r="L52" s="18">
        <f t="shared" si="22"/>
        <v>1283339730</v>
      </c>
      <c r="M52" s="18">
        <f t="shared" si="22"/>
        <v>6979438516</v>
      </c>
      <c r="N52" s="18">
        <f t="shared" si="22"/>
        <v>1521667556.1299999</v>
      </c>
      <c r="O52" s="18">
        <f t="shared" si="22"/>
        <v>1273921881220.73</v>
      </c>
      <c r="P52" s="18">
        <f t="shared" si="22"/>
        <v>3229870003.33</v>
      </c>
      <c r="Q52" s="18">
        <f t="shared" si="22"/>
        <v>1277151751224.06</v>
      </c>
    </row>
    <row r="53" spans="1:17" s="46" customFormat="1" ht="12.75" customHeight="1" thickBot="1">
      <c r="A53" s="10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</row>
    <row r="54" spans="1:17" ht="25.5" customHeight="1">
      <c r="A54" s="7"/>
      <c r="D54" s="2"/>
      <c r="F54" s="11"/>
      <c r="Q54" s="2"/>
    </row>
    <row r="55" spans="4:17" ht="15">
      <c r="D55" s="2"/>
      <c r="Q55" s="2"/>
    </row>
    <row r="56" spans="4:17" ht="15">
      <c r="D56" s="2"/>
      <c r="Q56" s="2"/>
    </row>
    <row r="57" spans="4:17" ht="15">
      <c r="D57" s="2"/>
      <c r="Q57" s="2"/>
    </row>
    <row r="58" ht="15">
      <c r="D58" s="2"/>
    </row>
    <row r="59" ht="15">
      <c r="D59" s="2"/>
    </row>
    <row r="60" ht="15">
      <c r="D60" s="2"/>
    </row>
    <row r="61" ht="15">
      <c r="D61" s="2"/>
    </row>
    <row r="62" ht="15">
      <c r="D62" s="2"/>
    </row>
    <row r="63" ht="15">
      <c r="D63" s="2"/>
    </row>
    <row r="64" ht="15">
      <c r="D64" s="2"/>
    </row>
    <row r="65" ht="15">
      <c r="D65" s="2"/>
    </row>
    <row r="66" ht="15">
      <c r="D66" s="2"/>
    </row>
    <row r="67" ht="15">
      <c r="D67" s="2"/>
    </row>
    <row r="68" ht="15">
      <c r="D68" s="2"/>
    </row>
    <row r="69" ht="15">
      <c r="D69" s="2"/>
    </row>
    <row r="70" ht="15">
      <c r="D70" s="2"/>
    </row>
  </sheetData>
  <mergeCells count="14">
    <mergeCell ref="O3:Q3"/>
    <mergeCell ref="A3:A6"/>
    <mergeCell ref="M4:N5"/>
    <mergeCell ref="O4:O6"/>
    <mergeCell ref="P4:P6"/>
    <mergeCell ref="Q4:Q6"/>
    <mergeCell ref="E4:F5"/>
    <mergeCell ref="G4:H5"/>
    <mergeCell ref="I4:J5"/>
    <mergeCell ref="K4:L5"/>
    <mergeCell ref="B4:B6"/>
    <mergeCell ref="C4:C6"/>
    <mergeCell ref="D4:D6"/>
    <mergeCell ref="B3:D3"/>
  </mergeCells>
  <printOptions horizontalCentered="1"/>
  <pageMargins left="0.5905511811023623" right="0.5905511811023623" top="0.7874015748031497" bottom="0.7874015748031497" header="0.5118110236220472" footer="0.5118110236220472"/>
  <pageSetup fitToHeight="2" fitToWidth="2" horizontalDpi="600" verticalDpi="600" orientation="portrait" pageOrder="overThenDown" paperSize="9" scale="54" r:id="rId1"/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行政院主計處</dc:creator>
  <cp:keywords/>
  <dc:description/>
  <cp:lastModifiedBy>李慧君</cp:lastModifiedBy>
  <cp:lastPrinted>2005-04-22T07:21:39Z</cp:lastPrinted>
  <dcterms:created xsi:type="dcterms:W3CDTF">2001-03-08T13:01:13Z</dcterms:created>
  <dcterms:modified xsi:type="dcterms:W3CDTF">2005-09-06T09:16:01Z</dcterms:modified>
  <cp:category/>
  <cp:version/>
  <cp:contentType/>
  <cp:contentStatus/>
</cp:coreProperties>
</file>