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0" windowWidth="9270" windowHeight="5160" tabRatio="602" activeTab="0"/>
  </bookViews>
  <sheets>
    <sheet name="93丁二(五)" sheetId="1" r:id="rId1"/>
  </sheets>
  <definedNames>
    <definedName name="_xlnm.Print_Area" localSheetId="0">'93丁二(五)'!$A$1:$K$122</definedName>
    <definedName name="_xlnm.Print_Titles" localSheetId="0">'93丁二(五)'!$1:$6</definedName>
  </definedNames>
  <calcPr fullCalcOnLoad="1"/>
</workbook>
</file>

<file path=xl/sharedStrings.xml><?xml version="1.0" encoding="utf-8"?>
<sst xmlns="http://schemas.openxmlformats.org/spreadsheetml/2006/main" count="191" uniqueCount="81">
  <si>
    <t>單位</t>
  </si>
  <si>
    <t>數量</t>
  </si>
  <si>
    <t>總值</t>
  </si>
  <si>
    <t>存放銀行業</t>
  </si>
  <si>
    <t>〞</t>
  </si>
  <si>
    <t>銀行業融通</t>
  </si>
  <si>
    <t xml:space="preserve"> </t>
  </si>
  <si>
    <t>國際金融機構存款</t>
  </si>
  <si>
    <t>銀行業存款</t>
  </si>
  <si>
    <t>國庫及政府機關存款</t>
  </si>
  <si>
    <t>儲蓄存款及儲蓄券</t>
  </si>
  <si>
    <t>發行券幣</t>
  </si>
  <si>
    <t>投資有價證券</t>
  </si>
  <si>
    <t>信託投資</t>
  </si>
  <si>
    <t>貼現</t>
  </si>
  <si>
    <t>短期放款及透支</t>
  </si>
  <si>
    <t>中期放款</t>
  </si>
  <si>
    <t>長期放款</t>
  </si>
  <si>
    <t>支票存款</t>
  </si>
  <si>
    <t>活期存款</t>
  </si>
  <si>
    <t>定期存款</t>
  </si>
  <si>
    <t>儲蓄存款</t>
  </si>
  <si>
    <t>代處理物資</t>
  </si>
  <si>
    <t>公務人員保險</t>
  </si>
  <si>
    <t>人壽保險</t>
  </si>
  <si>
    <t>中央存款保險股份有限公司</t>
  </si>
  <si>
    <t>中   央   健   康   保   險   局</t>
  </si>
  <si>
    <t>存放央行及同業</t>
  </si>
  <si>
    <t>勞工保險局</t>
  </si>
  <si>
    <t>保險</t>
  </si>
  <si>
    <t>放款</t>
  </si>
  <si>
    <t>存款</t>
  </si>
  <si>
    <t>投資</t>
  </si>
  <si>
    <t>輸出保險</t>
  </si>
  <si>
    <t>保險</t>
  </si>
  <si>
    <t>存款保險</t>
  </si>
  <si>
    <t>匯兌</t>
  </si>
  <si>
    <t>簡易壽險</t>
  </si>
  <si>
    <t>代理業務</t>
  </si>
  <si>
    <t>勞工保險</t>
  </si>
  <si>
    <t>農民保險</t>
  </si>
  <si>
    <t>健康保險</t>
  </si>
  <si>
    <t>公庫存款</t>
  </si>
  <si>
    <t>短期放款及透支</t>
  </si>
  <si>
    <t>投資長期證券</t>
  </si>
  <si>
    <t>購料業務</t>
  </si>
  <si>
    <t>代公民營事業外銷產品</t>
  </si>
  <si>
    <t>自辦進口物資銷售</t>
  </si>
  <si>
    <t>中期放款</t>
  </si>
  <si>
    <t>長期放款</t>
  </si>
  <si>
    <t>保險</t>
  </si>
  <si>
    <t>購料及貿易</t>
  </si>
  <si>
    <t>儲匯</t>
  </si>
  <si>
    <t>短期放款及透支</t>
  </si>
  <si>
    <t>退休人員保險</t>
  </si>
  <si>
    <t>就業保險</t>
  </si>
  <si>
    <t>貨幣單位：新臺幣元</t>
  </si>
  <si>
    <r>
      <t>新台幣元</t>
    </r>
    <r>
      <rPr>
        <sz val="10"/>
        <rFont val="Times New Roman"/>
        <family val="1"/>
      </rPr>
      <t xml:space="preserve">   (</t>
    </r>
    <r>
      <rPr>
        <sz val="10"/>
        <rFont val="細明體"/>
        <family val="3"/>
      </rPr>
      <t>平均餘額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  </t>
    </r>
  </si>
  <si>
    <t>新台幣元</t>
  </si>
  <si>
    <t>新台幣元     (平均餘額)</t>
  </si>
  <si>
    <t>新台幣元     (平均保額)</t>
  </si>
  <si>
    <r>
      <t>新台幣元</t>
    </r>
    <r>
      <rPr>
        <sz val="10"/>
        <rFont val="Times New Roman"/>
        <family val="1"/>
      </rPr>
      <t xml:space="preserve">     </t>
    </r>
  </si>
  <si>
    <t>臺灣銀行股份有限公司</t>
  </si>
  <si>
    <r>
      <t>放款</t>
    </r>
    <r>
      <rPr>
        <b/>
        <sz val="10"/>
        <rFont val="Times New Roman"/>
        <family val="1"/>
      </rPr>
      <t>(</t>
    </r>
    <r>
      <rPr>
        <b/>
        <sz val="10"/>
        <rFont val="華康中黑體"/>
        <family val="3"/>
      </rPr>
      <t>註</t>
    </r>
    <r>
      <rPr>
        <b/>
        <sz val="10"/>
        <rFont val="Times New Roman"/>
        <family val="1"/>
      </rPr>
      <t>)</t>
    </r>
  </si>
  <si>
    <r>
      <t>註：中華郵政公司所吸收之儲金依規定不辦理放款，本表內將其存放中央銀行及同業之數額計</t>
    </r>
  </si>
  <si>
    <t>中國輸出入銀行</t>
  </si>
  <si>
    <t>中央信託局股份有限公司</t>
  </si>
  <si>
    <t>臺灣土地銀行股份有限公司</t>
  </si>
  <si>
    <t>合作金庫銀行股份有限公司</t>
  </si>
  <si>
    <t>中華郵政股份有限公司</t>
  </si>
  <si>
    <t>機關與營運項目名稱</t>
  </si>
  <si>
    <t>中央銀行</t>
  </si>
  <si>
    <r>
      <t>數</t>
    </r>
    <r>
      <rPr>
        <sz val="12"/>
        <rFont val="新細明體"/>
        <family val="0"/>
      </rPr>
      <t>量</t>
    </r>
  </si>
  <si>
    <t>上年度決算營運量值</t>
  </si>
  <si>
    <t>本年度決</t>
  </si>
  <si>
    <t>算營運量值</t>
  </si>
  <si>
    <t>本年度預算營運量值</t>
  </si>
  <si>
    <t>本年度決算營運量值
占預算營運量值％</t>
  </si>
  <si>
    <r>
      <t>2,821,399,283</t>
    </r>
    <r>
      <rPr>
        <sz val="12"/>
        <rFont val="細明體"/>
        <family val="3"/>
      </rPr>
      <t>千元視同放款，以求資金流向表達之完整。</t>
    </r>
  </si>
  <si>
    <t xml:space="preserve">丁二、（五）金 融、保 險 及 不 動 產 業 </t>
  </si>
  <si>
    <t>主 要 營 運 量 值 綜 計 表  (續)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</si>
</sst>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0.0000%"/>
    <numFmt numFmtId="187" formatCode="0_);[Red]\(0\)"/>
    <numFmt numFmtId="188" formatCode="0.00_);[Red]\(0.00\)"/>
    <numFmt numFmtId="189" formatCode="_(* #,##0.0_);_(* \(#,##0.0\);_(* &quot;-&quot;??_);_(@_)"/>
    <numFmt numFmtId="190" formatCode="_(* #,##0_);_(* \(#,##0\);_(* &quot;-&quot;??_);_(@_)"/>
    <numFmt numFmtId="191" formatCode="_(* #,##0.00_);_(* \(#,##0.00\);_(* &quot;&quot;??_);_(@_)"/>
    <numFmt numFmtId="192" formatCode="#,##0.00_);[Red]\(#,##0.00\)"/>
    <numFmt numFmtId="193" formatCode="_(* #,##0.0_);_(* \(#,##0.0\);_(* &quot;&quot;??_);_(@_)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b/>
      <sz val="28"/>
      <name val="細明體"/>
      <family val="3"/>
    </font>
    <font>
      <b/>
      <sz val="20"/>
      <name val="細明體"/>
      <family val="3"/>
    </font>
    <font>
      <sz val="12"/>
      <name val="Times New Roman"/>
      <family val="1"/>
    </font>
    <font>
      <b/>
      <sz val="12"/>
      <name val="華康中黑體"/>
      <family val="3"/>
    </font>
    <font>
      <sz val="12"/>
      <name val="華康中黑體"/>
      <family val="3"/>
    </font>
    <font>
      <sz val="12"/>
      <name val="新細明體"/>
      <family val="0"/>
    </font>
    <font>
      <sz val="9"/>
      <name val="新細明體"/>
      <family val="1"/>
    </font>
    <font>
      <sz val="10"/>
      <name val="Times New Roman"/>
      <family val="1"/>
    </font>
    <font>
      <b/>
      <sz val="10"/>
      <name val="華康中黑體"/>
      <family val="3"/>
    </font>
    <font>
      <sz val="10"/>
      <name val="細明體"/>
      <family val="3"/>
    </font>
    <font>
      <b/>
      <sz val="10"/>
      <name val="Times New Roman"/>
      <family val="1"/>
    </font>
    <font>
      <b/>
      <sz val="10"/>
      <name val="細明體"/>
      <family val="3"/>
    </font>
    <font>
      <sz val="10"/>
      <name val="華康中黑體"/>
      <family val="3"/>
    </font>
    <font>
      <sz val="12"/>
      <color indexed="8"/>
      <name val="細明體"/>
      <family val="3"/>
    </font>
    <font>
      <sz val="10"/>
      <color indexed="10"/>
      <name val="細明體"/>
      <family val="3"/>
    </font>
    <font>
      <b/>
      <sz val="20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3" fontId="6" fillId="0" borderId="0" xfId="15" applyFont="1" applyAlignment="1">
      <alignment/>
    </xf>
    <xf numFmtId="183" fontId="7" fillId="0" borderId="0" xfId="15" applyFont="1" applyAlignment="1">
      <alignment horizontal="left"/>
    </xf>
    <xf numFmtId="183" fontId="0" fillId="0" borderId="0" xfId="15" applyAlignment="1">
      <alignment horizontal="distributed" vertical="center"/>
    </xf>
    <xf numFmtId="183" fontId="0" fillId="0" borderId="0" xfId="15" applyFont="1" applyAlignment="1">
      <alignment horizontal="left" vertical="center"/>
    </xf>
    <xf numFmtId="183" fontId="0" fillId="0" borderId="0" xfId="15" applyAlignment="1">
      <alignment/>
    </xf>
    <xf numFmtId="183" fontId="5" fillId="0" borderId="0" xfId="15" applyFont="1" applyAlignment="1">
      <alignment horizontal="right" vertical="center"/>
    </xf>
    <xf numFmtId="183" fontId="4" fillId="0" borderId="0" xfId="15" applyFont="1" applyAlignment="1">
      <alignment horizontal="centerContinuous" vertical="center"/>
    </xf>
    <xf numFmtId="183" fontId="6" fillId="0" borderId="0" xfId="15" applyFont="1" applyAlignment="1">
      <alignment horizontal="centerContinuous" vertical="center"/>
    </xf>
    <xf numFmtId="183" fontId="0" fillId="0" borderId="0" xfId="15" applyFont="1" applyAlignment="1">
      <alignment horizontal="centerContinuous" vertical="center"/>
    </xf>
    <xf numFmtId="183" fontId="0" fillId="0" borderId="0" xfId="15" applyFont="1" applyAlignment="1">
      <alignment/>
    </xf>
    <xf numFmtId="183" fontId="0" fillId="0" borderId="0" xfId="15" applyFont="1" applyAlignment="1">
      <alignment horizontal="right" vertical="center"/>
    </xf>
    <xf numFmtId="183" fontId="0" fillId="0" borderId="0" xfId="15" applyBorder="1" applyAlignment="1">
      <alignment/>
    </xf>
    <xf numFmtId="183" fontId="0" fillId="0" borderId="0" xfId="15" applyBorder="1" applyAlignment="1">
      <alignment horizontal="distributed" vertical="center"/>
    </xf>
    <xf numFmtId="183" fontId="0" fillId="0" borderId="0" xfId="15" applyFont="1" applyBorder="1" applyAlignment="1">
      <alignment horizontal="left" vertical="center"/>
    </xf>
    <xf numFmtId="183" fontId="0" fillId="0" borderId="0" xfId="15" applyBorder="1" applyAlignment="1">
      <alignment horizontal="distributed" vertical="center"/>
    </xf>
    <xf numFmtId="183" fontId="12" fillId="0" borderId="0" xfId="15" applyFont="1" applyAlignment="1" quotePrefix="1">
      <alignment horizontal="left" vertical="center"/>
    </xf>
    <xf numFmtId="183" fontId="13" fillId="0" borderId="0" xfId="15" applyFont="1" applyAlignment="1">
      <alignment horizontal="left" vertical="center"/>
    </xf>
    <xf numFmtId="183" fontId="14" fillId="0" borderId="0" xfId="15" applyFont="1" applyAlignment="1">
      <alignment vertical="center"/>
    </xf>
    <xf numFmtId="183" fontId="13" fillId="0" borderId="0" xfId="15" applyFont="1" applyAlignment="1">
      <alignment horizontal="center" vertical="center" wrapText="1"/>
    </xf>
    <xf numFmtId="183" fontId="15" fillId="0" borderId="0" xfId="15" applyFont="1" applyAlignment="1">
      <alignment vertical="center"/>
    </xf>
    <xf numFmtId="183" fontId="11" fillId="0" borderId="0" xfId="15" applyFont="1" applyAlignment="1">
      <alignment vertical="center"/>
    </xf>
    <xf numFmtId="183" fontId="13" fillId="0" borderId="0" xfId="15" applyFont="1" applyAlignment="1">
      <alignment vertical="center"/>
    </xf>
    <xf numFmtId="183" fontId="13" fillId="0" borderId="0" xfId="15" applyFont="1" applyBorder="1" applyAlignment="1">
      <alignment horizontal="center" vertical="center"/>
    </xf>
    <xf numFmtId="183" fontId="13" fillId="0" borderId="0" xfId="15" applyFont="1" applyAlignment="1">
      <alignment horizontal="center" vertical="center"/>
    </xf>
    <xf numFmtId="183" fontId="11" fillId="0" borderId="0" xfId="15" applyFont="1" applyBorder="1" applyAlignment="1">
      <alignment vertical="center"/>
    </xf>
    <xf numFmtId="183" fontId="13" fillId="0" borderId="0" xfId="15" applyFont="1" applyBorder="1" applyAlignment="1">
      <alignment vertical="center"/>
    </xf>
    <xf numFmtId="183" fontId="13" fillId="0" borderId="1" xfId="15" applyFont="1" applyBorder="1" applyAlignment="1">
      <alignment horizontal="center" vertical="center"/>
    </xf>
    <xf numFmtId="183" fontId="11" fillId="0" borderId="1" xfId="15" applyFont="1" applyBorder="1" applyAlignment="1">
      <alignment vertical="center"/>
    </xf>
    <xf numFmtId="183" fontId="13" fillId="0" borderId="1" xfId="15" applyFont="1" applyBorder="1" applyAlignment="1">
      <alignment vertical="center"/>
    </xf>
    <xf numFmtId="183" fontId="14" fillId="0" borderId="0" xfId="15" applyFont="1" applyBorder="1" applyAlignment="1">
      <alignment vertical="center"/>
    </xf>
    <xf numFmtId="183" fontId="13" fillId="0" borderId="0" xfId="15" applyFont="1" applyBorder="1" applyAlignment="1">
      <alignment horizontal="center" vertical="center" wrapText="1"/>
    </xf>
    <xf numFmtId="183" fontId="15" fillId="0" borderId="0" xfId="15" applyFont="1" applyBorder="1" applyAlignment="1">
      <alignment vertical="center"/>
    </xf>
    <xf numFmtId="183" fontId="0" fillId="0" borderId="0" xfId="15" applyFont="1" applyAlignment="1">
      <alignment horizontal="left" vertical="center"/>
    </xf>
    <xf numFmtId="183" fontId="13" fillId="0" borderId="0" xfId="15" applyFont="1" applyAlignment="1" quotePrefix="1">
      <alignment horizontal="center" vertical="center"/>
    </xf>
    <xf numFmtId="183" fontId="13" fillId="0" borderId="0" xfId="15" applyFont="1" applyBorder="1" applyAlignment="1" quotePrefix="1">
      <alignment horizontal="center" vertical="center"/>
    </xf>
    <xf numFmtId="183" fontId="13" fillId="0" borderId="1" xfId="15" applyFont="1" applyBorder="1" applyAlignment="1">
      <alignment horizontal="left" vertical="center"/>
    </xf>
    <xf numFmtId="183" fontId="6" fillId="0" borderId="0" xfId="15" applyFont="1" applyAlignment="1">
      <alignment horizontal="distributed" vertical="center"/>
    </xf>
    <xf numFmtId="183" fontId="8" fillId="0" borderId="0" xfId="15" applyFont="1" applyAlignment="1">
      <alignment horizontal="left"/>
    </xf>
    <xf numFmtId="183" fontId="13" fillId="0" borderId="0" xfId="15" applyFont="1" applyAlignment="1" quotePrefix="1">
      <alignment horizontal="center" vertical="center" wrapText="1"/>
    </xf>
    <xf numFmtId="183" fontId="13" fillId="0" borderId="0" xfId="15" applyFont="1" applyAlignment="1" quotePrefix="1">
      <alignment horizontal="left" vertical="center" wrapText="1"/>
    </xf>
    <xf numFmtId="183" fontId="13" fillId="0" borderId="0" xfId="15" applyFont="1" applyBorder="1" applyAlignment="1" quotePrefix="1">
      <alignment horizontal="left" vertical="center"/>
    </xf>
    <xf numFmtId="183" fontId="13" fillId="0" borderId="0" xfId="15" applyFont="1" applyFill="1" applyAlignment="1">
      <alignment vertical="center"/>
    </xf>
    <xf numFmtId="183" fontId="6" fillId="0" borderId="0" xfId="15" applyFont="1" applyAlignment="1">
      <alignment vertical="center"/>
    </xf>
    <xf numFmtId="183" fontId="0" fillId="0" borderId="0" xfId="15" applyAlignment="1">
      <alignment vertical="center"/>
    </xf>
    <xf numFmtId="183" fontId="18" fillId="0" borderId="0" xfId="15" applyFont="1" applyAlignment="1">
      <alignment vertical="center"/>
    </xf>
    <xf numFmtId="183" fontId="18" fillId="0" borderId="0" xfId="15" applyFont="1" applyAlignment="1">
      <alignment horizontal="center" vertical="center"/>
    </xf>
    <xf numFmtId="191" fontId="14" fillId="0" borderId="0" xfId="15" applyNumberFormat="1" applyFont="1" applyAlignment="1">
      <alignment vertical="center"/>
    </xf>
    <xf numFmtId="191" fontId="14" fillId="0" borderId="0" xfId="15" applyNumberFormat="1" applyFont="1" applyFill="1" applyAlignment="1">
      <alignment vertical="center"/>
    </xf>
    <xf numFmtId="183" fontId="13" fillId="0" borderId="0" xfId="15" applyFont="1" applyFill="1" applyBorder="1" applyAlignment="1">
      <alignment horizontal="center" vertical="center"/>
    </xf>
    <xf numFmtId="183" fontId="14" fillId="0" borderId="0" xfId="15" applyFont="1" applyFill="1" applyAlignment="1">
      <alignment vertical="center"/>
    </xf>
    <xf numFmtId="183" fontId="15" fillId="0" borderId="0" xfId="15" applyFont="1" applyFill="1" applyAlignment="1">
      <alignment vertical="center"/>
    </xf>
    <xf numFmtId="183" fontId="14" fillId="0" borderId="0" xfId="15" applyNumberFormat="1" applyFont="1" applyAlignment="1">
      <alignment vertical="center"/>
    </xf>
    <xf numFmtId="191" fontId="14" fillId="0" borderId="0" xfId="15" applyNumberFormat="1" applyFont="1" applyBorder="1" applyAlignment="1">
      <alignment vertical="center"/>
    </xf>
    <xf numFmtId="193" fontId="14" fillId="0" borderId="0" xfId="15" applyNumberFormat="1" applyFont="1" applyBorder="1" applyAlignment="1">
      <alignment vertical="center"/>
    </xf>
    <xf numFmtId="183" fontId="11" fillId="0" borderId="0" xfId="15" applyFont="1" applyAlignment="1" applyProtection="1">
      <alignment vertical="center"/>
      <protection locked="0"/>
    </xf>
    <xf numFmtId="183" fontId="11" fillId="0" borderId="0" xfId="15" applyFont="1" applyBorder="1" applyAlignment="1" applyProtection="1">
      <alignment vertical="center"/>
      <protection locked="0"/>
    </xf>
    <xf numFmtId="183" fontId="11" fillId="0" borderId="1" xfId="15" applyFont="1" applyBorder="1" applyAlignment="1" applyProtection="1">
      <alignment vertical="center"/>
      <protection locked="0"/>
    </xf>
    <xf numFmtId="183" fontId="11" fillId="0" borderId="0" xfId="15" applyFont="1" applyFill="1" applyAlignment="1" applyProtection="1">
      <alignment vertical="center"/>
      <protection locked="0"/>
    </xf>
    <xf numFmtId="191" fontId="11" fillId="0" borderId="0" xfId="15" applyNumberFormat="1" applyFont="1" applyBorder="1" applyAlignment="1" applyProtection="1">
      <alignment vertical="center"/>
      <protection locked="0"/>
    </xf>
    <xf numFmtId="183" fontId="11" fillId="0" borderId="2" xfId="15" applyFont="1" applyBorder="1" applyAlignment="1" applyProtection="1">
      <alignment vertical="center"/>
      <protection locked="0"/>
    </xf>
    <xf numFmtId="183" fontId="13" fillId="0" borderId="2" xfId="15" applyFont="1" applyBorder="1" applyAlignment="1">
      <alignment horizontal="center" vertical="center"/>
    </xf>
    <xf numFmtId="183" fontId="11" fillId="0" borderId="2" xfId="15" applyFont="1" applyBorder="1" applyAlignment="1">
      <alignment vertical="center"/>
    </xf>
    <xf numFmtId="183" fontId="7" fillId="0" borderId="0" xfId="15" applyFont="1" applyAlignment="1">
      <alignment vertical="center"/>
    </xf>
    <xf numFmtId="183" fontId="7" fillId="0" borderId="0" xfId="15" applyFont="1" applyAlignment="1">
      <alignment/>
    </xf>
    <xf numFmtId="183" fontId="0" fillId="0" borderId="0" xfId="15" applyBorder="1" applyAlignment="1">
      <alignment vertical="center"/>
    </xf>
    <xf numFmtId="49" fontId="9" fillId="0" borderId="3" xfId="15" applyNumberFormat="1" applyFont="1" applyBorder="1" applyAlignment="1">
      <alignment horizontal="distributed" vertical="center"/>
    </xf>
    <xf numFmtId="49" fontId="0" fillId="0" borderId="4" xfId="15" applyNumberFormat="1" applyBorder="1" applyAlignment="1">
      <alignment horizontal="distributed" vertical="center"/>
    </xf>
    <xf numFmtId="49" fontId="0" fillId="0" borderId="5" xfId="15" applyNumberFormat="1" applyBorder="1" applyAlignment="1">
      <alignment horizontal="distributed" vertical="center"/>
    </xf>
    <xf numFmtId="49" fontId="17" fillId="0" borderId="5" xfId="15" applyNumberFormat="1" applyFont="1" applyBorder="1" applyAlignment="1">
      <alignment horizontal="distributed" vertical="center"/>
    </xf>
    <xf numFmtId="49" fontId="0" fillId="0" borderId="1" xfId="15" applyNumberFormat="1" applyBorder="1" applyAlignment="1">
      <alignment horizontal="distributed" vertical="center"/>
    </xf>
    <xf numFmtId="49" fontId="9" fillId="0" borderId="6" xfId="15" applyNumberFormat="1" applyFont="1" applyBorder="1" applyAlignment="1">
      <alignment horizontal="distributed" vertical="center"/>
    </xf>
    <xf numFmtId="183" fontId="0" fillId="0" borderId="0" xfId="15" applyAlignment="1">
      <alignment vertical="center"/>
    </xf>
    <xf numFmtId="183" fontId="19" fillId="0" borderId="0" xfId="15" applyFont="1" applyAlignment="1">
      <alignment horizontal="right" vertical="center"/>
    </xf>
    <xf numFmtId="49" fontId="0" fillId="0" borderId="7" xfId="15" applyNumberFormat="1" applyFont="1" applyBorder="1" applyAlignment="1">
      <alignment horizontal="distributed" vertical="center" wrapText="1"/>
    </xf>
    <xf numFmtId="49" fontId="0" fillId="0" borderId="2" xfId="15" applyNumberFormat="1" applyBorder="1" applyAlignment="1">
      <alignment horizontal="distributed" vertical="center" wrapText="1"/>
    </xf>
    <xf numFmtId="49" fontId="0" fillId="0" borderId="8" xfId="15" applyNumberFormat="1" applyBorder="1" applyAlignment="1">
      <alignment horizontal="distributed" vertical="center" wrapText="1"/>
    </xf>
    <xf numFmtId="49" fontId="0" fillId="0" borderId="9" xfId="15" applyNumberFormat="1" applyBorder="1" applyAlignment="1">
      <alignment horizontal="distributed" vertical="center" wrapText="1"/>
    </xf>
    <xf numFmtId="183" fontId="19" fillId="0" borderId="0" xfId="15" applyFont="1" applyAlignment="1">
      <alignment vertical="center"/>
    </xf>
    <xf numFmtId="183" fontId="19" fillId="0" borderId="0" xfId="15" applyFont="1" applyAlignment="1" quotePrefix="1">
      <alignment vertical="center"/>
    </xf>
    <xf numFmtId="49" fontId="9" fillId="0" borderId="2" xfId="15" applyNumberFormat="1" applyFont="1" applyBorder="1" applyAlignment="1">
      <alignment horizontal="distributed" vertical="center"/>
    </xf>
    <xf numFmtId="49" fontId="0" fillId="0" borderId="10" xfId="15" applyNumberFormat="1" applyBorder="1" applyAlignment="1">
      <alignment horizontal="distributed" vertical="center"/>
    </xf>
    <xf numFmtId="49" fontId="0" fillId="0" borderId="9" xfId="15" applyNumberFormat="1" applyBorder="1" applyAlignment="1">
      <alignment horizontal="distributed" vertical="center"/>
    </xf>
    <xf numFmtId="49" fontId="0" fillId="0" borderId="11" xfId="15" applyNumberFormat="1" applyBorder="1" applyAlignment="1">
      <alignment horizontal="distributed" vertical="center"/>
    </xf>
    <xf numFmtId="49" fontId="0" fillId="0" borderId="7" xfId="15" applyNumberFormat="1" applyFont="1" applyBorder="1" applyAlignment="1">
      <alignment horizontal="distributed" vertical="center"/>
    </xf>
    <xf numFmtId="49" fontId="0" fillId="0" borderId="10" xfId="15" applyNumberFormat="1" applyFont="1" applyBorder="1" applyAlignment="1">
      <alignment horizontal="distributed" vertical="center"/>
    </xf>
    <xf numFmtId="49" fontId="0" fillId="0" borderId="12" xfId="15" applyNumberFormat="1" applyFont="1" applyBorder="1" applyAlignment="1">
      <alignment horizontal="distributed" vertical="center"/>
    </xf>
    <xf numFmtId="49" fontId="0" fillId="0" borderId="13" xfId="15" applyNumberFormat="1" applyFont="1" applyBorder="1" applyAlignment="1">
      <alignment horizontal="distributed" vertical="center"/>
    </xf>
    <xf numFmtId="49" fontId="0" fillId="0" borderId="14" xfId="15" applyNumberFormat="1" applyFont="1" applyBorder="1" applyAlignment="1">
      <alignment horizontal="distributed" vertical="center"/>
    </xf>
    <xf numFmtId="49" fontId="0" fillId="0" borderId="5" xfId="15" applyNumberFormat="1" applyFont="1" applyBorder="1" applyAlignment="1">
      <alignment horizontal="distributed" vertical="center"/>
    </xf>
    <xf numFmtId="49" fontId="0" fillId="0" borderId="15" xfId="15" applyNumberFormat="1" applyFont="1" applyBorder="1" applyAlignment="1">
      <alignment horizontal="distributed" vertical="center"/>
    </xf>
    <xf numFmtId="49" fontId="0" fillId="0" borderId="16" xfId="15" applyNumberFormat="1" applyBorder="1" applyAlignment="1">
      <alignment horizontal="distributed" vertical="center"/>
    </xf>
    <xf numFmtId="49" fontId="0" fillId="0" borderId="4" xfId="15" applyNumberFormat="1" applyBorder="1" applyAlignment="1">
      <alignment horizontal="distributed" vertical="center"/>
    </xf>
    <xf numFmtId="49" fontId="0" fillId="0" borderId="8" xfId="15" applyNumberFormat="1" applyBorder="1" applyAlignment="1">
      <alignment horizontal="distributed" vertical="center"/>
    </xf>
    <xf numFmtId="49" fontId="12" fillId="0" borderId="0" xfId="15" applyNumberFormat="1" applyFont="1" applyAlignment="1">
      <alignment horizontal="distributed" vertical="center"/>
    </xf>
    <xf numFmtId="49" fontId="13" fillId="0" borderId="0" xfId="15" applyNumberFormat="1" applyFont="1" applyAlignment="1">
      <alignment horizontal="distributed" vertical="center"/>
    </xf>
    <xf numFmtId="49" fontId="12" fillId="0" borderId="0" xfId="15" applyNumberFormat="1" applyFont="1" applyBorder="1" applyAlignment="1">
      <alignment horizontal="distributed" vertical="center"/>
    </xf>
    <xf numFmtId="49" fontId="13" fillId="0" borderId="0" xfId="15" applyNumberFormat="1" applyFont="1" applyBorder="1" applyAlignment="1" quotePrefix="1">
      <alignment horizontal="distributed" vertical="center"/>
    </xf>
    <xf numFmtId="49" fontId="13" fillId="0" borderId="0" xfId="15" applyNumberFormat="1" applyFont="1" applyBorder="1" applyAlignment="1">
      <alignment horizontal="distributed" vertical="center"/>
    </xf>
    <xf numFmtId="49" fontId="13" fillId="0" borderId="0" xfId="15" applyNumberFormat="1" applyFont="1" applyAlignment="1" quotePrefix="1">
      <alignment horizontal="distributed" vertical="center"/>
    </xf>
    <xf numFmtId="49" fontId="12" fillId="0" borderId="0" xfId="15" applyNumberFormat="1" applyFont="1" applyAlignment="1">
      <alignment horizontal="center" vertical="center"/>
    </xf>
    <xf numFmtId="49" fontId="13" fillId="0" borderId="1" xfId="15" applyNumberFormat="1" applyFont="1" applyBorder="1" applyAlignment="1">
      <alignment horizontal="distributed" vertical="center"/>
    </xf>
    <xf numFmtId="49" fontId="13" fillId="0" borderId="2" xfId="15" applyNumberFormat="1" applyFont="1" applyBorder="1" applyAlignment="1" quotePrefix="1">
      <alignment horizontal="distributed" vertical="center"/>
    </xf>
    <xf numFmtId="49" fontId="16" fillId="0" borderId="0" xfId="15" applyNumberFormat="1" applyFont="1" applyAlignment="1">
      <alignment horizontal="distributed" vertical="center"/>
    </xf>
    <xf numFmtId="49" fontId="13" fillId="0" borderId="1" xfId="15" applyNumberFormat="1" applyFont="1" applyBorder="1" applyAlignment="1" quotePrefix="1">
      <alignment horizontal="distributed" vertical="center"/>
    </xf>
    <xf numFmtId="49" fontId="12" fillId="0" borderId="0" xfId="15" applyNumberFormat="1" applyFont="1" applyAlignment="1" quotePrefix="1">
      <alignment horizontal="distributed" vertical="center"/>
    </xf>
    <xf numFmtId="49" fontId="7" fillId="0" borderId="0" xfId="15" applyNumberFormat="1" applyFont="1" applyAlignment="1">
      <alignment horizontal="center" vertical="center"/>
    </xf>
    <xf numFmtId="49" fontId="12" fillId="0" borderId="0" xfId="15" applyNumberFormat="1" applyFont="1" applyBorder="1" applyAlignment="1">
      <alignment horizontal="distributed" vertical="center" wrapText="1"/>
    </xf>
    <xf numFmtId="49" fontId="16" fillId="0" borderId="0" xfId="15" applyNumberFormat="1" applyFont="1" applyBorder="1" applyAlignment="1" quotePrefix="1">
      <alignment horizontal="distributed" vertical="center"/>
    </xf>
    <xf numFmtId="49" fontId="13" fillId="0" borderId="0" xfId="15" applyNumberFormat="1" applyFont="1" applyBorder="1" applyAlignment="1">
      <alignment horizontal="center" vertical="center"/>
    </xf>
    <xf numFmtId="49" fontId="13" fillId="0" borderId="0" xfId="15" applyNumberFormat="1" applyFont="1" applyAlignment="1">
      <alignment horizontal="center" vertical="center"/>
    </xf>
    <xf numFmtId="49" fontId="12" fillId="0" borderId="0" xfId="15" applyNumberFormat="1" applyFont="1" applyAlignment="1" quotePrefix="1">
      <alignment horizontal="center" vertical="center"/>
    </xf>
    <xf numFmtId="49" fontId="12" fillId="0" borderId="1" xfId="15" applyNumberFormat="1" applyFont="1" applyBorder="1" applyAlignment="1">
      <alignment horizontal="center" vertical="center"/>
    </xf>
    <xf numFmtId="49" fontId="7" fillId="0" borderId="2" xfId="15" applyNumberFormat="1" applyFont="1" applyBorder="1" applyAlignment="1">
      <alignment horizontal="center" vertical="center"/>
    </xf>
    <xf numFmtId="49" fontId="12" fillId="0" borderId="0" xfId="15" applyNumberFormat="1" applyFont="1" applyFill="1" applyAlignment="1" quotePrefix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2"/>
  <sheetViews>
    <sheetView tabSelected="1" zoomScaleSheetLayoutView="100" workbookViewId="0" topLeftCell="A1">
      <selection activeCell="A1" sqref="A1"/>
    </sheetView>
  </sheetViews>
  <sheetFormatPr defaultColWidth="9.00390625" defaultRowHeight="16.5"/>
  <cols>
    <col min="1" max="1" width="17.00390625" style="1" customWidth="1"/>
    <col min="2" max="2" width="16.375" style="1" customWidth="1"/>
    <col min="3" max="3" width="1.625" style="2" customWidth="1"/>
    <col min="4" max="4" width="31.00390625" style="3" customWidth="1"/>
    <col min="5" max="5" width="11.125" style="4" customWidth="1"/>
    <col min="6" max="6" width="20.00390625" style="5" customWidth="1"/>
    <col min="7" max="7" width="21.125" style="5" customWidth="1"/>
    <col min="8" max="8" width="20.375" style="5" customWidth="1"/>
    <col min="9" max="9" width="21.50390625" style="5" customWidth="1"/>
    <col min="10" max="11" width="13.75390625" style="5" customWidth="1"/>
    <col min="12" max="12" width="13.25390625" style="5" customWidth="1"/>
    <col min="13" max="16384" width="9.00390625" style="5" customWidth="1"/>
  </cols>
  <sheetData>
    <row r="1" ht="17.25" customHeight="1">
      <c r="C1" s="64"/>
    </row>
    <row r="2" spans="2:12" ht="33.75" customHeight="1">
      <c r="B2" s="6"/>
      <c r="C2" s="6"/>
      <c r="D2" s="6"/>
      <c r="E2" s="6"/>
      <c r="F2" s="73" t="s">
        <v>79</v>
      </c>
      <c r="G2" s="78" t="s">
        <v>80</v>
      </c>
      <c r="H2" s="79"/>
      <c r="I2" s="79"/>
      <c r="J2" s="7"/>
      <c r="K2" s="7"/>
      <c r="L2" s="7"/>
    </row>
    <row r="3" spans="1:12" s="10" customFormat="1" ht="20.25" customHeight="1" thickBot="1">
      <c r="A3" s="8"/>
      <c r="B3" s="8"/>
      <c r="C3" s="63"/>
      <c r="D3" s="9"/>
      <c r="E3" s="4"/>
      <c r="F3" s="9"/>
      <c r="G3" s="9"/>
      <c r="H3" s="9"/>
      <c r="I3" s="9"/>
      <c r="K3" s="11" t="s">
        <v>56</v>
      </c>
      <c r="L3" s="9"/>
    </row>
    <row r="4" spans="1:12" ht="17.25" customHeight="1">
      <c r="A4" s="80" t="s">
        <v>73</v>
      </c>
      <c r="B4" s="81"/>
      <c r="C4" s="84" t="s">
        <v>70</v>
      </c>
      <c r="D4" s="85"/>
      <c r="E4" s="90" t="s">
        <v>0</v>
      </c>
      <c r="F4" s="84" t="s">
        <v>74</v>
      </c>
      <c r="G4" s="85" t="s">
        <v>75</v>
      </c>
      <c r="H4" s="84" t="s">
        <v>76</v>
      </c>
      <c r="I4" s="81"/>
      <c r="J4" s="74" t="s">
        <v>77</v>
      </c>
      <c r="K4" s="75"/>
      <c r="L4" s="12"/>
    </row>
    <row r="5" spans="1:12" ht="22.5" customHeight="1">
      <c r="A5" s="82"/>
      <c r="B5" s="83"/>
      <c r="C5" s="86"/>
      <c r="D5" s="87"/>
      <c r="E5" s="91"/>
      <c r="F5" s="93"/>
      <c r="G5" s="83"/>
      <c r="H5" s="93"/>
      <c r="I5" s="83"/>
      <c r="J5" s="76"/>
      <c r="K5" s="77"/>
      <c r="L5" s="12"/>
    </row>
    <row r="6" spans="1:11" ht="33.75" customHeight="1" thickBot="1">
      <c r="A6" s="71" t="s">
        <v>72</v>
      </c>
      <c r="B6" s="66" t="s">
        <v>2</v>
      </c>
      <c r="C6" s="88"/>
      <c r="D6" s="89"/>
      <c r="E6" s="92"/>
      <c r="F6" s="67" t="s">
        <v>1</v>
      </c>
      <c r="G6" s="67" t="s">
        <v>2</v>
      </c>
      <c r="H6" s="68" t="s">
        <v>1</v>
      </c>
      <c r="I6" s="69" t="s">
        <v>2</v>
      </c>
      <c r="J6" s="67" t="s">
        <v>1</v>
      </c>
      <c r="K6" s="70" t="s">
        <v>2</v>
      </c>
    </row>
    <row r="7" spans="1:12" s="44" customFormat="1" ht="15" customHeight="1">
      <c r="A7" s="15"/>
      <c r="B7" s="15"/>
      <c r="C7" s="113"/>
      <c r="D7" s="113"/>
      <c r="E7" s="14"/>
      <c r="F7" s="15"/>
      <c r="G7" s="15"/>
      <c r="H7" s="15"/>
      <c r="I7" s="15"/>
      <c r="J7" s="15"/>
      <c r="K7" s="13"/>
      <c r="L7" s="65"/>
    </row>
    <row r="8" spans="3:12" s="22" customFormat="1" ht="19.5" customHeight="1">
      <c r="C8" s="94" t="s">
        <v>71</v>
      </c>
      <c r="D8" s="94"/>
      <c r="E8" s="17"/>
      <c r="G8" s="42"/>
      <c r="J8" s="18"/>
      <c r="L8" s="26"/>
    </row>
    <row r="9" spans="1:11" s="20" customFormat="1" ht="27" customHeight="1">
      <c r="A9" s="47">
        <f>SUM(A10:A12)</f>
        <v>1036894389814.08</v>
      </c>
      <c r="B9" s="47">
        <f>SUM(B10:B12)</f>
        <v>13762283080.2</v>
      </c>
      <c r="C9" s="94" t="s">
        <v>30</v>
      </c>
      <c r="D9" s="94"/>
      <c r="E9" s="19" t="s">
        <v>57</v>
      </c>
      <c r="F9" s="47">
        <f>SUM(F10:F12)</f>
        <v>911737939198.85</v>
      </c>
      <c r="G9" s="47">
        <f>SUM(G10:G12)</f>
        <v>12434680439.84</v>
      </c>
      <c r="H9" s="47">
        <f>SUM(H10:H12)</f>
        <v>1013906072000</v>
      </c>
      <c r="I9" s="47">
        <f>SUM(I10:I12)</f>
        <v>14134605000</v>
      </c>
      <c r="J9" s="18">
        <f>IF(SUM(H10:H12)=0,"",F9/H9*100)</f>
        <v>89.9233138431042</v>
      </c>
      <c r="K9" s="18">
        <f>IF(SUM(I10:I12)=0,"",G9/I9*100)</f>
        <v>87.9733140037518</v>
      </c>
    </row>
    <row r="10" spans="1:24" s="22" customFormat="1" ht="19.5" customHeight="1">
      <c r="A10" s="55">
        <v>470669116454.71</v>
      </c>
      <c r="B10" s="55">
        <v>5426979698.33</v>
      </c>
      <c r="C10" s="97" t="s">
        <v>3</v>
      </c>
      <c r="D10" s="97"/>
      <c r="E10" s="35" t="s">
        <v>4</v>
      </c>
      <c r="F10" s="55">
        <v>363802568629.51</v>
      </c>
      <c r="G10" s="58">
        <v>4371812747.49</v>
      </c>
      <c r="H10" s="55">
        <v>568501000000</v>
      </c>
      <c r="I10" s="55">
        <v>7009142000</v>
      </c>
      <c r="J10" s="21">
        <f aca="true" t="shared" si="0" ref="J10:J23">IF(H10="","",F10/H10*100)</f>
        <v>63.993303200787686</v>
      </c>
      <c r="K10" s="21">
        <f aca="true" t="shared" si="1" ref="K10:K23">IF(I10="","",G10/I10*100)</f>
        <v>62.37300867196013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22" customFormat="1" ht="19.5" customHeight="1">
      <c r="A11" s="55">
        <v>565304997529.3</v>
      </c>
      <c r="B11" s="55">
        <v>8327177432.87</v>
      </c>
      <c r="C11" s="97" t="s">
        <v>5</v>
      </c>
      <c r="D11" s="97"/>
      <c r="E11" s="23" t="s">
        <v>4</v>
      </c>
      <c r="F11" s="55">
        <v>547306525410.99</v>
      </c>
      <c r="G11" s="55">
        <v>8050777344.35</v>
      </c>
      <c r="H11" s="55">
        <v>443705072000</v>
      </c>
      <c r="I11" s="55">
        <v>7091463000</v>
      </c>
      <c r="J11" s="21">
        <f t="shared" si="0"/>
        <v>123.34917041718873</v>
      </c>
      <c r="K11" s="21">
        <f t="shared" si="1"/>
        <v>113.5277353114583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s="22" customFormat="1" ht="19.5" customHeight="1">
      <c r="A12" s="55">
        <v>920275830.07</v>
      </c>
      <c r="B12" s="55">
        <v>8125949</v>
      </c>
      <c r="C12" s="98" t="s">
        <v>53</v>
      </c>
      <c r="D12" s="98"/>
      <c r="E12" s="23"/>
      <c r="F12" s="55">
        <v>628845158.35</v>
      </c>
      <c r="G12" s="55">
        <v>12090348</v>
      </c>
      <c r="H12" s="55">
        <v>1700000000</v>
      </c>
      <c r="I12" s="55">
        <v>34000000</v>
      </c>
      <c r="J12" s="21">
        <f t="shared" si="0"/>
        <v>36.990891667647055</v>
      </c>
      <c r="K12" s="21">
        <f t="shared" si="1"/>
        <v>35.55984705882353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11" s="20" customFormat="1" ht="19.5" customHeight="1">
      <c r="A13" s="47">
        <f>SUM(A14:A17)</f>
        <v>5335312624308.4</v>
      </c>
      <c r="B13" s="47">
        <f>SUM(B14:B17)</f>
        <v>79410104257.38</v>
      </c>
      <c r="C13" s="94" t="s">
        <v>31</v>
      </c>
      <c r="D13" s="94"/>
      <c r="E13" s="23" t="s">
        <v>4</v>
      </c>
      <c r="F13" s="47">
        <f>SUM(F14:F17)</f>
        <v>6548308333302.711</v>
      </c>
      <c r="G13" s="47">
        <f>SUM(G14:G17)</f>
        <v>82866966253.5</v>
      </c>
      <c r="H13" s="47">
        <f>SUM(H14:H17)</f>
        <v>5458219927000</v>
      </c>
      <c r="I13" s="47">
        <f>SUM(I14:I17)</f>
        <v>113112115000</v>
      </c>
      <c r="J13" s="18">
        <f>IF(SUM(H14:H17)=0,"",F13/H13*100)</f>
        <v>119.97150024883399</v>
      </c>
      <c r="K13" s="18">
        <f>IF(SUM(I14:I17)=0,"",G13/I13*100)</f>
        <v>73.26091131219675</v>
      </c>
    </row>
    <row r="14" spans="1:34" s="22" customFormat="1" ht="19.5" customHeight="1">
      <c r="A14" s="55">
        <v>379033434.44</v>
      </c>
      <c r="B14" s="55"/>
      <c r="C14" s="99" t="s">
        <v>7</v>
      </c>
      <c r="D14" s="99"/>
      <c r="E14" s="23" t="s">
        <v>4</v>
      </c>
      <c r="F14" s="55">
        <v>327139493.09</v>
      </c>
      <c r="G14" s="55"/>
      <c r="H14" s="55">
        <v>380900000</v>
      </c>
      <c r="I14" s="55"/>
      <c r="J14" s="21">
        <f t="shared" si="0"/>
        <v>85.8859262509845</v>
      </c>
      <c r="K14" s="21">
        <f t="shared" si="1"/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9.5" customHeight="1">
      <c r="A15" s="55">
        <v>5161232279624.45</v>
      </c>
      <c r="B15" s="55">
        <v>77957578261</v>
      </c>
      <c r="C15" s="99" t="s">
        <v>8</v>
      </c>
      <c r="D15" s="99"/>
      <c r="E15" s="23" t="s">
        <v>4</v>
      </c>
      <c r="F15" s="55">
        <v>6357143365418.631</v>
      </c>
      <c r="G15" s="55">
        <v>81321951375</v>
      </c>
      <c r="H15" s="55">
        <v>5293096366000</v>
      </c>
      <c r="I15" s="55">
        <v>111200138000</v>
      </c>
      <c r="J15" s="21">
        <f t="shared" si="0"/>
        <v>120.10254349899041</v>
      </c>
      <c r="K15" s="21">
        <f t="shared" si="1"/>
        <v>73.1311604802145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9.5" customHeight="1">
      <c r="A16" s="55">
        <v>168659865858.51</v>
      </c>
      <c r="B16" s="55">
        <v>1008413841.38</v>
      </c>
      <c r="C16" s="99" t="s">
        <v>9</v>
      </c>
      <c r="D16" s="99"/>
      <c r="E16" s="23" t="s">
        <v>4</v>
      </c>
      <c r="F16" s="55">
        <v>185423967235.99</v>
      </c>
      <c r="G16" s="55">
        <v>1073831023.77</v>
      </c>
      <c r="H16" s="55">
        <v>159515202000</v>
      </c>
      <c r="I16" s="55">
        <v>1435842000</v>
      </c>
      <c r="J16" s="21">
        <f t="shared" si="0"/>
        <v>116.24219191095655</v>
      </c>
      <c r="K16" s="21">
        <f t="shared" si="1"/>
        <v>74.78754791752853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9.5" customHeight="1">
      <c r="A17" s="55">
        <v>5041445391</v>
      </c>
      <c r="B17" s="55">
        <v>444112155</v>
      </c>
      <c r="C17" s="99" t="s">
        <v>10</v>
      </c>
      <c r="D17" s="99"/>
      <c r="E17" s="23" t="s">
        <v>4</v>
      </c>
      <c r="F17" s="55">
        <v>5413861155</v>
      </c>
      <c r="G17" s="55">
        <v>471183854.73</v>
      </c>
      <c r="H17" s="55">
        <v>5227459000</v>
      </c>
      <c r="I17" s="55">
        <v>476135000</v>
      </c>
      <c r="J17" s="21">
        <f t="shared" si="0"/>
        <v>103.56582720208804</v>
      </c>
      <c r="K17" s="21">
        <f t="shared" si="1"/>
        <v>98.96013834941772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11" s="51" customFormat="1" ht="19.5" customHeight="1">
      <c r="A18" s="48">
        <f>A19</f>
        <v>771696095121.02</v>
      </c>
      <c r="B18" s="48">
        <f>B19</f>
        <v>0</v>
      </c>
      <c r="C18" s="114" t="s">
        <v>11</v>
      </c>
      <c r="D18" s="114"/>
      <c r="E18" s="49" t="s">
        <v>4</v>
      </c>
      <c r="F18" s="48">
        <f>F19</f>
        <v>856516792492.1599</v>
      </c>
      <c r="G18" s="48">
        <f>G19</f>
        <v>0</v>
      </c>
      <c r="H18" s="48">
        <f>H19</f>
        <v>738162704000</v>
      </c>
      <c r="I18" s="48">
        <f>I19</f>
        <v>0</v>
      </c>
      <c r="J18" s="50">
        <f>IF(SUM(H19:H19)=0,"",F18/H18*100)</f>
        <v>116.03360449543383</v>
      </c>
      <c r="K18" s="18">
        <f>IF(SUM(I19:I19)=0,"",G18/I18*100)</f>
      </c>
    </row>
    <row r="19" spans="1:33" s="22" customFormat="1" ht="19.5" customHeight="1">
      <c r="A19" s="55">
        <v>771696095121.02</v>
      </c>
      <c r="B19" s="55"/>
      <c r="C19" s="99" t="s">
        <v>11</v>
      </c>
      <c r="D19" s="99"/>
      <c r="E19" s="23" t="s">
        <v>4</v>
      </c>
      <c r="F19" s="55">
        <v>856516792492.1599</v>
      </c>
      <c r="G19" s="55"/>
      <c r="H19" s="55">
        <v>738162704000</v>
      </c>
      <c r="I19" s="55"/>
      <c r="J19" s="21">
        <f t="shared" si="0"/>
        <v>116.03360449543383</v>
      </c>
      <c r="K19" s="21">
        <f t="shared" si="1"/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12" s="20" customFormat="1" ht="19.5" customHeight="1">
      <c r="A20" s="47">
        <f>SUM(A21:A23)</f>
        <v>5898279987185.851</v>
      </c>
      <c r="B20" s="47">
        <f>SUM(B21:B23)</f>
        <v>314529809110.71</v>
      </c>
      <c r="C20" s="94" t="s">
        <v>32</v>
      </c>
      <c r="D20" s="94"/>
      <c r="E20" s="23" t="s">
        <v>4</v>
      </c>
      <c r="F20" s="47">
        <f>SUM(F21:F23)</f>
        <v>7412567577288.04</v>
      </c>
      <c r="G20" s="47">
        <f>SUM(G21:G23)</f>
        <v>321137672505.82007</v>
      </c>
      <c r="H20" s="47">
        <f>SUM(H21:H23)</f>
        <v>5328979728000</v>
      </c>
      <c r="I20" s="47">
        <f>SUM(I21:I23)</f>
        <v>198140987000</v>
      </c>
      <c r="J20" s="52">
        <f>IF(SUM(H21:H23)=0,"",F20/H20*100)</f>
        <v>139.0991888811336</v>
      </c>
      <c r="K20" s="18">
        <f>IF(SUM(I21:I23)=0,"",G20/I20*100)</f>
        <v>162.07533704564622</v>
      </c>
      <c r="L20" s="20" t="s">
        <v>6</v>
      </c>
    </row>
    <row r="21" spans="1:29" s="22" customFormat="1" ht="19.5" customHeight="1">
      <c r="A21" s="55">
        <v>10303677621.460001</v>
      </c>
      <c r="B21" s="55">
        <v>104701390.99</v>
      </c>
      <c r="C21" s="99" t="s">
        <v>12</v>
      </c>
      <c r="D21" s="99"/>
      <c r="E21" s="23" t="s">
        <v>4</v>
      </c>
      <c r="F21" s="55">
        <v>4475641682.92</v>
      </c>
      <c r="G21" s="55">
        <v>33320969.64</v>
      </c>
      <c r="H21" s="55">
        <v>56248033000</v>
      </c>
      <c r="I21" s="55">
        <v>940753000</v>
      </c>
      <c r="J21" s="21">
        <f t="shared" si="0"/>
        <v>7.956974571750802</v>
      </c>
      <c r="K21" s="21">
        <f t="shared" si="1"/>
        <v>3.5419466788838303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22" customFormat="1" ht="19.5" customHeight="1">
      <c r="A22" s="55">
        <v>5806010322800.73</v>
      </c>
      <c r="B22" s="55">
        <v>308336559701.26</v>
      </c>
      <c r="C22" s="95" t="s">
        <v>44</v>
      </c>
      <c r="D22" s="95"/>
      <c r="E22" s="23" t="s">
        <v>4</v>
      </c>
      <c r="F22" s="55">
        <v>7297851709200.11</v>
      </c>
      <c r="G22" s="55">
        <v>316660650239.65</v>
      </c>
      <c r="H22" s="55">
        <v>5168928000000</v>
      </c>
      <c r="I22" s="55">
        <v>192511944000</v>
      </c>
      <c r="J22" s="21">
        <f t="shared" si="0"/>
        <v>141.18694841948098</v>
      </c>
      <c r="K22" s="21">
        <f t="shared" si="1"/>
        <v>164.48883308749404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2" customFormat="1" ht="19.5" customHeight="1">
      <c r="A23" s="55">
        <v>81965986763.66</v>
      </c>
      <c r="B23" s="55">
        <v>6088548018.459999</v>
      </c>
      <c r="C23" s="99" t="s">
        <v>13</v>
      </c>
      <c r="D23" s="99"/>
      <c r="E23" s="23" t="s">
        <v>4</v>
      </c>
      <c r="F23" s="55">
        <v>110240226405.01</v>
      </c>
      <c r="G23" s="58">
        <v>4443701296.53</v>
      </c>
      <c r="H23" s="55">
        <v>103803695000</v>
      </c>
      <c r="I23" s="55">
        <v>4688290000</v>
      </c>
      <c r="J23" s="21">
        <f t="shared" si="0"/>
        <v>106.20067657997146</v>
      </c>
      <c r="K23" s="21">
        <f t="shared" si="1"/>
        <v>94.78298689991446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3:5" s="22" customFormat="1" ht="15" customHeight="1">
      <c r="C24" s="100"/>
      <c r="D24" s="100"/>
      <c r="E24" s="23"/>
    </row>
    <row r="25" spans="3:5" s="45" customFormat="1" ht="19.5" customHeight="1">
      <c r="C25" s="94" t="s">
        <v>65</v>
      </c>
      <c r="D25" s="94"/>
      <c r="E25" s="46"/>
    </row>
    <row r="26" spans="1:11" s="22" customFormat="1" ht="19.5" customHeight="1">
      <c r="A26" s="47">
        <f>SUM(A27:A29)</f>
        <v>98921135367</v>
      </c>
      <c r="B26" s="47">
        <f>SUM(B27:B29)</f>
        <v>2896558537.05</v>
      </c>
      <c r="C26" s="94" t="s">
        <v>30</v>
      </c>
      <c r="D26" s="94"/>
      <c r="E26" s="23" t="s">
        <v>4</v>
      </c>
      <c r="F26" s="47">
        <f>SUM(F27:F29)</f>
        <v>88280559054</v>
      </c>
      <c r="G26" s="47">
        <f>SUM(G27:G29)</f>
        <v>2157143709.55</v>
      </c>
      <c r="H26" s="47">
        <f>SUM(H27:H29)</f>
        <v>105000000000</v>
      </c>
      <c r="I26" s="47">
        <f>SUM(I27:I29)</f>
        <v>2496321000</v>
      </c>
      <c r="J26" s="18">
        <f>IF(SUM(H27:H29)=0,"",F26/H26*100)</f>
        <v>84.07672290857143</v>
      </c>
      <c r="K26" s="18">
        <f>IF(SUM(I27:I29)=0,"",G26/I26*100)</f>
        <v>86.41291362569157</v>
      </c>
    </row>
    <row r="27" spans="1:11" s="22" customFormat="1" ht="19.5" customHeight="1">
      <c r="A27" s="55">
        <v>1672563818</v>
      </c>
      <c r="B27" s="55">
        <v>35972734</v>
      </c>
      <c r="C27" s="99" t="s">
        <v>15</v>
      </c>
      <c r="D27" s="99"/>
      <c r="E27" s="23" t="s">
        <v>4</v>
      </c>
      <c r="F27" s="55">
        <v>4602786540</v>
      </c>
      <c r="G27" s="55">
        <v>121064655.76</v>
      </c>
      <c r="H27" s="55">
        <v>2403132000</v>
      </c>
      <c r="I27" s="55">
        <v>57068000</v>
      </c>
      <c r="J27" s="21">
        <f aca="true" t="shared" si="2" ref="J27:K31">IF(H27="","",F27/H27*100)</f>
        <v>191.53282216707197</v>
      </c>
      <c r="K27" s="21">
        <f t="shared" si="2"/>
        <v>212.14105235858977</v>
      </c>
    </row>
    <row r="28" spans="1:11" s="22" customFormat="1" ht="19.5" customHeight="1">
      <c r="A28" s="55">
        <v>18463467962</v>
      </c>
      <c r="B28" s="55">
        <v>524773015.94</v>
      </c>
      <c r="C28" s="99" t="s">
        <v>16</v>
      </c>
      <c r="D28" s="99"/>
      <c r="E28" s="23" t="s">
        <v>4</v>
      </c>
      <c r="F28" s="55">
        <v>13912262944</v>
      </c>
      <c r="G28" s="55">
        <v>346435812.56</v>
      </c>
      <c r="H28" s="55">
        <v>21923840000</v>
      </c>
      <c r="I28" s="55">
        <v>565451000</v>
      </c>
      <c r="J28" s="21">
        <f t="shared" si="2"/>
        <v>63.45723625058384</v>
      </c>
      <c r="K28" s="21">
        <f t="shared" si="2"/>
        <v>61.26716772275582</v>
      </c>
    </row>
    <row r="29" spans="1:11" s="22" customFormat="1" ht="19.5" customHeight="1">
      <c r="A29" s="55">
        <v>78785103587</v>
      </c>
      <c r="B29" s="55">
        <v>2335812787.11</v>
      </c>
      <c r="C29" s="99" t="s">
        <v>17</v>
      </c>
      <c r="D29" s="99"/>
      <c r="E29" s="35" t="s">
        <v>4</v>
      </c>
      <c r="F29" s="55">
        <v>69765509570</v>
      </c>
      <c r="G29" s="55">
        <v>1689643241.23</v>
      </c>
      <c r="H29" s="55">
        <v>80673028000</v>
      </c>
      <c r="I29" s="55">
        <v>1873802000</v>
      </c>
      <c r="J29" s="21">
        <f t="shared" si="2"/>
        <v>86.47934916983654</v>
      </c>
      <c r="K29" s="21">
        <f t="shared" si="2"/>
        <v>90.17192004438036</v>
      </c>
    </row>
    <row r="30" spans="1:11" s="22" customFormat="1" ht="19.5" customHeight="1">
      <c r="A30" s="47">
        <f>A31</f>
        <v>15731526000</v>
      </c>
      <c r="B30" s="47">
        <f>B31</f>
        <v>54907291.33</v>
      </c>
      <c r="C30" s="94" t="s">
        <v>50</v>
      </c>
      <c r="D30" s="94"/>
      <c r="E30" s="23" t="s">
        <v>58</v>
      </c>
      <c r="F30" s="47">
        <f>F31</f>
        <v>21099604000</v>
      </c>
      <c r="G30" s="47">
        <f>G31</f>
        <v>64318851.74</v>
      </c>
      <c r="H30" s="47">
        <f>H31</f>
        <v>13000000000</v>
      </c>
      <c r="I30" s="47">
        <f>I31</f>
        <v>42990000</v>
      </c>
      <c r="J30" s="18">
        <f>IF(SUM(H31:H31)=0,"",F30/H30*100)</f>
        <v>162.30464615384614</v>
      </c>
      <c r="K30" s="18">
        <f>IF(SUM(I31:I31)=0,"",G30/I30*100)</f>
        <v>149.61351881832985</v>
      </c>
    </row>
    <row r="31" spans="1:11" s="22" customFormat="1" ht="19.5" customHeight="1">
      <c r="A31" s="55">
        <v>15731526000</v>
      </c>
      <c r="B31" s="55">
        <v>54907291.33</v>
      </c>
      <c r="C31" s="103" t="s">
        <v>33</v>
      </c>
      <c r="D31" s="103"/>
      <c r="E31" s="35" t="s">
        <v>4</v>
      </c>
      <c r="F31" s="55">
        <v>21099604000</v>
      </c>
      <c r="G31" s="55">
        <v>64318851.74</v>
      </c>
      <c r="H31" s="55">
        <v>13000000000</v>
      </c>
      <c r="I31" s="55">
        <v>42990000</v>
      </c>
      <c r="J31" s="21">
        <f t="shared" si="2"/>
        <v>162.30464615384614</v>
      </c>
      <c r="K31" s="21">
        <f t="shared" si="2"/>
        <v>149.61351881832985</v>
      </c>
    </row>
    <row r="32" spans="1:19" s="22" customFormat="1" ht="15" customHeight="1">
      <c r="A32" s="21"/>
      <c r="B32" s="21"/>
      <c r="C32" s="100"/>
      <c r="D32" s="100"/>
      <c r="E32" s="23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3:5" s="22" customFormat="1" ht="19.5" customHeight="1">
      <c r="C33" s="94" t="s">
        <v>66</v>
      </c>
      <c r="D33" s="94"/>
      <c r="E33" s="24"/>
    </row>
    <row r="34" spans="1:22" s="22" customFormat="1" ht="28.5" customHeight="1">
      <c r="A34" s="47">
        <f>SUM(A35:A37)</f>
        <v>166548628000</v>
      </c>
      <c r="B34" s="47">
        <f>SUM(B35:B37)</f>
        <v>5571060377.51</v>
      </c>
      <c r="C34" s="94" t="s">
        <v>30</v>
      </c>
      <c r="D34" s="94"/>
      <c r="E34" s="19" t="s">
        <v>57</v>
      </c>
      <c r="F34" s="47">
        <f>SUM(F35:F37)</f>
        <v>174675185000</v>
      </c>
      <c r="G34" s="47">
        <f>SUM(G35:G37)</f>
        <v>4553067497.37</v>
      </c>
      <c r="H34" s="47">
        <f>SUM(H35:H37)</f>
        <v>182485417000</v>
      </c>
      <c r="I34" s="47">
        <f>SUM(I35:I37)</f>
        <v>6934308000</v>
      </c>
      <c r="J34" s="18">
        <f>IF(SUM(H35:H37)=0,"",F34/H34*100)</f>
        <v>95.72007882690154</v>
      </c>
      <c r="K34" s="18">
        <f>IF(SUM(I35:I37)=0,"",G34/I34*100)</f>
        <v>65.6600124680069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11" s="22" customFormat="1" ht="19.5" customHeight="1">
      <c r="A35" s="55">
        <v>24706038000</v>
      </c>
      <c r="B35" s="55">
        <v>661527629.87</v>
      </c>
      <c r="C35" s="99" t="s">
        <v>15</v>
      </c>
      <c r="D35" s="99"/>
      <c r="E35" s="23" t="s">
        <v>4</v>
      </c>
      <c r="F35" s="55">
        <v>37566883000</v>
      </c>
      <c r="G35" s="55">
        <v>643724692.81</v>
      </c>
      <c r="H35" s="55">
        <v>24699513000</v>
      </c>
      <c r="I35" s="55">
        <v>822484000</v>
      </c>
      <c r="J35" s="21">
        <f aca="true" t="shared" si="3" ref="J35:K51">IF(H35="","",F35/H35*100)</f>
        <v>152.09564253351877</v>
      </c>
      <c r="K35" s="21">
        <f t="shared" si="3"/>
        <v>78.26592283983639</v>
      </c>
    </row>
    <row r="36" spans="1:11" s="22" customFormat="1" ht="19.5" customHeight="1">
      <c r="A36" s="55">
        <v>39866511000</v>
      </c>
      <c r="B36" s="55">
        <v>1722073384.88</v>
      </c>
      <c r="C36" s="99" t="s">
        <v>16</v>
      </c>
      <c r="D36" s="99"/>
      <c r="E36" s="23" t="s">
        <v>4</v>
      </c>
      <c r="F36" s="55">
        <v>36028484000</v>
      </c>
      <c r="G36" s="55">
        <v>1140503083.39</v>
      </c>
      <c r="H36" s="55">
        <v>51423647000</v>
      </c>
      <c r="I36" s="55">
        <v>2501027000</v>
      </c>
      <c r="J36" s="21">
        <f t="shared" si="3"/>
        <v>70.06209419569173</v>
      </c>
      <c r="K36" s="21">
        <f t="shared" si="3"/>
        <v>45.601390284471144</v>
      </c>
    </row>
    <row r="37" spans="1:11" s="22" customFormat="1" ht="19.5" customHeight="1">
      <c r="A37" s="55">
        <v>101976079000</v>
      </c>
      <c r="B37" s="55">
        <v>3187459362.76</v>
      </c>
      <c r="C37" s="99" t="s">
        <v>17</v>
      </c>
      <c r="D37" s="99"/>
      <c r="E37" s="23" t="s">
        <v>4</v>
      </c>
      <c r="F37" s="55">
        <v>101079818000</v>
      </c>
      <c r="G37" s="55">
        <v>2768839721.17</v>
      </c>
      <c r="H37" s="55">
        <v>106362257000</v>
      </c>
      <c r="I37" s="55">
        <v>3610797000</v>
      </c>
      <c r="J37" s="21">
        <f t="shared" si="3"/>
        <v>95.03353995205272</v>
      </c>
      <c r="K37" s="21">
        <f t="shared" si="3"/>
        <v>76.68223168375292</v>
      </c>
    </row>
    <row r="38" spans="1:12" s="22" customFormat="1" ht="19.5" customHeight="1">
      <c r="A38" s="47">
        <f>SUM(A39:A42)</f>
        <v>169045876000</v>
      </c>
      <c r="B38" s="47">
        <f>SUM(B39:B42)</f>
        <v>2643075867.21</v>
      </c>
      <c r="C38" s="94" t="s">
        <v>31</v>
      </c>
      <c r="D38" s="94"/>
      <c r="E38" s="23" t="s">
        <v>4</v>
      </c>
      <c r="F38" s="47">
        <f>SUM(F39:F42)</f>
        <v>172425804000</v>
      </c>
      <c r="G38" s="47">
        <f>SUM(G39:G42)</f>
        <v>2211163390.92</v>
      </c>
      <c r="H38" s="47">
        <f>SUM(H39:H42)</f>
        <v>181564540000</v>
      </c>
      <c r="I38" s="47">
        <f>SUM(I39:I42)</f>
        <v>3284125000</v>
      </c>
      <c r="J38" s="18">
        <f>IF(SUM(H39:H42)=0,"",F38/H38*100)</f>
        <v>94.96667355861447</v>
      </c>
      <c r="K38" s="18">
        <f>IF(SUM(I39:I42)=0,"",G38/I38*100)</f>
        <v>67.32884378396072</v>
      </c>
      <c r="L38" s="21"/>
    </row>
    <row r="39" spans="1:12" s="26" customFormat="1" ht="19.5" customHeight="1">
      <c r="A39" s="56">
        <v>2443746000</v>
      </c>
      <c r="B39" s="56"/>
      <c r="C39" s="97" t="s">
        <v>18</v>
      </c>
      <c r="D39" s="97"/>
      <c r="E39" s="23" t="s">
        <v>4</v>
      </c>
      <c r="F39" s="56">
        <v>2449603000</v>
      </c>
      <c r="G39" s="59"/>
      <c r="H39" s="56">
        <v>2385322000</v>
      </c>
      <c r="I39" s="56"/>
      <c r="J39" s="25">
        <f t="shared" si="3"/>
        <v>102.69485629193878</v>
      </c>
      <c r="K39" s="25">
        <f t="shared" si="3"/>
      </c>
      <c r="L39" s="25"/>
    </row>
    <row r="40" spans="1:12" s="26" customFormat="1" ht="19.5" customHeight="1">
      <c r="A40" s="56">
        <v>18931354000</v>
      </c>
      <c r="B40" s="56">
        <v>46683938.33</v>
      </c>
      <c r="C40" s="97" t="s">
        <v>19</v>
      </c>
      <c r="D40" s="97"/>
      <c r="E40" s="23" t="s">
        <v>4</v>
      </c>
      <c r="F40" s="56">
        <v>27584439000</v>
      </c>
      <c r="G40" s="56">
        <v>52968052.45</v>
      </c>
      <c r="H40" s="56">
        <v>15144995000</v>
      </c>
      <c r="I40" s="56">
        <v>50230000</v>
      </c>
      <c r="J40" s="25">
        <f t="shared" si="3"/>
        <v>182.13567584538654</v>
      </c>
      <c r="K40" s="25">
        <f t="shared" si="3"/>
        <v>105.4510301612582</v>
      </c>
      <c r="L40" s="25"/>
    </row>
    <row r="41" spans="1:12" s="22" customFormat="1" ht="19.5" customHeight="1">
      <c r="A41" s="55">
        <v>58014876000</v>
      </c>
      <c r="B41" s="55">
        <v>913943898.88</v>
      </c>
      <c r="C41" s="99" t="s">
        <v>20</v>
      </c>
      <c r="D41" s="99"/>
      <c r="E41" s="23" t="s">
        <v>4</v>
      </c>
      <c r="F41" s="55">
        <v>47449134000</v>
      </c>
      <c r="G41" s="55">
        <v>677888283.47</v>
      </c>
      <c r="H41" s="55">
        <v>70956108000</v>
      </c>
      <c r="I41" s="55">
        <v>1278561000</v>
      </c>
      <c r="J41" s="21">
        <f t="shared" si="3"/>
        <v>66.87110572637384</v>
      </c>
      <c r="K41" s="21">
        <f t="shared" si="3"/>
        <v>53.019627805791046</v>
      </c>
      <c r="L41" s="21"/>
    </row>
    <row r="42" spans="1:19" s="22" customFormat="1" ht="19.5" customHeight="1">
      <c r="A42" s="55">
        <v>89655900000</v>
      </c>
      <c r="B42" s="55">
        <v>1682448030</v>
      </c>
      <c r="C42" s="99" t="s">
        <v>21</v>
      </c>
      <c r="D42" s="99"/>
      <c r="E42" s="23" t="s">
        <v>4</v>
      </c>
      <c r="F42" s="55">
        <v>94942628000</v>
      </c>
      <c r="G42" s="55">
        <v>1480307055</v>
      </c>
      <c r="H42" s="55">
        <v>93078115000</v>
      </c>
      <c r="I42" s="55">
        <v>1955334000</v>
      </c>
      <c r="J42" s="21">
        <f t="shared" si="3"/>
        <v>102.00317013295768</v>
      </c>
      <c r="K42" s="21">
        <f t="shared" si="3"/>
        <v>75.70609701462769</v>
      </c>
      <c r="L42" s="21"/>
      <c r="M42" s="21"/>
      <c r="N42" s="21"/>
      <c r="O42" s="21"/>
      <c r="P42" s="21"/>
      <c r="Q42" s="21"/>
      <c r="R42" s="21"/>
      <c r="S42" s="21"/>
    </row>
    <row r="43" spans="1:25" s="26" customFormat="1" ht="19.5" customHeight="1">
      <c r="A43" s="53">
        <f>SUM(A44:A46)</f>
        <v>0</v>
      </c>
      <c r="B43" s="53">
        <f>SUM(B44:B46)</f>
        <v>28974326595.73</v>
      </c>
      <c r="C43" s="96" t="s">
        <v>34</v>
      </c>
      <c r="D43" s="96"/>
      <c r="E43" s="31"/>
      <c r="F43" s="53">
        <f>SUM(F44:F46)</f>
        <v>0</v>
      </c>
      <c r="G43" s="53">
        <f>SUM(G44:G46)</f>
        <v>33672860071</v>
      </c>
      <c r="H43" s="54">
        <f>SUM(H44:H46)</f>
        <v>0</v>
      </c>
      <c r="I43" s="53">
        <f>SUM(I44:I46)</f>
        <v>28319116000</v>
      </c>
      <c r="J43" s="30">
        <f>IF(SUM(H44:H46)=0,"",F43/H43*100)</f>
      </c>
      <c r="K43" s="30">
        <f>IF(SUM(I44:I46)=0,"",G43/I43*100)</f>
        <v>118.9050536429174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11" s="22" customFormat="1" ht="19.5" customHeight="1" thickBot="1">
      <c r="A44" s="57"/>
      <c r="B44" s="57">
        <v>12481866635.73</v>
      </c>
      <c r="C44" s="104" t="s">
        <v>24</v>
      </c>
      <c r="D44" s="104"/>
      <c r="E44" s="27"/>
      <c r="F44" s="57"/>
      <c r="G44" s="57">
        <v>17200640221</v>
      </c>
      <c r="H44" s="57"/>
      <c r="I44" s="57">
        <v>12350000000</v>
      </c>
      <c r="J44" s="28">
        <f t="shared" si="3"/>
      </c>
      <c r="K44" s="28">
        <f t="shared" si="3"/>
        <v>139.27643903643724</v>
      </c>
    </row>
    <row r="45" spans="1:14" s="22" customFormat="1" ht="19.5" customHeight="1">
      <c r="A45" s="55"/>
      <c r="B45" s="58">
        <v>16490325500</v>
      </c>
      <c r="C45" s="102" t="s">
        <v>23</v>
      </c>
      <c r="D45" s="102"/>
      <c r="E45" s="31"/>
      <c r="F45" s="55"/>
      <c r="G45" s="55">
        <v>16470377258</v>
      </c>
      <c r="H45" s="55"/>
      <c r="I45" s="55">
        <v>15967106000</v>
      </c>
      <c r="J45" s="21">
        <f t="shared" si="3"/>
      </c>
      <c r="K45" s="21">
        <f t="shared" si="3"/>
        <v>103.15192532698161</v>
      </c>
      <c r="L45" s="21"/>
      <c r="M45" s="21"/>
      <c r="N45" s="21"/>
    </row>
    <row r="46" spans="1:14" s="22" customFormat="1" ht="19.5" customHeight="1">
      <c r="A46" s="55"/>
      <c r="B46" s="55">
        <v>2134460</v>
      </c>
      <c r="C46" s="95" t="s">
        <v>54</v>
      </c>
      <c r="D46" s="95"/>
      <c r="E46" s="23"/>
      <c r="F46" s="55"/>
      <c r="G46" s="55">
        <v>1842592</v>
      </c>
      <c r="H46" s="55"/>
      <c r="I46" s="55">
        <v>2010000</v>
      </c>
      <c r="J46" s="21">
        <f t="shared" si="3"/>
      </c>
      <c r="K46" s="21">
        <f t="shared" si="3"/>
        <v>91.67124378109452</v>
      </c>
      <c r="L46" s="21"/>
      <c r="M46" s="21"/>
      <c r="N46" s="21"/>
    </row>
    <row r="47" spans="1:34" s="32" customFormat="1" ht="19.5" customHeight="1">
      <c r="A47" s="53">
        <f>SUM(A48:A51)</f>
        <v>62038742813</v>
      </c>
      <c r="B47" s="53">
        <f>SUM(B48:B51)</f>
        <v>4583256876</v>
      </c>
      <c r="C47" s="96" t="s">
        <v>51</v>
      </c>
      <c r="D47" s="96"/>
      <c r="E47" s="23" t="s">
        <v>58</v>
      </c>
      <c r="F47" s="53">
        <f>SUM(F48:F51)</f>
        <v>49440610441</v>
      </c>
      <c r="G47" s="53">
        <f>SUM(G48:G51)</f>
        <v>5434357514</v>
      </c>
      <c r="H47" s="53">
        <f>SUM(H48:H51)</f>
        <v>38842712000</v>
      </c>
      <c r="I47" s="53">
        <f>SUM(I48:I51)</f>
        <v>4257290000</v>
      </c>
      <c r="J47" s="30">
        <f>IF(SUM(H48:H51)=0,"",F47/H47*100)</f>
        <v>127.28413618750412</v>
      </c>
      <c r="K47" s="30">
        <f>IF(SUM(I48:I51)=0,"",G47/I47*100)</f>
        <v>127.64828127752632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4" s="26" customFormat="1" ht="19.5" customHeight="1">
      <c r="A48" s="56">
        <v>52014817000</v>
      </c>
      <c r="B48" s="56">
        <v>406311488</v>
      </c>
      <c r="C48" s="98" t="s">
        <v>45</v>
      </c>
      <c r="D48" s="98"/>
      <c r="E48" s="23" t="s">
        <v>4</v>
      </c>
      <c r="F48" s="56">
        <v>41791673000</v>
      </c>
      <c r="G48" s="56">
        <v>446966163</v>
      </c>
      <c r="H48" s="56">
        <v>30000000000</v>
      </c>
      <c r="I48" s="56">
        <v>394200000</v>
      </c>
      <c r="J48" s="25">
        <f t="shared" si="3"/>
        <v>139.30557666666667</v>
      </c>
      <c r="K48" s="25">
        <f t="shared" si="3"/>
        <v>113.38563242009133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7" s="22" customFormat="1" ht="19.5" customHeight="1">
      <c r="A49" s="55">
        <v>399204516</v>
      </c>
      <c r="B49" s="55">
        <v>10419089</v>
      </c>
      <c r="C49" s="95" t="s">
        <v>46</v>
      </c>
      <c r="D49" s="95"/>
      <c r="E49" s="23" t="s">
        <v>4</v>
      </c>
      <c r="F49" s="55">
        <v>410474328</v>
      </c>
      <c r="G49" s="55">
        <v>12187227</v>
      </c>
      <c r="H49" s="55">
        <v>362250000</v>
      </c>
      <c r="I49" s="55">
        <v>10000000</v>
      </c>
      <c r="J49" s="21">
        <f t="shared" si="3"/>
        <v>113.31244389233954</v>
      </c>
      <c r="K49" s="21">
        <f t="shared" si="3"/>
        <v>121.87227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s="22" customFormat="1" ht="19.5" customHeight="1">
      <c r="A50" s="55">
        <v>3998586463</v>
      </c>
      <c r="B50" s="55">
        <v>3998586463</v>
      </c>
      <c r="C50" s="95" t="s">
        <v>47</v>
      </c>
      <c r="D50" s="95"/>
      <c r="E50" s="23" t="s">
        <v>4</v>
      </c>
      <c r="F50" s="55">
        <v>4812202585</v>
      </c>
      <c r="G50" s="55">
        <v>4812202585</v>
      </c>
      <c r="H50" s="55">
        <v>3745000000</v>
      </c>
      <c r="I50" s="55">
        <v>3745000000</v>
      </c>
      <c r="J50" s="21">
        <f t="shared" si="3"/>
        <v>128.49673124165554</v>
      </c>
      <c r="K50" s="21">
        <f t="shared" si="3"/>
        <v>128.49673124165554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s="26" customFormat="1" ht="19.5" customHeight="1">
      <c r="A51" s="56">
        <v>5626134834</v>
      </c>
      <c r="B51" s="56">
        <v>167939836</v>
      </c>
      <c r="C51" s="97" t="s">
        <v>22</v>
      </c>
      <c r="D51" s="97"/>
      <c r="E51" s="23" t="s">
        <v>4</v>
      </c>
      <c r="F51" s="56">
        <v>2426260528</v>
      </c>
      <c r="G51" s="56">
        <v>163001539</v>
      </c>
      <c r="H51" s="56">
        <v>4735462000</v>
      </c>
      <c r="I51" s="56">
        <v>108090000</v>
      </c>
      <c r="J51" s="25">
        <f t="shared" si="3"/>
        <v>51.23598347954223</v>
      </c>
      <c r="K51" s="25">
        <f t="shared" si="3"/>
        <v>150.80168285687853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9" s="44" customFormat="1" ht="15" customHeight="1">
      <c r="A52" s="43"/>
      <c r="B52" s="43"/>
      <c r="C52" s="106"/>
      <c r="D52" s="106"/>
      <c r="E52" s="33"/>
      <c r="F52" s="72"/>
      <c r="G52" s="72"/>
      <c r="H52" s="72"/>
      <c r="I52" s="72"/>
    </row>
    <row r="53" spans="1:23" s="22" customFormat="1" ht="19.5" customHeight="1">
      <c r="A53" s="18"/>
      <c r="B53" s="18"/>
      <c r="C53" s="105" t="s">
        <v>25</v>
      </c>
      <c r="D53" s="105"/>
      <c r="E53" s="24"/>
      <c r="F53" s="18"/>
      <c r="G53" s="18"/>
      <c r="H53" s="18"/>
      <c r="I53" s="18"/>
      <c r="J53" s="18"/>
      <c r="K53" s="1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s="22" customFormat="1" ht="19.5" customHeight="1">
      <c r="A54" s="47">
        <f>A55</f>
        <v>0</v>
      </c>
      <c r="B54" s="47">
        <f>B55</f>
        <v>3765842895</v>
      </c>
      <c r="C54" s="94" t="s">
        <v>34</v>
      </c>
      <c r="D54" s="94"/>
      <c r="E54" s="23"/>
      <c r="F54" s="47">
        <f>F55</f>
        <v>0</v>
      </c>
      <c r="G54" s="47">
        <f>G55</f>
        <v>3908934770</v>
      </c>
      <c r="H54" s="47">
        <f>H55</f>
        <v>0</v>
      </c>
      <c r="I54" s="47">
        <f>I55</f>
        <v>3577261000</v>
      </c>
      <c r="J54" s="18">
        <f>IF(SUM(H55:H55)=0,"",F54/H54*100)</f>
      </c>
      <c r="K54" s="18">
        <f>IF(SUM(I55:I55)=0,"",G54/I54*100)</f>
        <v>109.27172409281849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0" s="22" customFormat="1" ht="19.5" customHeight="1">
      <c r="A55" s="55"/>
      <c r="B55" s="55">
        <v>3765842895</v>
      </c>
      <c r="C55" s="103" t="s">
        <v>35</v>
      </c>
      <c r="D55" s="103"/>
      <c r="E55" s="23"/>
      <c r="F55" s="55"/>
      <c r="G55" s="55">
        <v>3908934770</v>
      </c>
      <c r="H55" s="55"/>
      <c r="I55" s="55">
        <v>3577261000</v>
      </c>
      <c r="J55" s="21">
        <f>IF(H55="","",F55/H55*100)</f>
      </c>
      <c r="K55" s="21">
        <f>IF(I55="","",G55/I55*100)</f>
        <v>109.27172409281849</v>
      </c>
      <c r="L55" s="21"/>
      <c r="M55" s="21"/>
      <c r="N55" s="21"/>
      <c r="O55" s="21"/>
      <c r="P55" s="21"/>
      <c r="Q55" s="21"/>
      <c r="R55" s="21"/>
      <c r="S55" s="21"/>
      <c r="T55" s="21"/>
    </row>
    <row r="56" spans="1:20" s="20" customFormat="1" ht="15" customHeight="1">
      <c r="A56" s="18"/>
      <c r="B56" s="18"/>
      <c r="C56" s="100"/>
      <c r="D56" s="100"/>
      <c r="E56" s="3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3:5" s="22" customFormat="1" ht="18.75" customHeight="1">
      <c r="C57" s="94" t="s">
        <v>62</v>
      </c>
      <c r="D57" s="94"/>
      <c r="E57" s="24"/>
    </row>
    <row r="58" spans="1:22" s="22" customFormat="1" ht="28.5" customHeight="1">
      <c r="A58" s="47">
        <f>SUM(A59:A62)</f>
        <v>1142749460000</v>
      </c>
      <c r="B58" s="47">
        <f>SUM(B59:B62)</f>
        <v>39723868312.85</v>
      </c>
      <c r="C58" s="94" t="s">
        <v>30</v>
      </c>
      <c r="D58" s="94"/>
      <c r="E58" s="39" t="s">
        <v>59</v>
      </c>
      <c r="F58" s="47">
        <f>SUM(F59:F62)</f>
        <v>1115441118000</v>
      </c>
      <c r="G58" s="47">
        <f>SUM(G59:G62)</f>
        <v>28785880981.35</v>
      </c>
      <c r="H58" s="47">
        <f>SUM(H59:H62)</f>
        <v>1320000000000</v>
      </c>
      <c r="I58" s="47">
        <f>SUM(I59:I62)</f>
        <v>49379899000</v>
      </c>
      <c r="J58" s="18">
        <f>IF(SUM(H59:H62)=0,"",F58/H58*100)</f>
        <v>84.503115</v>
      </c>
      <c r="K58" s="18">
        <f>IF(SUM(I59:I62)=0,"",G58/I58*100)</f>
        <v>58.294734424932706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11" s="22" customFormat="1" ht="19.5" customHeight="1">
      <c r="A59" s="55">
        <v>1447000</v>
      </c>
      <c r="B59" s="55">
        <v>89503</v>
      </c>
      <c r="C59" s="95" t="s">
        <v>14</v>
      </c>
      <c r="D59" s="95"/>
      <c r="E59" s="23" t="s">
        <v>4</v>
      </c>
      <c r="F59" s="55">
        <v>4111000</v>
      </c>
      <c r="G59" s="55">
        <v>223138</v>
      </c>
      <c r="H59" s="55">
        <v>101000000</v>
      </c>
      <c r="I59" s="55">
        <v>4040000</v>
      </c>
      <c r="J59" s="21">
        <f aca="true" t="shared" si="4" ref="J59:K66">IF(H59="","",F59/H59*100)</f>
        <v>4.070297029702971</v>
      </c>
      <c r="K59" s="21">
        <f t="shared" si="4"/>
        <v>5.523217821782178</v>
      </c>
    </row>
    <row r="60" spans="1:11" s="22" customFormat="1" ht="19.5" customHeight="1">
      <c r="A60" s="55">
        <v>328236453000</v>
      </c>
      <c r="B60" s="55">
        <v>7751969718</v>
      </c>
      <c r="C60" s="95" t="s">
        <v>43</v>
      </c>
      <c r="D60" s="95"/>
      <c r="E60" s="23" t="s">
        <v>4</v>
      </c>
      <c r="F60" s="55">
        <v>323704803000</v>
      </c>
      <c r="G60" s="55">
        <v>6140246883</v>
      </c>
      <c r="H60" s="55">
        <v>298422000000</v>
      </c>
      <c r="I60" s="55">
        <v>8574895000</v>
      </c>
      <c r="J60" s="21">
        <f t="shared" si="4"/>
        <v>108.47216458572089</v>
      </c>
      <c r="K60" s="21">
        <f t="shared" si="4"/>
        <v>71.60725446783897</v>
      </c>
    </row>
    <row r="61" spans="1:11" s="22" customFormat="1" ht="19.5" customHeight="1">
      <c r="A61" s="55">
        <v>241988776000</v>
      </c>
      <c r="B61" s="55">
        <v>9756292298.49</v>
      </c>
      <c r="C61" s="99" t="s">
        <v>48</v>
      </c>
      <c r="D61" s="99"/>
      <c r="E61" s="23" t="s">
        <v>4</v>
      </c>
      <c r="F61" s="55">
        <v>361685320000</v>
      </c>
      <c r="G61" s="55">
        <v>9279057070.51</v>
      </c>
      <c r="H61" s="55">
        <v>290400000000</v>
      </c>
      <c r="I61" s="55">
        <v>12037046000</v>
      </c>
      <c r="J61" s="21">
        <f t="shared" si="4"/>
        <v>124.54728650137741</v>
      </c>
      <c r="K61" s="21">
        <f t="shared" si="4"/>
        <v>77.08749364678012</v>
      </c>
    </row>
    <row r="62" spans="1:11" s="22" customFormat="1" ht="19.5" customHeight="1">
      <c r="A62" s="55">
        <v>572522784000</v>
      </c>
      <c r="B62" s="55">
        <v>22215516793.36</v>
      </c>
      <c r="C62" s="99" t="s">
        <v>49</v>
      </c>
      <c r="D62" s="99"/>
      <c r="E62" s="23" t="s">
        <v>4</v>
      </c>
      <c r="F62" s="55">
        <v>430046884000</v>
      </c>
      <c r="G62" s="55">
        <v>13366353889.84</v>
      </c>
      <c r="H62" s="55">
        <v>731077000000</v>
      </c>
      <c r="I62" s="55">
        <v>28763918000</v>
      </c>
      <c r="J62" s="21">
        <f t="shared" si="4"/>
        <v>58.82374688302326</v>
      </c>
      <c r="K62" s="21">
        <f t="shared" si="4"/>
        <v>46.469169776662554</v>
      </c>
    </row>
    <row r="63" spans="1:12" s="22" customFormat="1" ht="19.5" customHeight="1">
      <c r="A63" s="47">
        <f>SUM(A64:A66)</f>
        <v>1960246029000</v>
      </c>
      <c r="B63" s="47">
        <f>SUM(B64:B66)</f>
        <v>38417004867.64</v>
      </c>
      <c r="C63" s="94" t="s">
        <v>31</v>
      </c>
      <c r="D63" s="94"/>
      <c r="E63" s="23" t="s">
        <v>4</v>
      </c>
      <c r="F63" s="47">
        <f>SUM(F64:F66)</f>
        <v>2045702544000</v>
      </c>
      <c r="G63" s="47">
        <f>SUM(G64:G66)</f>
        <v>35689353686.39</v>
      </c>
      <c r="H63" s="47">
        <f>SUM(H64:H66)</f>
        <v>1926000000000</v>
      </c>
      <c r="I63" s="47">
        <f>SUM(I64:I66)</f>
        <v>36170674000</v>
      </c>
      <c r="J63" s="18">
        <f>IF(SUM(H64:H66)=0,"",F63/H63*100)</f>
        <v>106.21508535825545</v>
      </c>
      <c r="K63" s="18">
        <f>IF(SUM(H64:H66)=0,"",G63/I63*100)</f>
        <v>98.66930786633945</v>
      </c>
      <c r="L63" s="21"/>
    </row>
    <row r="64" spans="1:12" s="26" customFormat="1" ht="19.5" customHeight="1">
      <c r="A64" s="55">
        <v>92739592000</v>
      </c>
      <c r="B64" s="56">
        <v>255671579</v>
      </c>
      <c r="C64" s="97" t="s">
        <v>19</v>
      </c>
      <c r="D64" s="97"/>
      <c r="E64" s="23" t="s">
        <v>4</v>
      </c>
      <c r="F64" s="56">
        <v>110273911000</v>
      </c>
      <c r="G64" s="56">
        <v>282735372</v>
      </c>
      <c r="H64" s="56">
        <v>84000000000</v>
      </c>
      <c r="I64" s="56">
        <v>263760000</v>
      </c>
      <c r="J64" s="25">
        <f t="shared" si="4"/>
        <v>131.2784654761905</v>
      </c>
      <c r="K64" s="25">
        <f t="shared" si="4"/>
        <v>107.19418107370338</v>
      </c>
      <c r="L64" s="25"/>
    </row>
    <row r="65" spans="1:12" s="22" customFormat="1" ht="19.5" customHeight="1">
      <c r="A65" s="55">
        <v>1584653324000</v>
      </c>
      <c r="B65" s="55">
        <v>35667956330.21</v>
      </c>
      <c r="C65" s="99" t="s">
        <v>20</v>
      </c>
      <c r="D65" s="99"/>
      <c r="E65" s="23" t="s">
        <v>4</v>
      </c>
      <c r="F65" s="55">
        <v>1642840647000</v>
      </c>
      <c r="G65" s="55">
        <v>33067198777.34</v>
      </c>
      <c r="H65" s="55">
        <v>1572000000000</v>
      </c>
      <c r="I65" s="55">
        <v>34049014000</v>
      </c>
      <c r="J65" s="21">
        <f t="shared" si="4"/>
        <v>104.50640248091602</v>
      </c>
      <c r="K65" s="21">
        <f t="shared" si="4"/>
        <v>97.1164650387233</v>
      </c>
      <c r="L65" s="21"/>
    </row>
    <row r="66" spans="1:19" s="22" customFormat="1" ht="19.5" customHeight="1">
      <c r="A66" s="55">
        <v>282853113000</v>
      </c>
      <c r="B66" s="55">
        <v>2493376958.43</v>
      </c>
      <c r="C66" s="99" t="s">
        <v>42</v>
      </c>
      <c r="D66" s="99"/>
      <c r="E66" s="23" t="s">
        <v>4</v>
      </c>
      <c r="F66" s="55">
        <v>292587986000</v>
      </c>
      <c r="G66" s="55">
        <v>2339419537.05</v>
      </c>
      <c r="H66" s="55">
        <v>270000000000</v>
      </c>
      <c r="I66" s="55">
        <v>1857900000</v>
      </c>
      <c r="J66" s="21">
        <f t="shared" si="4"/>
        <v>108.36592074074073</v>
      </c>
      <c r="K66" s="21">
        <f t="shared" si="4"/>
        <v>125.91740874374295</v>
      </c>
      <c r="L66" s="21"/>
      <c r="M66" s="21"/>
      <c r="N66" s="21"/>
      <c r="O66" s="21"/>
      <c r="P66" s="21"/>
      <c r="Q66" s="21"/>
      <c r="R66" s="21"/>
      <c r="S66" s="21"/>
    </row>
    <row r="67" spans="1:20" s="20" customFormat="1" ht="15" customHeight="1">
      <c r="A67" s="18"/>
      <c r="B67" s="18"/>
      <c r="C67" s="100"/>
      <c r="D67" s="100"/>
      <c r="E67" s="3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3:5" s="22" customFormat="1" ht="19.5" customHeight="1">
      <c r="C68" s="94" t="s">
        <v>67</v>
      </c>
      <c r="D68" s="94"/>
      <c r="E68" s="16"/>
    </row>
    <row r="69" spans="1:22" s="22" customFormat="1" ht="19.5" customHeight="1">
      <c r="A69" s="47">
        <f>SUM(A70:A73)</f>
        <v>1057844635000</v>
      </c>
      <c r="B69" s="47">
        <f>SUM(B70:B73)</f>
        <v>37526297460.03</v>
      </c>
      <c r="C69" s="94" t="s">
        <v>30</v>
      </c>
      <c r="D69" s="94"/>
      <c r="E69" s="23" t="s">
        <v>4</v>
      </c>
      <c r="F69" s="47">
        <f>SUM(F70:F73)</f>
        <v>1209045384000</v>
      </c>
      <c r="G69" s="47">
        <f>SUM(G70:G73)</f>
        <v>34607532528.28</v>
      </c>
      <c r="H69" s="47">
        <f>SUM(H70:H73)</f>
        <v>1111800000000</v>
      </c>
      <c r="I69" s="47">
        <f>SUM(I70:I73)</f>
        <v>41267262000</v>
      </c>
      <c r="J69" s="18">
        <f>IF(SUM(H70:H73)=0,"",F69/H69*100)</f>
        <v>108.74666162978951</v>
      </c>
      <c r="K69" s="18">
        <f>IF(SUM(I70:I73)=0,"",G69/I69*100)</f>
        <v>83.86195461254492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11" s="22" customFormat="1" ht="19.5" customHeight="1">
      <c r="A70" s="55">
        <v>999247000</v>
      </c>
      <c r="B70" s="55">
        <v>26016016.04</v>
      </c>
      <c r="C70" s="95" t="s">
        <v>14</v>
      </c>
      <c r="D70" s="95"/>
      <c r="E70" s="23" t="s">
        <v>4</v>
      </c>
      <c r="F70" s="55">
        <v>944200000</v>
      </c>
      <c r="G70" s="55">
        <v>26568223.89</v>
      </c>
      <c r="H70" s="55">
        <v>992000000</v>
      </c>
      <c r="I70" s="55">
        <v>24304000</v>
      </c>
      <c r="J70" s="21">
        <f aca="true" t="shared" si="5" ref="J70:K78">IF(H70="","",F70/H70*100)</f>
        <v>95.18145161290322</v>
      </c>
      <c r="K70" s="21">
        <f t="shared" si="5"/>
        <v>109.31626024522711</v>
      </c>
    </row>
    <row r="71" spans="1:11" s="22" customFormat="1" ht="19.5" customHeight="1">
      <c r="A71" s="55">
        <v>147618804000</v>
      </c>
      <c r="B71" s="55">
        <v>3817545814.09</v>
      </c>
      <c r="C71" s="99" t="s">
        <v>15</v>
      </c>
      <c r="D71" s="99"/>
      <c r="E71" s="23" t="s">
        <v>4</v>
      </c>
      <c r="F71" s="55">
        <v>148948399000</v>
      </c>
      <c r="G71" s="55">
        <v>3564059326.4</v>
      </c>
      <c r="H71" s="55">
        <v>140640000000</v>
      </c>
      <c r="I71" s="55">
        <v>4100605000</v>
      </c>
      <c r="J71" s="21">
        <f t="shared" si="5"/>
        <v>105.90756470420932</v>
      </c>
      <c r="K71" s="21">
        <f t="shared" si="5"/>
        <v>86.9154509249245</v>
      </c>
    </row>
    <row r="72" spans="1:11" s="22" customFormat="1" ht="19.5" customHeight="1">
      <c r="A72" s="56">
        <v>302762530000</v>
      </c>
      <c r="B72" s="56">
        <v>9968420161.32</v>
      </c>
      <c r="C72" s="97" t="s">
        <v>16</v>
      </c>
      <c r="D72" s="97"/>
      <c r="E72" s="23" t="s">
        <v>4</v>
      </c>
      <c r="F72" s="56">
        <v>416010175000</v>
      </c>
      <c r="G72" s="56">
        <v>10137054632.05</v>
      </c>
      <c r="H72" s="56">
        <v>345307500000</v>
      </c>
      <c r="I72" s="56">
        <v>13049901000</v>
      </c>
      <c r="J72" s="25">
        <f t="shared" si="5"/>
        <v>120.47527928006197</v>
      </c>
      <c r="K72" s="25">
        <f t="shared" si="5"/>
        <v>77.6791688461851</v>
      </c>
    </row>
    <row r="73" spans="1:11" s="22" customFormat="1" ht="19.5" customHeight="1">
      <c r="A73" s="55">
        <v>606464054000</v>
      </c>
      <c r="B73" s="55">
        <v>23714315468.58</v>
      </c>
      <c r="C73" s="99" t="s">
        <v>17</v>
      </c>
      <c r="D73" s="99"/>
      <c r="E73" s="23" t="s">
        <v>4</v>
      </c>
      <c r="F73" s="55">
        <v>643142610000</v>
      </c>
      <c r="G73" s="55">
        <v>20879850345.94</v>
      </c>
      <c r="H73" s="55">
        <v>624860500000</v>
      </c>
      <c r="I73" s="55">
        <v>24092452000</v>
      </c>
      <c r="J73" s="21">
        <f t="shared" si="5"/>
        <v>102.92579063647005</v>
      </c>
      <c r="K73" s="21">
        <f t="shared" si="5"/>
        <v>86.66552638950988</v>
      </c>
    </row>
    <row r="74" spans="1:12" s="22" customFormat="1" ht="19.5" customHeight="1">
      <c r="A74" s="47">
        <f>SUM(A75:A78)</f>
        <v>1405900969000</v>
      </c>
      <c r="B74" s="47">
        <f>SUM(B75:B78)</f>
        <v>20965186138.489998</v>
      </c>
      <c r="C74" s="94" t="s">
        <v>31</v>
      </c>
      <c r="D74" s="94"/>
      <c r="E74" s="23" t="s">
        <v>4</v>
      </c>
      <c r="F74" s="47">
        <f>SUM(F75:F78)</f>
        <v>1516324402000</v>
      </c>
      <c r="G74" s="47">
        <f>SUM(G75:G78)</f>
        <v>19861874319.59</v>
      </c>
      <c r="H74" s="47">
        <f>SUM(H75:H78)</f>
        <v>1370000000000</v>
      </c>
      <c r="I74" s="47">
        <f>SUM(I75:I78)</f>
        <v>21984940000</v>
      </c>
      <c r="J74" s="18">
        <f>IF(SUM(H75:H78)=0,"",F74/H74*100)</f>
        <v>110.68061328467154</v>
      </c>
      <c r="K74" s="18">
        <f>IF(SUM(I75:I78)=0,"",G74/I74*100)</f>
        <v>90.34309085942468</v>
      </c>
      <c r="L74" s="21"/>
    </row>
    <row r="75" spans="1:12" s="26" customFormat="1" ht="19.5" customHeight="1">
      <c r="A75" s="56">
        <v>28120686000</v>
      </c>
      <c r="B75" s="56"/>
      <c r="C75" s="97" t="s">
        <v>18</v>
      </c>
      <c r="D75" s="97"/>
      <c r="E75" s="23" t="s">
        <v>4</v>
      </c>
      <c r="F75" s="56">
        <v>21685145000</v>
      </c>
      <c r="G75" s="56"/>
      <c r="H75" s="56">
        <v>18678242000</v>
      </c>
      <c r="I75" s="56"/>
      <c r="J75" s="25">
        <f t="shared" si="5"/>
        <v>116.09842617950876</v>
      </c>
      <c r="K75" s="25">
        <f t="shared" si="5"/>
      </c>
      <c r="L75" s="25"/>
    </row>
    <row r="76" spans="1:12" s="26" customFormat="1" ht="19.5" customHeight="1">
      <c r="A76" s="56">
        <v>130259790000</v>
      </c>
      <c r="B76" s="56">
        <v>928135861.62</v>
      </c>
      <c r="C76" s="97" t="s">
        <v>19</v>
      </c>
      <c r="D76" s="97"/>
      <c r="E76" s="23" t="s">
        <v>4</v>
      </c>
      <c r="F76" s="56">
        <v>130919597000</v>
      </c>
      <c r="G76" s="56">
        <v>695954864.11</v>
      </c>
      <c r="H76" s="56">
        <v>91438740000</v>
      </c>
      <c r="I76" s="56">
        <v>459882000</v>
      </c>
      <c r="J76" s="25">
        <f t="shared" si="5"/>
        <v>143.1773852089388</v>
      </c>
      <c r="K76" s="25">
        <f t="shared" si="5"/>
        <v>151.33335597174928</v>
      </c>
      <c r="L76" s="25"/>
    </row>
    <row r="77" spans="1:12" s="22" customFormat="1" ht="19.5" customHeight="1">
      <c r="A77" s="55">
        <v>449010043000</v>
      </c>
      <c r="B77" s="55">
        <v>6990520281.87</v>
      </c>
      <c r="C77" s="99" t="s">
        <v>20</v>
      </c>
      <c r="D77" s="99"/>
      <c r="E77" s="23" t="s">
        <v>4</v>
      </c>
      <c r="F77" s="55">
        <v>511542282000</v>
      </c>
      <c r="G77" s="55">
        <v>6944858034.98</v>
      </c>
      <c r="H77" s="55">
        <v>474281920000</v>
      </c>
      <c r="I77" s="55">
        <v>7679829000</v>
      </c>
      <c r="J77" s="21">
        <f t="shared" si="5"/>
        <v>107.85616327099292</v>
      </c>
      <c r="K77" s="21">
        <f t="shared" si="5"/>
        <v>90.4298524743194</v>
      </c>
      <c r="L77" s="21"/>
    </row>
    <row r="78" spans="1:19" s="26" customFormat="1" ht="19.5" customHeight="1">
      <c r="A78" s="56">
        <v>798510450000</v>
      </c>
      <c r="B78" s="56">
        <v>13046529995</v>
      </c>
      <c r="C78" s="97" t="s">
        <v>21</v>
      </c>
      <c r="D78" s="97"/>
      <c r="E78" s="23" t="s">
        <v>4</v>
      </c>
      <c r="F78" s="56">
        <v>852177378000</v>
      </c>
      <c r="G78" s="56">
        <v>12221061420.5</v>
      </c>
      <c r="H78" s="56">
        <v>785601098000</v>
      </c>
      <c r="I78" s="56">
        <v>13845229000</v>
      </c>
      <c r="J78" s="25">
        <f t="shared" si="5"/>
        <v>108.47456554853237</v>
      </c>
      <c r="K78" s="25">
        <f t="shared" si="5"/>
        <v>88.26911725692655</v>
      </c>
      <c r="L78" s="25"/>
      <c r="M78" s="25"/>
      <c r="N78" s="25"/>
      <c r="O78" s="25"/>
      <c r="P78" s="25"/>
      <c r="Q78" s="25"/>
      <c r="R78" s="25"/>
      <c r="S78" s="25"/>
    </row>
    <row r="79" spans="1:20" s="20" customFormat="1" ht="15" customHeight="1">
      <c r="A79" s="18"/>
      <c r="B79" s="18"/>
      <c r="C79" s="100"/>
      <c r="D79" s="100"/>
      <c r="E79" s="3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3:5" s="22" customFormat="1" ht="19.5" customHeight="1">
      <c r="C80" s="94" t="s">
        <v>68</v>
      </c>
      <c r="D80" s="94"/>
      <c r="E80" s="24"/>
    </row>
    <row r="81" spans="1:22" s="22" customFormat="1" ht="19.5" customHeight="1">
      <c r="A81" s="47">
        <f>SUM(A82:A85)</f>
        <v>1112024125001.55</v>
      </c>
      <c r="B81" s="47">
        <f>SUM(B82:B85)</f>
        <v>37075500499.240005</v>
      </c>
      <c r="C81" s="94" t="s">
        <v>30</v>
      </c>
      <c r="D81" s="94"/>
      <c r="E81" s="23" t="s">
        <v>4</v>
      </c>
      <c r="F81" s="47">
        <f>SUM(F82:F85)</f>
        <v>1187012837803.43</v>
      </c>
      <c r="G81" s="47">
        <f>SUM(G82:G85)</f>
        <v>30839449689.47</v>
      </c>
      <c r="H81" s="47">
        <f>SUM(H82:H85)</f>
        <v>1216674000000</v>
      </c>
      <c r="I81" s="47">
        <f>SUM(I82:I85)</f>
        <v>46042938000</v>
      </c>
      <c r="J81" s="18">
        <f>IF(SUM(H82:H85)=0,"",F81/H81*100)</f>
        <v>97.56211095194193</v>
      </c>
      <c r="K81" s="18">
        <f>IF(SUM(I82:I85)=0,"",G81/I81*100)</f>
        <v>66.97976069526666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11" s="22" customFormat="1" ht="19.5" customHeight="1" thickBot="1">
      <c r="A82" s="57">
        <v>804372883.5</v>
      </c>
      <c r="B82" s="57">
        <v>25119848.38</v>
      </c>
      <c r="C82" s="101" t="s">
        <v>14</v>
      </c>
      <c r="D82" s="101"/>
      <c r="E82" s="27" t="s">
        <v>4</v>
      </c>
      <c r="F82" s="57">
        <v>1041130750.75</v>
      </c>
      <c r="G82" s="57">
        <v>28066768.42</v>
      </c>
      <c r="H82" s="57">
        <v>580000000</v>
      </c>
      <c r="I82" s="57">
        <v>18900000</v>
      </c>
      <c r="J82" s="28">
        <f aca="true" t="shared" si="6" ref="J82:K90">IF(H82="","",F82/H82*100)</f>
        <v>179.5053018534483</v>
      </c>
      <c r="K82" s="28">
        <f t="shared" si="6"/>
        <v>148.5014202116402</v>
      </c>
    </row>
    <row r="83" spans="1:11" s="22" customFormat="1" ht="19.5" customHeight="1">
      <c r="A83" s="60">
        <v>252499329310.69</v>
      </c>
      <c r="B83" s="60">
        <v>6438075198.81</v>
      </c>
      <c r="C83" s="102" t="s">
        <v>15</v>
      </c>
      <c r="D83" s="102"/>
      <c r="E83" s="61" t="s">
        <v>4</v>
      </c>
      <c r="F83" s="60">
        <v>258927182631.93002</v>
      </c>
      <c r="G83" s="60">
        <v>5334059983.530001</v>
      </c>
      <c r="H83" s="60">
        <v>302281000000</v>
      </c>
      <c r="I83" s="60">
        <v>10973873000</v>
      </c>
      <c r="J83" s="62">
        <f t="shared" si="6"/>
        <v>85.65777625187492</v>
      </c>
      <c r="K83" s="62">
        <f t="shared" si="6"/>
        <v>48.60690463184694</v>
      </c>
    </row>
    <row r="84" spans="1:11" s="22" customFormat="1" ht="29.25" customHeight="1">
      <c r="A84" s="55">
        <v>400807067016.66</v>
      </c>
      <c r="B84" s="55">
        <v>13270765503.53</v>
      </c>
      <c r="C84" s="97" t="s">
        <v>16</v>
      </c>
      <c r="D84" s="97"/>
      <c r="E84" s="39" t="s">
        <v>59</v>
      </c>
      <c r="F84" s="55">
        <v>462273097326.73</v>
      </c>
      <c r="G84" s="55">
        <v>11292313168.18</v>
      </c>
      <c r="H84" s="55">
        <v>407362000000</v>
      </c>
      <c r="I84" s="55">
        <v>15018652000</v>
      </c>
      <c r="J84" s="21">
        <f t="shared" si="6"/>
        <v>113.47968080643997</v>
      </c>
      <c r="K84" s="21">
        <f t="shared" si="6"/>
        <v>75.1885932784114</v>
      </c>
    </row>
    <row r="85" spans="1:11" s="22" customFormat="1" ht="19.5" customHeight="1">
      <c r="A85" s="55">
        <v>457913355790.7</v>
      </c>
      <c r="B85" s="55">
        <v>17341539948.52</v>
      </c>
      <c r="C85" s="99" t="s">
        <v>17</v>
      </c>
      <c r="D85" s="99"/>
      <c r="E85" s="23" t="s">
        <v>4</v>
      </c>
      <c r="F85" s="55">
        <v>464771427094.01996</v>
      </c>
      <c r="G85" s="55">
        <v>14185009769.34</v>
      </c>
      <c r="H85" s="55">
        <v>506451000000</v>
      </c>
      <c r="I85" s="55">
        <v>20031513000</v>
      </c>
      <c r="J85" s="21">
        <f t="shared" si="6"/>
        <v>91.77026545391755</v>
      </c>
      <c r="K85" s="21">
        <f t="shared" si="6"/>
        <v>70.81347160017319</v>
      </c>
    </row>
    <row r="86" spans="1:12" s="22" customFormat="1" ht="19.5" customHeight="1">
      <c r="A86" s="47">
        <f>SUM(A87:A90)</f>
        <v>1487185826034.82</v>
      </c>
      <c r="B86" s="47">
        <f>SUM(B87:B90)</f>
        <v>21478946851.07</v>
      </c>
      <c r="C86" s="94" t="s">
        <v>31</v>
      </c>
      <c r="D86" s="94"/>
      <c r="E86" s="23" t="s">
        <v>4</v>
      </c>
      <c r="F86" s="47">
        <f>SUM(F87:F90)</f>
        <v>1546760388547.74</v>
      </c>
      <c r="G86" s="47">
        <f>SUM(G87:G90)</f>
        <v>19421240735.56</v>
      </c>
      <c r="H86" s="47">
        <f>SUM(H87:H90)</f>
        <v>1487739700000</v>
      </c>
      <c r="I86" s="47">
        <f>SUM(I87:I90)</f>
        <v>23793595000</v>
      </c>
      <c r="J86" s="18">
        <f>IF(SUM(H87:H90)=0,"",F86/H86*100)</f>
        <v>103.96713810539168</v>
      </c>
      <c r="K86" s="18">
        <f>IF(SUM(I87:I90)=0,"",G86/I86*100)</f>
        <v>81.62381823999274</v>
      </c>
      <c r="L86" s="21"/>
    </row>
    <row r="87" spans="1:12" s="22" customFormat="1" ht="19.5" customHeight="1">
      <c r="A87" s="55">
        <v>31243214059.3</v>
      </c>
      <c r="B87" s="55">
        <v>135468995</v>
      </c>
      <c r="C87" s="99" t="s">
        <v>18</v>
      </c>
      <c r="D87" s="99"/>
      <c r="E87" s="23" t="s">
        <v>4</v>
      </c>
      <c r="F87" s="55">
        <v>39763474136.47</v>
      </c>
      <c r="G87" s="55">
        <v>215334943</v>
      </c>
      <c r="H87" s="55">
        <v>32524000000</v>
      </c>
      <c r="I87" s="55">
        <v>26810000</v>
      </c>
      <c r="J87" s="21">
        <f t="shared" si="6"/>
        <v>122.25886771759316</v>
      </c>
      <c r="K87" s="21">
        <f t="shared" si="6"/>
        <v>803.1888959343529</v>
      </c>
      <c r="L87" s="21"/>
    </row>
    <row r="88" spans="1:12" s="22" customFormat="1" ht="17.25" customHeight="1">
      <c r="A88" s="55">
        <v>87073210592.28</v>
      </c>
      <c r="B88" s="55">
        <v>167506450.67</v>
      </c>
      <c r="C88" s="99" t="s">
        <v>19</v>
      </c>
      <c r="D88" s="99"/>
      <c r="E88" s="23" t="s">
        <v>4</v>
      </c>
      <c r="F88" s="55">
        <v>107100369611.01999</v>
      </c>
      <c r="G88" s="55">
        <v>152764703.64</v>
      </c>
      <c r="H88" s="55">
        <v>86002400000</v>
      </c>
      <c r="I88" s="55">
        <v>204493000</v>
      </c>
      <c r="J88" s="21">
        <f t="shared" si="6"/>
        <v>124.53183819407366</v>
      </c>
      <c r="K88" s="21">
        <f t="shared" si="6"/>
        <v>74.7041236814952</v>
      </c>
      <c r="L88" s="21"/>
    </row>
    <row r="89" spans="1:12" s="26" customFormat="1" ht="17.25" customHeight="1">
      <c r="A89" s="56">
        <v>282153515277.87</v>
      </c>
      <c r="B89" s="56">
        <v>3986714280.98</v>
      </c>
      <c r="C89" s="97" t="s">
        <v>20</v>
      </c>
      <c r="D89" s="97"/>
      <c r="E89" s="23" t="s">
        <v>4</v>
      </c>
      <c r="F89" s="56">
        <v>270288663665.18</v>
      </c>
      <c r="G89" s="56">
        <v>3485256771.92</v>
      </c>
      <c r="H89" s="56">
        <v>302235300000</v>
      </c>
      <c r="I89" s="56">
        <v>4888890000</v>
      </c>
      <c r="J89" s="25">
        <f t="shared" si="6"/>
        <v>89.42987919186805</v>
      </c>
      <c r="K89" s="25">
        <f t="shared" si="6"/>
        <v>71.28932685988026</v>
      </c>
      <c r="L89" s="25"/>
    </row>
    <row r="90" spans="1:19" s="22" customFormat="1" ht="17.25" customHeight="1">
      <c r="A90" s="55">
        <v>1086715886105.37</v>
      </c>
      <c r="B90" s="55">
        <v>17189257124.42</v>
      </c>
      <c r="C90" s="99" t="s">
        <v>21</v>
      </c>
      <c r="D90" s="99"/>
      <c r="E90" s="23" t="s">
        <v>4</v>
      </c>
      <c r="F90" s="55">
        <v>1129607881135.07</v>
      </c>
      <c r="G90" s="55">
        <v>15567884317</v>
      </c>
      <c r="H90" s="55">
        <v>1066978000000</v>
      </c>
      <c r="I90" s="55">
        <v>18673402000</v>
      </c>
      <c r="J90" s="21">
        <f t="shared" si="6"/>
        <v>105.86983809741814</v>
      </c>
      <c r="K90" s="21">
        <f t="shared" si="6"/>
        <v>83.36929884013637</v>
      </c>
      <c r="L90" s="21"/>
      <c r="M90" s="21"/>
      <c r="N90" s="21"/>
      <c r="O90" s="21"/>
      <c r="P90" s="21"/>
      <c r="Q90" s="21"/>
      <c r="R90" s="21"/>
      <c r="S90" s="21"/>
    </row>
    <row r="91" spans="1:20" s="20" customFormat="1" ht="15" customHeight="1">
      <c r="A91" s="18"/>
      <c r="B91" s="18"/>
      <c r="C91" s="100"/>
      <c r="D91" s="100"/>
      <c r="E91" s="34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s="32" customFormat="1" ht="19.5" customHeight="1">
      <c r="A92" s="30"/>
      <c r="B92" s="30"/>
      <c r="C92" s="107" t="s">
        <v>69</v>
      </c>
      <c r="D92" s="107"/>
      <c r="E92" s="35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1:20" s="20" customFormat="1" ht="19.5" customHeight="1">
      <c r="A93" s="47">
        <f>A94</f>
        <v>2842136323899.35</v>
      </c>
      <c r="B93" s="47">
        <f>B94</f>
        <v>47494786969</v>
      </c>
      <c r="C93" s="94" t="s">
        <v>63</v>
      </c>
      <c r="D93" s="94"/>
      <c r="E93" s="23" t="s">
        <v>4</v>
      </c>
      <c r="F93" s="47">
        <f>F94</f>
        <v>2821399283121.94</v>
      </c>
      <c r="G93" s="47">
        <f>G94</f>
        <v>44114086862</v>
      </c>
      <c r="H93" s="47">
        <f>H94</f>
        <v>3008202585000</v>
      </c>
      <c r="I93" s="47">
        <f>I94</f>
        <v>52136913000</v>
      </c>
      <c r="J93" s="18">
        <f>IF(SUM(H94:H94)=0,"",F93/H93*100)</f>
        <v>93.79020206918479</v>
      </c>
      <c r="K93" s="18">
        <f>IF(SUM(I94:I94)=0,"",G93/I93*100)</f>
        <v>84.61200390211059</v>
      </c>
      <c r="L93" s="18"/>
      <c r="M93" s="18"/>
      <c r="N93" s="18"/>
      <c r="O93" s="18"/>
      <c r="P93" s="18"/>
      <c r="Q93" s="18"/>
      <c r="R93" s="18"/>
      <c r="S93" s="18"/>
      <c r="T93" s="18"/>
    </row>
    <row r="94" spans="1:20" s="32" customFormat="1" ht="19.5" customHeight="1">
      <c r="A94" s="56">
        <v>2842136323899.35</v>
      </c>
      <c r="B94" s="56">
        <v>47494786969</v>
      </c>
      <c r="C94" s="108" t="s">
        <v>27</v>
      </c>
      <c r="D94" s="108"/>
      <c r="E94" s="23" t="s">
        <v>4</v>
      </c>
      <c r="F94" s="56">
        <v>2821399283121.94</v>
      </c>
      <c r="G94" s="56">
        <v>44114086862</v>
      </c>
      <c r="H94" s="56">
        <v>3008202585000</v>
      </c>
      <c r="I94" s="56">
        <v>52136913000</v>
      </c>
      <c r="J94" s="25">
        <f aca="true" t="shared" si="7" ref="J94:K101">IF(H94="","",F94/H94*100)</f>
        <v>93.79020206918479</v>
      </c>
      <c r="K94" s="25">
        <f t="shared" si="7"/>
        <v>84.61200390211059</v>
      </c>
      <c r="L94" s="30"/>
      <c r="M94" s="30"/>
      <c r="N94" s="30"/>
      <c r="O94" s="30"/>
      <c r="P94" s="30"/>
      <c r="Q94" s="30"/>
      <c r="R94" s="30"/>
      <c r="S94" s="30"/>
      <c r="T94" s="30"/>
    </row>
    <row r="95" spans="1:20" s="20" customFormat="1" ht="19.5" customHeight="1">
      <c r="A95" s="47">
        <f>A96</f>
        <v>3142743852000</v>
      </c>
      <c r="B95" s="47">
        <f>B96</f>
        <v>38581080752.29</v>
      </c>
      <c r="C95" s="94" t="s">
        <v>31</v>
      </c>
      <c r="D95" s="94"/>
      <c r="E95" s="23" t="s">
        <v>4</v>
      </c>
      <c r="F95" s="47">
        <f>F96</f>
        <v>3281520528000</v>
      </c>
      <c r="G95" s="47">
        <f>G96</f>
        <v>36152887624.64</v>
      </c>
      <c r="H95" s="47">
        <f>H96</f>
        <v>3250000000000</v>
      </c>
      <c r="I95" s="47">
        <f>I96</f>
        <v>42290130000</v>
      </c>
      <c r="J95" s="18">
        <f>IF(SUM(H96:H96)=0,"",F95/H95*100)</f>
        <v>100.96986240000001</v>
      </c>
      <c r="K95" s="18">
        <f>IF(SUM(I96:I96)=0,"",G95/I95*100)</f>
        <v>85.48776658913084</v>
      </c>
      <c r="L95" s="18"/>
      <c r="M95" s="18"/>
      <c r="N95" s="18"/>
      <c r="O95" s="18"/>
      <c r="P95" s="18"/>
      <c r="Q95" s="18"/>
      <c r="R95" s="18"/>
      <c r="S95" s="18"/>
      <c r="T95" s="18"/>
    </row>
    <row r="96" spans="1:20" s="22" customFormat="1" ht="19.5" customHeight="1">
      <c r="A96" s="55">
        <v>3142743852000</v>
      </c>
      <c r="B96" s="55">
        <v>38581080752.29</v>
      </c>
      <c r="C96" s="103" t="s">
        <v>21</v>
      </c>
      <c r="D96" s="103"/>
      <c r="E96" s="23" t="s">
        <v>4</v>
      </c>
      <c r="F96" s="55">
        <v>3281520528000</v>
      </c>
      <c r="G96" s="55">
        <v>36152887624.64</v>
      </c>
      <c r="H96" s="55">
        <v>3250000000000</v>
      </c>
      <c r="I96" s="55">
        <v>42290130000</v>
      </c>
      <c r="J96" s="21">
        <f t="shared" si="7"/>
        <v>100.96986240000001</v>
      </c>
      <c r="K96" s="21">
        <f t="shared" si="7"/>
        <v>85.48776658913084</v>
      </c>
      <c r="L96" s="21"/>
      <c r="M96" s="21"/>
      <c r="N96" s="21"/>
      <c r="O96" s="21"/>
      <c r="P96" s="21"/>
      <c r="Q96" s="21"/>
      <c r="R96" s="21"/>
      <c r="S96" s="21"/>
      <c r="T96" s="21"/>
    </row>
    <row r="97" spans="1:20" s="20" customFormat="1" ht="29.25" customHeight="1">
      <c r="A97" s="47">
        <f>A98</f>
        <v>722558407750</v>
      </c>
      <c r="B97" s="47">
        <f>B98</f>
        <v>206960750011</v>
      </c>
      <c r="C97" s="94" t="s">
        <v>29</v>
      </c>
      <c r="D97" s="94"/>
      <c r="E97" s="40" t="s">
        <v>60</v>
      </c>
      <c r="F97" s="47">
        <f>F98</f>
        <v>777799280083.33</v>
      </c>
      <c r="G97" s="47">
        <f>G98</f>
        <v>215000449628.5</v>
      </c>
      <c r="H97" s="47">
        <f>H98</f>
        <v>647129000000</v>
      </c>
      <c r="I97" s="47">
        <f>I98</f>
        <v>196417190000</v>
      </c>
      <c r="J97" s="18">
        <f>IF(SUM(H98:H98)=0,"",F97/H97*100)</f>
        <v>120.19230788348689</v>
      </c>
      <c r="K97" s="18">
        <f>IF(SUM(I98:I98)=0,"",G97/I97*100)</f>
        <v>109.46111673245096</v>
      </c>
      <c r="L97" s="18"/>
      <c r="M97" s="18"/>
      <c r="N97" s="18"/>
      <c r="O97" s="18"/>
      <c r="P97" s="18"/>
      <c r="Q97" s="18"/>
      <c r="R97" s="18"/>
      <c r="S97" s="18"/>
      <c r="T97" s="18"/>
    </row>
    <row r="98" spans="1:20" s="22" customFormat="1" ht="19.5" customHeight="1">
      <c r="A98" s="55">
        <v>722558407750</v>
      </c>
      <c r="B98" s="55">
        <v>206960750011</v>
      </c>
      <c r="C98" s="103" t="s">
        <v>37</v>
      </c>
      <c r="D98" s="103"/>
      <c r="E98" s="23" t="s">
        <v>4</v>
      </c>
      <c r="F98" s="55">
        <v>777799280083.33</v>
      </c>
      <c r="G98" s="55">
        <v>215000449628.5</v>
      </c>
      <c r="H98" s="55">
        <v>647129000000</v>
      </c>
      <c r="I98" s="55">
        <v>196417190000</v>
      </c>
      <c r="J98" s="21">
        <f t="shared" si="7"/>
        <v>120.19230788348689</v>
      </c>
      <c r="K98" s="21">
        <f t="shared" si="7"/>
        <v>109.46111673245096</v>
      </c>
      <c r="L98" s="21"/>
      <c r="M98" s="21"/>
      <c r="N98" s="21"/>
      <c r="O98" s="21"/>
      <c r="P98" s="21"/>
      <c r="Q98" s="21"/>
      <c r="R98" s="21"/>
      <c r="S98" s="21"/>
      <c r="T98" s="21"/>
    </row>
    <row r="99" spans="1:20" s="20" customFormat="1" ht="19.5" customHeight="1">
      <c r="A99" s="47">
        <f>SUM(A100:A101)</f>
        <v>1241747257276</v>
      </c>
      <c r="B99" s="47">
        <f>SUM(B100:B101)</f>
        <v>513912598</v>
      </c>
      <c r="C99" s="94" t="s">
        <v>52</v>
      </c>
      <c r="D99" s="94"/>
      <c r="E99" s="41" t="s">
        <v>61</v>
      </c>
      <c r="F99" s="47">
        <f>SUM(F100:F101)</f>
        <v>1425672793430</v>
      </c>
      <c r="G99" s="47">
        <f>SUM(G100:G101)</f>
        <v>634358125</v>
      </c>
      <c r="H99" s="47">
        <f>SUM(H100:H101)</f>
        <v>1185000000000</v>
      </c>
      <c r="I99" s="47">
        <f>SUM(I100:I101)</f>
        <v>515000000</v>
      </c>
      <c r="J99" s="18">
        <f>IF(SUM(H100:H101)=0,"",F99/H99*100)</f>
        <v>120.30994037383967</v>
      </c>
      <c r="K99" s="18">
        <f>IF(SUM(I100:I101)=0,"",G99/I99*100)</f>
        <v>123.1763349514563</v>
      </c>
      <c r="L99" s="18"/>
      <c r="M99" s="18"/>
      <c r="N99" s="18"/>
      <c r="O99" s="18"/>
      <c r="P99" s="18"/>
      <c r="Q99" s="18"/>
      <c r="R99" s="18"/>
      <c r="S99" s="18"/>
      <c r="T99" s="18"/>
    </row>
    <row r="100" spans="1:20" s="22" customFormat="1" ht="19.5" customHeight="1">
      <c r="A100" s="55">
        <v>1095381489067</v>
      </c>
      <c r="B100" s="55">
        <v>421423004</v>
      </c>
      <c r="C100" s="103" t="s">
        <v>36</v>
      </c>
      <c r="D100" s="103"/>
      <c r="E100" s="23" t="s">
        <v>4</v>
      </c>
      <c r="F100" s="55">
        <v>1279540999277</v>
      </c>
      <c r="G100" s="55">
        <v>426391101</v>
      </c>
      <c r="H100" s="55">
        <v>1050000000000</v>
      </c>
      <c r="I100" s="55">
        <v>415000000</v>
      </c>
      <c r="J100" s="21">
        <f t="shared" si="7"/>
        <v>121.86104755019048</v>
      </c>
      <c r="K100" s="21">
        <f t="shared" si="7"/>
        <v>102.74484361445784</v>
      </c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s="22" customFormat="1" ht="19.5" customHeight="1">
      <c r="A101" s="55">
        <v>146365768209</v>
      </c>
      <c r="B101" s="55">
        <v>92489594</v>
      </c>
      <c r="C101" s="103" t="s">
        <v>38</v>
      </c>
      <c r="D101" s="103"/>
      <c r="E101" s="23" t="s">
        <v>4</v>
      </c>
      <c r="F101" s="55">
        <v>146131794153</v>
      </c>
      <c r="G101" s="55">
        <v>207967024</v>
      </c>
      <c r="H101" s="55">
        <v>135000000000</v>
      </c>
      <c r="I101" s="55">
        <v>100000000</v>
      </c>
      <c r="J101" s="21">
        <f t="shared" si="7"/>
        <v>108.24577344666666</v>
      </c>
      <c r="K101" s="21">
        <f t="shared" si="7"/>
        <v>207.967024</v>
      </c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s="32" customFormat="1" ht="15" customHeight="1">
      <c r="A102" s="30"/>
      <c r="B102" s="30"/>
      <c r="C102" s="109"/>
      <c r="D102" s="109"/>
      <c r="E102" s="35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1:20" s="32" customFormat="1" ht="19.5" customHeight="1">
      <c r="A103" s="30"/>
      <c r="B103" s="30"/>
      <c r="C103" s="96" t="s">
        <v>28</v>
      </c>
      <c r="D103" s="96"/>
      <c r="E103" s="35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s="32" customFormat="1" ht="19.5" customHeight="1">
      <c r="A104" s="53">
        <f>SUM(A105:A107)</f>
        <v>0</v>
      </c>
      <c r="B104" s="53">
        <f>SUM(B105:B107)</f>
        <v>162112126457</v>
      </c>
      <c r="C104" s="94" t="s">
        <v>29</v>
      </c>
      <c r="D104" s="94"/>
      <c r="E104" s="24"/>
      <c r="F104" s="53">
        <f>SUM(F105:F107)</f>
        <v>0</v>
      </c>
      <c r="G104" s="53">
        <f>SUM(G105:G107)</f>
        <v>168772596517</v>
      </c>
      <c r="H104" s="53">
        <f>SUM(H105:H107)</f>
        <v>0</v>
      </c>
      <c r="I104" s="53">
        <f>SUM(I105:I107)</f>
        <v>169586661000</v>
      </c>
      <c r="J104" s="18">
        <f>IF(SUM(H105:H107)=0,"",F104/H104*100)</f>
      </c>
      <c r="K104" s="18">
        <f>IF(SUM(I105:I107)=0,"",G104/I104*100)</f>
        <v>99.51997139503797</v>
      </c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1:20" s="22" customFormat="1" ht="19.5" customHeight="1">
      <c r="A105" s="55"/>
      <c r="B105" s="55">
        <v>140484702304</v>
      </c>
      <c r="C105" s="103" t="s">
        <v>39</v>
      </c>
      <c r="D105" s="103"/>
      <c r="E105" s="23"/>
      <c r="F105" s="55"/>
      <c r="G105" s="55">
        <v>146421455206</v>
      </c>
      <c r="H105" s="55"/>
      <c r="I105" s="55">
        <v>146675662000</v>
      </c>
      <c r="J105" s="21">
        <f aca="true" t="shared" si="8" ref="J105:K107">IF(H105="","",F105/H105*100)</f>
      </c>
      <c r="K105" s="21">
        <f t="shared" si="8"/>
        <v>99.82668781546047</v>
      </c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s="22" customFormat="1" ht="19.5" customHeight="1">
      <c r="A106" s="55"/>
      <c r="B106" s="55">
        <v>5366483894</v>
      </c>
      <c r="C106" s="103" t="s">
        <v>40</v>
      </c>
      <c r="D106" s="103"/>
      <c r="E106" s="23"/>
      <c r="F106" s="55"/>
      <c r="G106" s="55">
        <v>5268375089</v>
      </c>
      <c r="H106" s="55"/>
      <c r="I106" s="55">
        <v>5306040000</v>
      </c>
      <c r="J106" s="21">
        <f t="shared" si="8"/>
      </c>
      <c r="K106" s="21">
        <f t="shared" si="8"/>
        <v>99.29015026271946</v>
      </c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s="22" customFormat="1" ht="19.5" customHeight="1">
      <c r="A107" s="21"/>
      <c r="B107" s="21">
        <v>16260940259</v>
      </c>
      <c r="C107" s="103" t="s">
        <v>55</v>
      </c>
      <c r="D107" s="103"/>
      <c r="E107" s="23"/>
      <c r="F107" s="55"/>
      <c r="G107" s="55">
        <v>17082766222</v>
      </c>
      <c r="H107" s="55"/>
      <c r="I107" s="55">
        <v>17604959000</v>
      </c>
      <c r="J107" s="21">
        <f t="shared" si="8"/>
      </c>
      <c r="K107" s="21">
        <f t="shared" si="8"/>
        <v>97.03383133127433</v>
      </c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s="22" customFormat="1" ht="15" customHeight="1">
      <c r="A108" s="21"/>
      <c r="B108" s="21"/>
      <c r="C108" s="110"/>
      <c r="D108" s="110"/>
      <c r="E108" s="23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s="20" customFormat="1" ht="19.5" customHeight="1">
      <c r="A109" s="18"/>
      <c r="B109" s="18" t="s">
        <v>6</v>
      </c>
      <c r="C109" s="111" t="s">
        <v>26</v>
      </c>
      <c r="D109" s="111"/>
      <c r="E109" s="24"/>
      <c r="F109" s="18"/>
      <c r="G109" s="18"/>
      <c r="H109" s="18"/>
      <c r="I109" s="18" t="s">
        <v>6</v>
      </c>
      <c r="J109" s="18"/>
      <c r="K109" s="18" t="s">
        <v>6</v>
      </c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s="20" customFormat="1" ht="19.5" customHeight="1">
      <c r="A110" s="47">
        <f>A111</f>
        <v>0</v>
      </c>
      <c r="B110" s="47">
        <f>B111</f>
        <v>326979039782</v>
      </c>
      <c r="C110" s="94" t="s">
        <v>29</v>
      </c>
      <c r="D110" s="94"/>
      <c r="E110" s="23"/>
      <c r="F110" s="47">
        <f>F111</f>
        <v>0</v>
      </c>
      <c r="G110" s="47">
        <f>G111</f>
        <v>343468762614</v>
      </c>
      <c r="H110" s="47">
        <f>H111</f>
        <v>0</v>
      </c>
      <c r="I110" s="47">
        <f>I111</f>
        <v>341601637000</v>
      </c>
      <c r="J110" s="18">
        <f>IF(SUM(H111:H111)=0,"",F110/H110*100)</f>
      </c>
      <c r="K110" s="18">
        <f>IF(SUM(I111:I111)=0,"",G110/I110*100)</f>
        <v>100.54657982040057</v>
      </c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s="22" customFormat="1" ht="19.5" customHeight="1">
      <c r="A111" s="55"/>
      <c r="B111" s="55">
        <v>326979039782</v>
      </c>
      <c r="C111" s="103" t="s">
        <v>41</v>
      </c>
      <c r="D111" s="103"/>
      <c r="E111" s="23"/>
      <c r="F111" s="55"/>
      <c r="G111" s="55">
        <v>343468762614</v>
      </c>
      <c r="H111" s="55"/>
      <c r="I111" s="55">
        <v>341601637000</v>
      </c>
      <c r="J111" s="21">
        <f>IF(H111="","",F111/H111*100)</f>
      </c>
      <c r="K111" s="21">
        <f>IF(I111="","",G111/I111*100)</f>
        <v>100.54657982040057</v>
      </c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s="22" customFormat="1" ht="16.5" customHeight="1">
      <c r="A112" s="21"/>
      <c r="B112" s="21"/>
      <c r="C112" s="110"/>
      <c r="D112" s="110"/>
      <c r="E112" s="23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s="22" customFormat="1" ht="16.5" customHeight="1">
      <c r="A113" s="21"/>
      <c r="B113" s="21"/>
      <c r="C113" s="110"/>
      <c r="D113" s="110"/>
      <c r="E113" s="23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s="22" customFormat="1" ht="16.5" customHeight="1">
      <c r="A114" s="21"/>
      <c r="B114" s="21"/>
      <c r="C114" s="110"/>
      <c r="D114" s="110"/>
      <c r="E114" s="23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s="22" customFormat="1" ht="16.5" customHeight="1">
      <c r="A115" s="21"/>
      <c r="B115" s="21"/>
      <c r="C115" s="110"/>
      <c r="D115" s="110"/>
      <c r="E115" s="23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s="22" customFormat="1" ht="16.5" customHeight="1">
      <c r="A116" s="21"/>
      <c r="B116" s="21"/>
      <c r="C116" s="110"/>
      <c r="D116" s="110"/>
      <c r="E116" s="23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s="22" customFormat="1" ht="16.5" customHeight="1">
      <c r="A117" s="21"/>
      <c r="B117" s="21"/>
      <c r="C117" s="110"/>
      <c r="D117" s="110"/>
      <c r="E117" s="23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s="22" customFormat="1" ht="16.5" customHeight="1">
      <c r="A118" s="21"/>
      <c r="B118" s="21"/>
      <c r="C118" s="110"/>
      <c r="D118" s="110"/>
      <c r="E118" s="23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s="22" customFormat="1" ht="18" customHeight="1">
      <c r="A119" s="21"/>
      <c r="B119" s="21"/>
      <c r="C119" s="110"/>
      <c r="D119" s="110"/>
      <c r="E119" s="23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s="22" customFormat="1" ht="16.5" customHeight="1">
      <c r="A120" s="21"/>
      <c r="B120" s="21"/>
      <c r="C120" s="110"/>
      <c r="D120" s="110"/>
      <c r="E120" s="23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5" s="29" customFormat="1" ht="19.5" customHeight="1" thickBot="1">
      <c r="A121" s="28"/>
      <c r="B121" s="28"/>
      <c r="C121" s="112"/>
      <c r="D121" s="112"/>
      <c r="E121" s="36"/>
    </row>
    <row r="122" spans="1:7" ht="16.5">
      <c r="A122" s="38" t="s">
        <v>64</v>
      </c>
      <c r="D122" s="37"/>
      <c r="G122" s="1" t="s">
        <v>78</v>
      </c>
    </row>
    <row r="123" ht="9.75" customHeight="1"/>
  </sheetData>
  <mergeCells count="123">
    <mergeCell ref="C30:D30"/>
    <mergeCell ref="C9:D9"/>
    <mergeCell ref="C42:D42"/>
    <mergeCell ref="C41:D41"/>
    <mergeCell ref="C40:D40"/>
    <mergeCell ref="C39:D39"/>
    <mergeCell ref="C37:D37"/>
    <mergeCell ref="C36:D36"/>
    <mergeCell ref="C38:D38"/>
    <mergeCell ref="C34:D34"/>
    <mergeCell ref="C10:D10"/>
    <mergeCell ref="C7:D7"/>
    <mergeCell ref="C8:D8"/>
    <mergeCell ref="C26:D26"/>
    <mergeCell ref="C20:D20"/>
    <mergeCell ref="C18:D18"/>
    <mergeCell ref="C13:D13"/>
    <mergeCell ref="C25:D25"/>
    <mergeCell ref="C120:D120"/>
    <mergeCell ref="C121:D121"/>
    <mergeCell ref="C116:D116"/>
    <mergeCell ref="C117:D117"/>
    <mergeCell ref="C118:D118"/>
    <mergeCell ref="C119:D119"/>
    <mergeCell ref="C112:D112"/>
    <mergeCell ref="C113:D113"/>
    <mergeCell ref="C114:D114"/>
    <mergeCell ref="C115:D115"/>
    <mergeCell ref="C107:D107"/>
    <mergeCell ref="C108:D108"/>
    <mergeCell ref="C109:D109"/>
    <mergeCell ref="C111:D111"/>
    <mergeCell ref="C110:D110"/>
    <mergeCell ref="C102:D102"/>
    <mergeCell ref="C103:D103"/>
    <mergeCell ref="C105:D105"/>
    <mergeCell ref="C106:D106"/>
    <mergeCell ref="C104:D104"/>
    <mergeCell ref="C96:D96"/>
    <mergeCell ref="C98:D98"/>
    <mergeCell ref="C100:D100"/>
    <mergeCell ref="C101:D101"/>
    <mergeCell ref="C99:D99"/>
    <mergeCell ref="C97:D97"/>
    <mergeCell ref="C91:D91"/>
    <mergeCell ref="C92:D92"/>
    <mergeCell ref="C94:D94"/>
    <mergeCell ref="C93:D93"/>
    <mergeCell ref="C88:D88"/>
    <mergeCell ref="C89:D89"/>
    <mergeCell ref="C86:D86"/>
    <mergeCell ref="C90:D90"/>
    <mergeCell ref="C84:D84"/>
    <mergeCell ref="C81:D81"/>
    <mergeCell ref="C85:D85"/>
    <mergeCell ref="C87:D87"/>
    <mergeCell ref="C70:D70"/>
    <mergeCell ref="C71:D71"/>
    <mergeCell ref="C72:D72"/>
    <mergeCell ref="C73:D73"/>
    <mergeCell ref="C57:D57"/>
    <mergeCell ref="C67:D67"/>
    <mergeCell ref="C68:D68"/>
    <mergeCell ref="C58:D58"/>
    <mergeCell ref="C63:D63"/>
    <mergeCell ref="C66:D66"/>
    <mergeCell ref="C65:D65"/>
    <mergeCell ref="C64:D64"/>
    <mergeCell ref="C62:D62"/>
    <mergeCell ref="C61:D61"/>
    <mergeCell ref="C53:D53"/>
    <mergeCell ref="C55:D55"/>
    <mergeCell ref="C56:D56"/>
    <mergeCell ref="C49:D49"/>
    <mergeCell ref="C50:D50"/>
    <mergeCell ref="C51:D51"/>
    <mergeCell ref="C52:D52"/>
    <mergeCell ref="C54:D54"/>
    <mergeCell ref="C44:D44"/>
    <mergeCell ref="C45:D45"/>
    <mergeCell ref="C46:D46"/>
    <mergeCell ref="C48:D48"/>
    <mergeCell ref="C47:D47"/>
    <mergeCell ref="C31:D31"/>
    <mergeCell ref="C32:D32"/>
    <mergeCell ref="C33:D33"/>
    <mergeCell ref="C35:D35"/>
    <mergeCell ref="C27:D27"/>
    <mergeCell ref="C28:D28"/>
    <mergeCell ref="C29:D29"/>
    <mergeCell ref="F4:F5"/>
    <mergeCell ref="C23:D23"/>
    <mergeCell ref="C24:D24"/>
    <mergeCell ref="C16:D16"/>
    <mergeCell ref="C17:D17"/>
    <mergeCell ref="C19:D19"/>
    <mergeCell ref="C21:D21"/>
    <mergeCell ref="C95:D95"/>
    <mergeCell ref="C74:D74"/>
    <mergeCell ref="C75:D75"/>
    <mergeCell ref="C76:D76"/>
    <mergeCell ref="C77:D77"/>
    <mergeCell ref="C78:D78"/>
    <mergeCell ref="C79:D79"/>
    <mergeCell ref="C80:D80"/>
    <mergeCell ref="C82:D82"/>
    <mergeCell ref="C83:D83"/>
    <mergeCell ref="C69:D69"/>
    <mergeCell ref="C59:D59"/>
    <mergeCell ref="C60:D60"/>
    <mergeCell ref="G4:G5"/>
    <mergeCell ref="C43:D43"/>
    <mergeCell ref="C11:D11"/>
    <mergeCell ref="C12:D12"/>
    <mergeCell ref="C14:D14"/>
    <mergeCell ref="C15:D15"/>
    <mergeCell ref="C22:D22"/>
    <mergeCell ref="J4:K5"/>
    <mergeCell ref="G2:I2"/>
    <mergeCell ref="A4:B5"/>
    <mergeCell ref="C4:D6"/>
    <mergeCell ref="E4:E6"/>
    <mergeCell ref="H4:I5"/>
  </mergeCells>
  <printOptions horizontalCentered="1"/>
  <pageMargins left="0.5905511811023623" right="0.5905511811023623" top="0.5905511811023623" bottom="0.7874015748031497" header="0.1968503937007874" footer="0.1968503937007874"/>
  <pageSetup fitToHeight="4" fitToWidth="4" horizontalDpi="300" verticalDpi="300" orientation="portrait" pageOrder="overThenDown" paperSize="9" scale="86" r:id="rId1"/>
  <colBreaks count="1" manualBreakCount="1">
    <brk id="6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張琍雲</dc:creator>
  <cp:keywords/>
  <dc:description/>
  <cp:lastModifiedBy>李慧君</cp:lastModifiedBy>
  <cp:lastPrinted>2005-04-26T12:23:24Z</cp:lastPrinted>
  <dcterms:created xsi:type="dcterms:W3CDTF">1997-10-03T07:34:56Z</dcterms:created>
  <dcterms:modified xsi:type="dcterms:W3CDTF">2005-09-06T09:34:29Z</dcterms:modified>
  <cp:category/>
  <cp:version/>
  <cp:contentType/>
  <cp:contentStatus/>
</cp:coreProperties>
</file>