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05" activeTab="0"/>
  </bookViews>
  <sheets>
    <sheet name="融資本年度" sheetId="1" r:id="rId1"/>
    <sheet name="融資累計表 " sheetId="2" r:id="rId2"/>
    <sheet name="歲出本年度" sheetId="3" r:id="rId3"/>
    <sheet name="歲出累計表" sheetId="4" r:id="rId4"/>
  </sheets>
  <definedNames>
    <definedName name="_xlnm.Print_Area" localSheetId="2">'歲出本年度'!$A$1:$O$32</definedName>
    <definedName name="_xlnm.Print_Area" localSheetId="3">'歲出累計表'!$A$1:$M$32</definedName>
    <definedName name="_xlnm.Print_Area" localSheetId="0">'融資本年度'!$A$1:$I$33</definedName>
    <definedName name="_xlnm.Print_Area" localSheetId="1">'融資累計表 '!$A$1:$G$34</definedName>
    <definedName name="_xlnm.Print_Titles" localSheetId="2">'歲出本年度'!$1:$5</definedName>
    <definedName name="_xlnm.Print_Titles" localSheetId="3">'歲出累計表'!$1:$5</definedName>
  </definedNames>
  <calcPr fullCalcOnLoad="1"/>
</workbook>
</file>

<file path=xl/sharedStrings.xml><?xml version="1.0" encoding="utf-8"?>
<sst xmlns="http://schemas.openxmlformats.org/spreadsheetml/2006/main" count="148" uniqueCount="84">
  <si>
    <t>款</t>
  </si>
  <si>
    <t>項</t>
  </si>
  <si>
    <t>目</t>
  </si>
  <si>
    <t>節</t>
  </si>
  <si>
    <t>單位：新臺幣元</t>
  </si>
  <si>
    <t>原   預   算   數</t>
  </si>
  <si>
    <t>合       　　   計</t>
  </si>
  <si>
    <t>單位：新臺幣元</t>
  </si>
  <si>
    <t>項　　　　　　目</t>
  </si>
  <si>
    <t>全         部         計         畫         預         算        數</t>
  </si>
  <si>
    <t xml:space="preserve"> 預  算  增  減  數</t>
  </si>
  <si>
    <t>合     　　   計</t>
  </si>
  <si>
    <t>本 年 度 分 配 數</t>
  </si>
  <si>
    <t>合    　　   計</t>
  </si>
  <si>
    <t>單位：新臺幣元</t>
  </si>
  <si>
    <t>分配累計數</t>
  </si>
  <si>
    <t>已分配尚未執行數</t>
  </si>
  <si>
    <t>預  算  增  減  數</t>
  </si>
  <si>
    <t>名　　　　　　稱</t>
  </si>
  <si>
    <t>歲出預算執行表</t>
  </si>
  <si>
    <t>─本年度部分</t>
  </si>
  <si>
    <r>
      <t>科</t>
    </r>
    <r>
      <rPr>
        <sz val="12"/>
        <rFont val="Arial"/>
        <family val="2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</si>
  <si>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</si>
  <si>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</si>
  <si>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</si>
  <si>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</si>
  <si>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</si>
  <si>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暫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付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</si>
  <si>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單位：新臺幣元</t>
  </si>
  <si>
    <t>歲出預算</t>
  </si>
  <si>
    <t>執行累計表</t>
  </si>
  <si>
    <t>融資調度執行表</t>
  </si>
  <si>
    <t>融資調度</t>
  </si>
  <si>
    <t>執行累計表</t>
  </si>
  <si>
    <t xml:space="preserve">    國庫署</t>
  </si>
  <si>
    <t>公債收入</t>
  </si>
  <si>
    <t>賒借收入</t>
  </si>
  <si>
    <t>執            行            累            計            數</t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</si>
  <si>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</si>
  <si>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</si>
  <si>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實   現   數</t>
  </si>
  <si>
    <t>實現累計數</t>
  </si>
  <si>
    <t>合　　　　計　</t>
  </si>
  <si>
    <t>合　　　　計　</t>
  </si>
  <si>
    <t>預算增減數</t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</si>
  <si>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</si>
  <si>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</si>
  <si>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t>以前年度
分配數餘額</t>
  </si>
  <si>
    <r>
      <t>執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行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</si>
  <si>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</si>
  <si>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預計移用以前年度歲計
賸餘調節因應數</t>
  </si>
  <si>
    <t>分配累計數</t>
  </si>
  <si>
    <t>實  現  數</t>
  </si>
  <si>
    <t>暫付數</t>
  </si>
  <si>
    <t>預計移用以前年度歲計
賸餘調節因應數</t>
  </si>
  <si>
    <t>合         計</t>
  </si>
  <si>
    <t>行政院主管</t>
  </si>
  <si>
    <t>原住民族委員會</t>
  </si>
  <si>
    <t>交通支出</t>
  </si>
  <si>
    <t>經濟部主管</t>
  </si>
  <si>
    <t>水利署及所屬</t>
  </si>
  <si>
    <t>農業支出</t>
  </si>
  <si>
    <t>交通部主管</t>
  </si>
  <si>
    <t>農業委員會主管</t>
  </si>
  <si>
    <t>林務局</t>
  </si>
  <si>
    <t>水土保持局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</si>
  <si>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</si>
  <si>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預</t>
    </r>
    <r>
      <rPr>
        <sz val="12"/>
        <rFont val="Arial"/>
        <family val="2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新細明體"/>
        <family val="1"/>
      </rPr>
      <t>增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數</t>
    </r>
  </si>
  <si>
    <t>中華民國 98 年 1 月 23 日</t>
  </si>
  <si>
    <t>集水區保育治理</t>
  </si>
  <si>
    <t>原住民保留地保育治理</t>
  </si>
  <si>
    <t>緊急供水工程暨水庫更新改善</t>
  </si>
  <si>
    <t>穩定供水設施及幹管改善</t>
  </si>
  <si>
    <t>水庫蓄水範圍治理</t>
  </si>
  <si>
    <t>公路總局及所屬</t>
  </si>
  <si>
    <t>道路水土保持工程</t>
  </si>
  <si>
    <t>國有林班地治理</t>
  </si>
  <si>
    <t>山坡地治理</t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</si>
  <si>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計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</si>
  <si>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</si>
  <si>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中央政府石門水庫及其集水區整治</t>
  </si>
  <si>
    <r>
      <t>計畫第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新細明體"/>
        <family val="1"/>
      </rPr>
      <t>2 期特別預算半年結算報告</t>
    </r>
  </si>
  <si>
    <t>中華民國 99 年 1 月 1 日</t>
  </si>
  <si>
    <t xml:space="preserve">  至 99 年 6 月 30 日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</si>
</sst>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_ "/>
    <numFmt numFmtId="189" formatCode="#,##0.00;[Red]\-#,##0.00;&quot;_&quot;"/>
    <numFmt numFmtId="190" formatCode="#,##0.00;[Red]\-#,##0.00;&quot;_ &quot;"/>
    <numFmt numFmtId="191" formatCode="#,##0.00;[Red]\-#,##0.00;&quot;- &quot;"/>
    <numFmt numFmtId="192" formatCode="_-* #,##0.00_-;\-* #,##0.00_-;_-* &quot;-&quot;_-;_-@_-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4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  <font>
      <b/>
      <u val="single"/>
      <sz val="2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6" fontId="6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Continuous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/>
    </xf>
    <xf numFmtId="186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top"/>
    </xf>
    <xf numFmtId="0" fontId="0" fillId="0" borderId="4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191" fontId="26" fillId="0" borderId="6" xfId="0" applyNumberFormat="1" applyFont="1" applyBorder="1" applyAlignment="1">
      <alignment horizontal="right" vertical="top"/>
    </xf>
    <xf numFmtId="191" fontId="26" fillId="0" borderId="9" xfId="0" applyNumberFormat="1" applyFont="1" applyBorder="1" applyAlignment="1">
      <alignment horizontal="right" vertical="top"/>
    </xf>
    <xf numFmtId="191" fontId="26" fillId="0" borderId="10" xfId="0" applyNumberFormat="1" applyFont="1" applyBorder="1" applyAlignment="1">
      <alignment horizontal="right" vertical="top"/>
    </xf>
    <xf numFmtId="191" fontId="26" fillId="0" borderId="0" xfId="0" applyNumberFormat="1" applyFont="1" applyBorder="1" applyAlignment="1">
      <alignment horizontal="right" vertical="top"/>
    </xf>
    <xf numFmtId="191" fontId="27" fillId="0" borderId="6" xfId="0" applyNumberFormat="1" applyFont="1" applyBorder="1" applyAlignment="1">
      <alignment horizontal="right" vertical="top"/>
    </xf>
    <xf numFmtId="191" fontId="27" fillId="0" borderId="9" xfId="0" applyNumberFormat="1" applyFont="1" applyBorder="1" applyAlignment="1">
      <alignment horizontal="right" vertical="top"/>
    </xf>
    <xf numFmtId="191" fontId="27" fillId="0" borderId="0" xfId="0" applyNumberFormat="1" applyFont="1" applyBorder="1" applyAlignment="1">
      <alignment horizontal="right" vertical="top"/>
    </xf>
    <xf numFmtId="191" fontId="26" fillId="0" borderId="6" xfId="0" applyNumberFormat="1" applyFont="1" applyBorder="1" applyAlignment="1">
      <alignment horizontal="right" vertical="center"/>
    </xf>
    <xf numFmtId="191" fontId="26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191" fontId="27" fillId="0" borderId="6" xfId="0" applyNumberFormat="1" applyFont="1" applyBorder="1" applyAlignment="1">
      <alignment horizontal="right" vertical="center"/>
    </xf>
    <xf numFmtId="191" fontId="27" fillId="0" borderId="10" xfId="0" applyNumberFormat="1" applyFont="1" applyBorder="1" applyAlignment="1">
      <alignment horizontal="right" vertical="center"/>
    </xf>
    <xf numFmtId="191" fontId="26" fillId="0" borderId="9" xfId="0" applyNumberFormat="1" applyFont="1" applyBorder="1" applyAlignment="1">
      <alignment horizontal="right" vertical="center"/>
    </xf>
    <xf numFmtId="191" fontId="26" fillId="0" borderId="0" xfId="0" applyNumberFormat="1" applyFont="1" applyBorder="1" applyAlignment="1">
      <alignment horizontal="right" vertical="center"/>
    </xf>
    <xf numFmtId="191" fontId="27" fillId="0" borderId="9" xfId="0" applyNumberFormat="1" applyFont="1" applyBorder="1" applyAlignment="1">
      <alignment horizontal="right" vertical="center"/>
    </xf>
    <xf numFmtId="191" fontId="27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91" fontId="27" fillId="0" borderId="11" xfId="0" applyNumberFormat="1" applyFont="1" applyBorder="1" applyAlignment="1">
      <alignment horizontal="right" vertical="center"/>
    </xf>
    <xf numFmtId="191" fontId="27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91" fontId="27" fillId="0" borderId="13" xfId="0" applyNumberFormat="1" applyFont="1" applyBorder="1" applyAlignment="1">
      <alignment horizontal="right" vertical="center"/>
    </xf>
    <xf numFmtId="0" fontId="29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indent="3"/>
    </xf>
    <xf numFmtId="191" fontId="27" fillId="0" borderId="10" xfId="0" applyNumberFormat="1" applyFont="1" applyBorder="1" applyAlignment="1">
      <alignment horizontal="right" vertical="top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191" fontId="26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6" xfId="0" applyFont="1" applyBorder="1" applyAlignment="1" quotePrefix="1">
      <alignment horizontal="center" vertical="center"/>
    </xf>
    <xf numFmtId="191" fontId="27" fillId="0" borderId="6" xfId="0" applyNumberFormat="1" applyFont="1" applyFill="1" applyBorder="1" applyAlignment="1">
      <alignment horizontal="right" vertical="top"/>
    </xf>
    <xf numFmtId="0" fontId="29" fillId="0" borderId="6" xfId="0" applyFont="1" applyBorder="1" applyAlignment="1">
      <alignment horizontal="left" vertical="top" wrapText="1"/>
    </xf>
    <xf numFmtId="191" fontId="26" fillId="0" borderId="6" xfId="0" applyNumberFormat="1" applyFont="1" applyFill="1" applyBorder="1" applyAlignment="1">
      <alignment horizontal="right" vertical="top"/>
    </xf>
    <xf numFmtId="191" fontId="26" fillId="0" borderId="9" xfId="0" applyNumberFormat="1" applyFont="1" applyFill="1" applyBorder="1" applyAlignment="1">
      <alignment horizontal="right" vertical="top"/>
    </xf>
    <xf numFmtId="191" fontId="27" fillId="0" borderId="9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 indent="3"/>
    </xf>
    <xf numFmtId="191" fontId="2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distributed" vertical="center" wrapText="1"/>
    </xf>
    <xf numFmtId="191" fontId="26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horizontal="right" vertical="top"/>
    </xf>
    <xf numFmtId="191" fontId="27" fillId="0" borderId="9" xfId="0" applyNumberFormat="1" applyFont="1" applyFill="1" applyBorder="1" applyAlignment="1">
      <alignment vertical="top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6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5" fillId="0" borderId="0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24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2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6" fillId="0" borderId="6" xfId="0" applyFont="1" applyFill="1" applyBorder="1" applyAlignment="1" quotePrefix="1">
      <alignment horizontal="center" vertical="center"/>
    </xf>
    <xf numFmtId="191" fontId="26" fillId="0" borderId="9" xfId="0" applyNumberFormat="1" applyFont="1" applyFill="1" applyBorder="1" applyAlignment="1">
      <alignment horizontal="right" vertical="center"/>
    </xf>
    <xf numFmtId="191" fontId="26" fillId="0" borderId="10" xfId="0" applyNumberFormat="1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28" fillId="0" borderId="6" xfId="0" applyFont="1" applyFill="1" applyBorder="1" applyAlignment="1">
      <alignment horizontal="left" vertical="top" wrapText="1" indent="2"/>
    </xf>
    <xf numFmtId="0" fontId="5" fillId="0" borderId="6" xfId="0" applyFont="1" applyFill="1" applyBorder="1" applyAlignment="1">
      <alignment horizontal="left" vertical="top" wrapText="1" indent="4"/>
    </xf>
    <xf numFmtId="0" fontId="16" fillId="0" borderId="6" xfId="0" applyFont="1" applyFill="1" applyBorder="1" applyAlignment="1">
      <alignment horizontal="left" vertical="top" wrapText="1" indent="1"/>
    </xf>
    <xf numFmtId="191" fontId="26" fillId="0" borderId="10" xfId="0" applyNumberFormat="1" applyFont="1" applyFill="1" applyBorder="1" applyAlignment="1">
      <alignment horizontal="right" vertical="top"/>
    </xf>
    <xf numFmtId="0" fontId="24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4"/>
    </xf>
    <xf numFmtId="191" fontId="27" fillId="0" borderId="11" xfId="0" applyNumberFormat="1" applyFont="1" applyFill="1" applyBorder="1" applyAlignment="1">
      <alignment horizontal="right" vertical="top"/>
    </xf>
    <xf numFmtId="191" fontId="27" fillId="0" borderId="13" xfId="0" applyNumberFormat="1" applyFont="1" applyFill="1" applyBorder="1" applyAlignment="1">
      <alignment horizontal="right" vertical="top"/>
    </xf>
    <xf numFmtId="191" fontId="27" fillId="0" borderId="12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86" fontId="27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91" fontId="27" fillId="0" borderId="6" xfId="0" applyNumberFormat="1" applyFont="1" applyFill="1" applyBorder="1" applyAlignment="1">
      <alignment vertical="top"/>
    </xf>
    <xf numFmtId="191" fontId="27" fillId="0" borderId="10" xfId="0" applyNumberFormat="1" applyFont="1" applyFill="1" applyBorder="1" applyAlignment="1">
      <alignment vertical="top"/>
    </xf>
    <xf numFmtId="191" fontId="27" fillId="0" borderId="11" xfId="0" applyNumberFormat="1" applyFont="1" applyFill="1" applyBorder="1" applyAlignment="1">
      <alignment vertical="top"/>
    </xf>
    <xf numFmtId="191" fontId="27" fillId="0" borderId="13" xfId="0" applyNumberFormat="1" applyFont="1" applyFill="1" applyBorder="1" applyAlignment="1">
      <alignment vertical="top"/>
    </xf>
    <xf numFmtId="191" fontId="27" fillId="0" borderId="16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 quotePrefix="1">
      <alignment horizontal="distributed" vertical="center"/>
    </xf>
    <xf numFmtId="0" fontId="5" fillId="0" borderId="19" xfId="0" applyFont="1" applyFill="1" applyBorder="1" applyAlignment="1" quotePrefix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5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" xfId="0" applyFont="1" applyBorder="1" applyAlignment="1" quotePrefix="1">
      <alignment horizontal="distributed" vertical="center"/>
    </xf>
    <xf numFmtId="0" fontId="5" fillId="0" borderId="14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1257300</xdr:colOff>
      <xdr:row>2</xdr:row>
      <xdr:rowOff>66675</xdr:rowOff>
    </xdr:from>
    <xdr:to>
      <xdr:col>13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611100" y="6762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12</xdr:col>
      <xdr:colOff>1257300</xdr:colOff>
      <xdr:row>2</xdr:row>
      <xdr:rowOff>66675</xdr:rowOff>
    </xdr:from>
    <xdr:to>
      <xdr:col>13</xdr:col>
      <xdr:colOff>0</xdr:colOff>
      <xdr:row>2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11100" y="6762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75" zoomScaleNormal="75" zoomScaleSheetLayoutView="100" workbookViewId="0" topLeftCell="A1">
      <pane xSplit="1" ySplit="5" topLeftCell="B6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9.00390625" defaultRowHeight="15.75"/>
  <cols>
    <col min="1" max="1" width="25.125" style="19" customWidth="1"/>
    <col min="2" max="4" width="19.25390625" style="19" customWidth="1"/>
    <col min="5" max="7" width="16.625" style="19" customWidth="1"/>
    <col min="8" max="8" width="16.375" style="19" customWidth="1"/>
    <col min="9" max="9" width="16.625" style="25" customWidth="1"/>
    <col min="10" max="16384" width="9.00390625" style="19" customWidth="1"/>
  </cols>
  <sheetData>
    <row r="1" spans="1:9" ht="24.75" customHeight="1">
      <c r="A1" s="17"/>
      <c r="B1" s="18"/>
      <c r="C1" s="18"/>
      <c r="D1" s="86" t="s">
        <v>80</v>
      </c>
      <c r="E1" s="98" t="s">
        <v>81</v>
      </c>
      <c r="F1" s="8"/>
      <c r="G1" s="16"/>
      <c r="H1" s="18"/>
      <c r="I1" s="26"/>
    </row>
    <row r="2" spans="1:9" ht="24.75" customHeight="1">
      <c r="A2" s="20"/>
      <c r="B2" s="18"/>
      <c r="C2" s="18"/>
      <c r="D2" s="9" t="s">
        <v>31</v>
      </c>
      <c r="E2" s="10" t="s">
        <v>20</v>
      </c>
      <c r="F2" s="10"/>
      <c r="G2" s="18"/>
      <c r="H2" s="18"/>
      <c r="I2" s="26"/>
    </row>
    <row r="3" spans="1:9" ht="24.75" customHeight="1" thickBot="1">
      <c r="A3" s="27"/>
      <c r="B3" s="18"/>
      <c r="C3" s="18"/>
      <c r="D3" s="88" t="s">
        <v>82</v>
      </c>
      <c r="E3" s="69" t="s">
        <v>83</v>
      </c>
      <c r="F3" s="23"/>
      <c r="G3" s="18"/>
      <c r="H3" s="18"/>
      <c r="I3" s="28" t="s">
        <v>7</v>
      </c>
    </row>
    <row r="4" spans="1:9" s="23" customFormat="1" ht="24.75" customHeight="1">
      <c r="A4" s="155" t="s">
        <v>8</v>
      </c>
      <c r="B4" s="15" t="s">
        <v>38</v>
      </c>
      <c r="C4" s="31"/>
      <c r="D4" s="31"/>
      <c r="E4" s="24" t="s">
        <v>39</v>
      </c>
      <c r="F4" s="31"/>
      <c r="G4" s="32"/>
      <c r="H4" s="157" t="s">
        <v>40</v>
      </c>
      <c r="I4" s="153" t="s">
        <v>45</v>
      </c>
    </row>
    <row r="5" spans="1:9" s="23" customFormat="1" ht="38.25" customHeight="1">
      <c r="A5" s="156"/>
      <c r="B5" s="3" t="s">
        <v>5</v>
      </c>
      <c r="C5" s="11" t="s">
        <v>10</v>
      </c>
      <c r="D5" s="34" t="s">
        <v>11</v>
      </c>
      <c r="E5" s="11" t="s">
        <v>12</v>
      </c>
      <c r="F5" s="33" t="s">
        <v>47</v>
      </c>
      <c r="G5" s="4" t="s">
        <v>13</v>
      </c>
      <c r="H5" s="158"/>
      <c r="I5" s="154"/>
    </row>
    <row r="6" spans="1:9" s="44" customFormat="1" ht="31.5" customHeight="1">
      <c r="A6" s="75" t="s">
        <v>42</v>
      </c>
      <c r="B6" s="42">
        <f>B7+B11</f>
        <v>11030000000</v>
      </c>
      <c r="C6" s="42">
        <f aca="true" t="shared" si="0" ref="C6:I6">C7+C11</f>
        <v>0</v>
      </c>
      <c r="D6" s="48">
        <f t="shared" si="0"/>
        <v>11030000000</v>
      </c>
      <c r="E6" s="42">
        <f t="shared" si="0"/>
        <v>3681656000</v>
      </c>
      <c r="F6" s="42">
        <f t="shared" si="0"/>
        <v>2000000000</v>
      </c>
      <c r="G6" s="42">
        <f t="shared" si="0"/>
        <v>5681656000</v>
      </c>
      <c r="H6" s="42">
        <f t="shared" si="0"/>
        <v>0</v>
      </c>
      <c r="I6" s="43">
        <f t="shared" si="0"/>
        <v>5681656000</v>
      </c>
    </row>
    <row r="7" spans="1:9" s="14" customFormat="1" ht="23.25" customHeight="1">
      <c r="A7" s="62" t="s">
        <v>49</v>
      </c>
      <c r="B7" s="35">
        <f aca="true" t="shared" si="1" ref="B7:H7">B8</f>
        <v>11030000000</v>
      </c>
      <c r="C7" s="35">
        <f t="shared" si="1"/>
        <v>0</v>
      </c>
      <c r="D7" s="36">
        <f>B7+C7</f>
        <v>11030000000</v>
      </c>
      <c r="E7" s="35">
        <f t="shared" si="1"/>
        <v>3681656000</v>
      </c>
      <c r="F7" s="35">
        <f t="shared" si="1"/>
        <v>2000000000</v>
      </c>
      <c r="G7" s="35">
        <f>E7+F7</f>
        <v>5681656000</v>
      </c>
      <c r="H7" s="35">
        <f t="shared" si="1"/>
        <v>0</v>
      </c>
      <c r="I7" s="38">
        <f>G7-H7</f>
        <v>5681656000</v>
      </c>
    </row>
    <row r="8" spans="1:9" s="14" customFormat="1" ht="23.25" customHeight="1">
      <c r="A8" s="30" t="s">
        <v>34</v>
      </c>
      <c r="B8" s="35">
        <f aca="true" t="shared" si="2" ref="B8:H8">B9+B10</f>
        <v>11030000000</v>
      </c>
      <c r="C8" s="35">
        <f t="shared" si="2"/>
        <v>0</v>
      </c>
      <c r="D8" s="36">
        <f>B8+C8</f>
        <v>11030000000</v>
      </c>
      <c r="E8" s="35">
        <f t="shared" si="2"/>
        <v>3681656000</v>
      </c>
      <c r="F8" s="35">
        <f t="shared" si="2"/>
        <v>2000000000</v>
      </c>
      <c r="G8" s="35">
        <f>E8+F8</f>
        <v>5681656000</v>
      </c>
      <c r="H8" s="35">
        <f t="shared" si="2"/>
        <v>0</v>
      </c>
      <c r="I8" s="38">
        <f>G8-H8</f>
        <v>5681656000</v>
      </c>
    </row>
    <row r="9" spans="1:9" s="14" customFormat="1" ht="23.25" customHeight="1" hidden="1">
      <c r="A9" s="63" t="s">
        <v>35</v>
      </c>
      <c r="B9" s="39">
        <v>0</v>
      </c>
      <c r="C9" s="39">
        <v>0</v>
      </c>
      <c r="D9" s="40">
        <f>B9+C9</f>
        <v>0</v>
      </c>
      <c r="E9" s="39">
        <v>0</v>
      </c>
      <c r="F9" s="39">
        <v>0</v>
      </c>
      <c r="G9" s="39">
        <f>E9+F9</f>
        <v>0</v>
      </c>
      <c r="H9" s="39">
        <v>0</v>
      </c>
      <c r="I9" s="41">
        <f>G9-H9</f>
        <v>0</v>
      </c>
    </row>
    <row r="10" spans="1:9" s="14" customFormat="1" ht="23.25" customHeight="1">
      <c r="A10" s="63" t="s">
        <v>36</v>
      </c>
      <c r="B10" s="39">
        <v>11030000000</v>
      </c>
      <c r="C10" s="39">
        <v>0</v>
      </c>
      <c r="D10" s="40">
        <f>B10+C10</f>
        <v>11030000000</v>
      </c>
      <c r="E10" s="39">
        <v>3681656000</v>
      </c>
      <c r="F10" s="39">
        <v>2000000000</v>
      </c>
      <c r="G10" s="39">
        <f>E10+F10</f>
        <v>5681656000</v>
      </c>
      <c r="H10" s="39">
        <v>0</v>
      </c>
      <c r="I10" s="41">
        <f>G10-H10</f>
        <v>5681656000</v>
      </c>
    </row>
    <row r="11" spans="1:9" s="23" customFormat="1" ht="35.25" customHeight="1" hidden="1">
      <c r="A11" s="77" t="s">
        <v>54</v>
      </c>
      <c r="B11" s="35"/>
      <c r="C11" s="35">
        <v>0</v>
      </c>
      <c r="D11" s="36">
        <f>B11+C11</f>
        <v>0</v>
      </c>
      <c r="E11" s="35">
        <f>E12</f>
        <v>0</v>
      </c>
      <c r="F11" s="35"/>
      <c r="G11" s="35">
        <f>E11+F11</f>
        <v>0</v>
      </c>
      <c r="H11" s="35">
        <v>0</v>
      </c>
      <c r="I11" s="38">
        <f>G11-H11</f>
        <v>0</v>
      </c>
    </row>
    <row r="12" spans="1:9" s="23" customFormat="1" ht="21.75" customHeight="1">
      <c r="A12" s="58"/>
      <c r="B12" s="46"/>
      <c r="C12" s="46"/>
      <c r="D12" s="50"/>
      <c r="E12" s="46"/>
      <c r="F12" s="46"/>
      <c r="G12" s="46"/>
      <c r="H12" s="46"/>
      <c r="I12" s="51"/>
    </row>
    <row r="13" spans="1:9" s="23" customFormat="1" ht="21.75" customHeight="1">
      <c r="A13" s="58"/>
      <c r="B13" s="46"/>
      <c r="C13" s="46"/>
      <c r="D13" s="50"/>
      <c r="E13" s="46"/>
      <c r="F13" s="46"/>
      <c r="G13" s="46"/>
      <c r="H13" s="46"/>
      <c r="I13" s="47"/>
    </row>
    <row r="14" spans="1:9" s="23" customFormat="1" ht="21.75" customHeight="1">
      <c r="A14" s="59"/>
      <c r="B14" s="46"/>
      <c r="C14" s="46"/>
      <c r="D14" s="50"/>
      <c r="E14" s="46"/>
      <c r="F14" s="46"/>
      <c r="G14" s="46"/>
      <c r="H14" s="46"/>
      <c r="I14" s="51"/>
    </row>
    <row r="15" spans="1:9" s="23" customFormat="1" ht="21.75" customHeight="1">
      <c r="A15" s="59"/>
      <c r="B15" s="46"/>
      <c r="C15" s="46"/>
      <c r="D15" s="50"/>
      <c r="E15" s="46"/>
      <c r="F15" s="46"/>
      <c r="G15" s="46"/>
      <c r="H15" s="46"/>
      <c r="I15" s="51"/>
    </row>
    <row r="16" spans="1:9" s="23" customFormat="1" ht="21.75" customHeight="1">
      <c r="A16" s="58"/>
      <c r="B16" s="46"/>
      <c r="C16" s="46"/>
      <c r="D16" s="50"/>
      <c r="E16" s="46"/>
      <c r="F16" s="46"/>
      <c r="G16" s="46"/>
      <c r="H16" s="46"/>
      <c r="I16" s="51"/>
    </row>
    <row r="17" spans="1:9" s="23" customFormat="1" ht="21.75" customHeight="1">
      <c r="A17" s="45"/>
      <c r="B17" s="42"/>
      <c r="C17" s="42"/>
      <c r="D17" s="48"/>
      <c r="E17" s="42"/>
      <c r="F17" s="42"/>
      <c r="G17" s="42"/>
      <c r="H17" s="42"/>
      <c r="I17" s="49"/>
    </row>
    <row r="18" spans="1:9" s="23" customFormat="1" ht="21.75" customHeight="1">
      <c r="A18" s="57"/>
      <c r="B18" s="42"/>
      <c r="C18" s="42"/>
      <c r="D18" s="48"/>
      <c r="E18" s="42"/>
      <c r="F18" s="42"/>
      <c r="G18" s="42"/>
      <c r="H18" s="42"/>
      <c r="I18" s="49"/>
    </row>
    <row r="19" spans="1:9" s="23" customFormat="1" ht="21.75" customHeight="1">
      <c r="A19" s="58"/>
      <c r="B19" s="46"/>
      <c r="C19" s="46"/>
      <c r="D19" s="50"/>
      <c r="E19" s="46"/>
      <c r="F19" s="46"/>
      <c r="G19" s="46"/>
      <c r="H19" s="46"/>
      <c r="I19" s="51"/>
    </row>
    <row r="20" spans="1:9" s="23" customFormat="1" ht="21.75" customHeight="1">
      <c r="A20" s="58"/>
      <c r="B20" s="46"/>
      <c r="C20" s="46"/>
      <c r="D20" s="50"/>
      <c r="E20" s="46"/>
      <c r="F20" s="46"/>
      <c r="G20" s="46"/>
      <c r="H20" s="46"/>
      <c r="I20" s="51"/>
    </row>
    <row r="21" spans="1:9" s="23" customFormat="1" ht="21.75" customHeight="1">
      <c r="A21" s="58"/>
      <c r="B21" s="46"/>
      <c r="C21" s="46"/>
      <c r="D21" s="50"/>
      <c r="E21" s="46"/>
      <c r="F21" s="46"/>
      <c r="G21" s="46"/>
      <c r="H21" s="46"/>
      <c r="I21" s="51"/>
    </row>
    <row r="22" spans="1:9" s="23" customFormat="1" ht="21.75" customHeight="1">
      <c r="A22" s="45"/>
      <c r="B22" s="42"/>
      <c r="C22" s="42"/>
      <c r="D22" s="48"/>
      <c r="E22" s="42"/>
      <c r="F22" s="42"/>
      <c r="G22" s="42"/>
      <c r="H22" s="42"/>
      <c r="I22" s="49"/>
    </row>
    <row r="23" spans="1:9" s="23" customFormat="1" ht="21.75" customHeight="1">
      <c r="A23" s="57"/>
      <c r="B23" s="42"/>
      <c r="C23" s="42"/>
      <c r="D23" s="48"/>
      <c r="E23" s="42"/>
      <c r="F23" s="42"/>
      <c r="G23" s="42"/>
      <c r="H23" s="42"/>
      <c r="I23" s="49"/>
    </row>
    <row r="24" spans="1:9" s="23" customFormat="1" ht="21.75" customHeight="1">
      <c r="A24" s="58"/>
      <c r="B24" s="46"/>
      <c r="C24" s="46"/>
      <c r="D24" s="50"/>
      <c r="E24" s="46"/>
      <c r="F24" s="46"/>
      <c r="G24" s="46"/>
      <c r="H24" s="46"/>
      <c r="I24" s="51"/>
    </row>
    <row r="25" spans="1:9" s="23" customFormat="1" ht="21.75" customHeight="1">
      <c r="A25" s="58"/>
      <c r="B25" s="46"/>
      <c r="C25" s="46"/>
      <c r="D25" s="50"/>
      <c r="E25" s="46"/>
      <c r="F25" s="46"/>
      <c r="G25" s="46"/>
      <c r="H25" s="46"/>
      <c r="I25" s="51"/>
    </row>
    <row r="26" spans="1:9" s="23" customFormat="1" ht="21.75" customHeight="1">
      <c r="A26" s="45"/>
      <c r="B26" s="42"/>
      <c r="C26" s="42"/>
      <c r="D26" s="48"/>
      <c r="E26" s="42"/>
      <c r="F26" s="42"/>
      <c r="G26" s="42"/>
      <c r="H26" s="42"/>
      <c r="I26" s="49"/>
    </row>
    <row r="27" spans="1:9" s="23" customFormat="1" ht="21.75" customHeight="1">
      <c r="A27" s="45"/>
      <c r="B27" s="42"/>
      <c r="C27" s="42"/>
      <c r="D27" s="48"/>
      <c r="E27" s="42"/>
      <c r="F27" s="42"/>
      <c r="G27" s="42"/>
      <c r="H27" s="42"/>
      <c r="I27" s="49"/>
    </row>
    <row r="28" spans="1:9" s="23" customFormat="1" ht="21.75" customHeight="1">
      <c r="A28" s="45"/>
      <c r="B28" s="42"/>
      <c r="C28" s="42"/>
      <c r="D28" s="48"/>
      <c r="E28" s="42"/>
      <c r="F28" s="42"/>
      <c r="G28" s="42"/>
      <c r="H28" s="42"/>
      <c r="I28" s="49"/>
    </row>
    <row r="29" spans="1:9" s="23" customFormat="1" ht="21.75" customHeight="1">
      <c r="A29" s="45"/>
      <c r="B29" s="42"/>
      <c r="C29" s="42"/>
      <c r="D29" s="48"/>
      <c r="E29" s="42"/>
      <c r="F29" s="42"/>
      <c r="G29" s="42"/>
      <c r="H29" s="42"/>
      <c r="I29" s="49"/>
    </row>
    <row r="30" spans="1:9" s="23" customFormat="1" ht="21.75" customHeight="1">
      <c r="A30" s="45"/>
      <c r="B30" s="42"/>
      <c r="C30" s="42"/>
      <c r="D30" s="48"/>
      <c r="E30" s="42"/>
      <c r="F30" s="42"/>
      <c r="G30" s="42"/>
      <c r="H30" s="42"/>
      <c r="I30" s="49"/>
    </row>
    <row r="31" spans="1:9" s="23" customFormat="1" ht="21.75" customHeight="1">
      <c r="A31" s="45"/>
      <c r="B31" s="42"/>
      <c r="C31" s="42"/>
      <c r="D31" s="48"/>
      <c r="E31" s="42"/>
      <c r="F31" s="42"/>
      <c r="G31" s="42"/>
      <c r="H31" s="42"/>
      <c r="I31" s="49"/>
    </row>
    <row r="32" spans="1:9" s="23" customFormat="1" ht="21.75" customHeight="1">
      <c r="A32" s="45"/>
      <c r="B32" s="42"/>
      <c r="C32" s="42"/>
      <c r="D32" s="48"/>
      <c r="E32" s="42"/>
      <c r="F32" s="42"/>
      <c r="G32" s="42"/>
      <c r="H32" s="42"/>
      <c r="I32" s="49"/>
    </row>
    <row r="33" spans="1:9" s="23" customFormat="1" ht="48" customHeight="1" thickBot="1">
      <c r="A33" s="60"/>
      <c r="B33" s="55"/>
      <c r="C33" s="55"/>
      <c r="D33" s="61"/>
      <c r="E33" s="55"/>
      <c r="F33" s="55"/>
      <c r="G33" s="55"/>
      <c r="H33" s="55"/>
      <c r="I33" s="56"/>
    </row>
    <row r="34" spans="1:9" ht="18.75" customHeight="1">
      <c r="A34" s="12"/>
      <c r="B34" s="13"/>
      <c r="C34" s="13"/>
      <c r="D34" s="13"/>
      <c r="E34" s="13"/>
      <c r="F34" s="13"/>
      <c r="G34" s="13"/>
      <c r="H34" s="13"/>
      <c r="I34" s="13"/>
    </row>
    <row r="35" spans="1:9" ht="18.75" customHeight="1">
      <c r="A35" s="5"/>
      <c r="B35" s="6"/>
      <c r="C35" s="6"/>
      <c r="D35" s="6"/>
      <c r="E35" s="6"/>
      <c r="F35" s="6"/>
      <c r="G35" s="6"/>
      <c r="H35" s="6"/>
      <c r="I35" s="6"/>
    </row>
    <row r="36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448818897637796" bottom="0.7874015748031497" header="0.5118110236220472" footer="0.31496062992125984"/>
  <pageSetup firstPageNumber="50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4" sqref="D24"/>
    </sheetView>
  </sheetViews>
  <sheetFormatPr defaultColWidth="9.00390625" defaultRowHeight="15.75"/>
  <cols>
    <col min="1" max="1" width="25.125" style="19" customWidth="1"/>
    <col min="2" max="4" width="19.25390625" style="19" customWidth="1"/>
    <col min="5" max="6" width="27.625" style="19" customWidth="1"/>
    <col min="7" max="7" width="27.625" style="25" customWidth="1"/>
    <col min="8" max="16384" width="9.00390625" style="19" customWidth="1"/>
  </cols>
  <sheetData>
    <row r="1" spans="1:7" ht="24.75" customHeight="1">
      <c r="A1" s="17"/>
      <c r="B1" s="18"/>
      <c r="C1" s="18"/>
      <c r="D1" s="86" t="s">
        <v>80</v>
      </c>
      <c r="E1" s="98" t="s">
        <v>81</v>
      </c>
      <c r="G1" s="26"/>
    </row>
    <row r="2" spans="1:7" ht="24.75" customHeight="1">
      <c r="A2" s="20"/>
      <c r="B2" s="18"/>
      <c r="C2" s="18"/>
      <c r="D2" s="9" t="s">
        <v>32</v>
      </c>
      <c r="E2" s="10" t="s">
        <v>33</v>
      </c>
      <c r="G2" s="26"/>
    </row>
    <row r="3" spans="1:7" s="23" customFormat="1" ht="24.75" customHeight="1" thickBot="1">
      <c r="A3" s="22"/>
      <c r="B3" s="21"/>
      <c r="C3" s="21"/>
      <c r="D3" s="88" t="s">
        <v>68</v>
      </c>
      <c r="E3" s="69" t="s">
        <v>83</v>
      </c>
      <c r="G3" s="29" t="s">
        <v>14</v>
      </c>
    </row>
    <row r="4" spans="1:7" s="23" customFormat="1" ht="24.75" customHeight="1">
      <c r="A4" s="155" t="s">
        <v>8</v>
      </c>
      <c r="B4" s="1" t="s">
        <v>9</v>
      </c>
      <c r="C4" s="7"/>
      <c r="D4" s="24"/>
      <c r="E4" s="162" t="s">
        <v>15</v>
      </c>
      <c r="F4" s="164" t="s">
        <v>41</v>
      </c>
      <c r="G4" s="160" t="s">
        <v>16</v>
      </c>
    </row>
    <row r="5" spans="1:7" s="23" customFormat="1" ht="24.75" customHeight="1">
      <c r="A5" s="156"/>
      <c r="B5" s="3" t="s">
        <v>5</v>
      </c>
      <c r="C5" s="4" t="s">
        <v>17</v>
      </c>
      <c r="D5" s="2" t="s">
        <v>6</v>
      </c>
      <c r="E5" s="163"/>
      <c r="F5" s="165"/>
      <c r="G5" s="161"/>
    </row>
    <row r="6" spans="1:7" s="44" customFormat="1" ht="32.25" customHeight="1">
      <c r="A6" s="75" t="s">
        <v>43</v>
      </c>
      <c r="B6" s="42">
        <f aca="true" t="shared" si="0" ref="B6:G6">B7+B11</f>
        <v>11030000000</v>
      </c>
      <c r="C6" s="42">
        <f t="shared" si="0"/>
        <v>0</v>
      </c>
      <c r="D6" s="42">
        <f t="shared" si="0"/>
        <v>11030000000</v>
      </c>
      <c r="E6" s="42">
        <f t="shared" si="0"/>
        <v>5681656000</v>
      </c>
      <c r="F6" s="42">
        <f t="shared" si="0"/>
        <v>0</v>
      </c>
      <c r="G6" s="43">
        <f t="shared" si="0"/>
        <v>5681656000</v>
      </c>
    </row>
    <row r="7" spans="1:7" s="14" customFormat="1" ht="22.5" customHeight="1">
      <c r="A7" s="62" t="s">
        <v>49</v>
      </c>
      <c r="B7" s="35">
        <f>B8</f>
        <v>11030000000</v>
      </c>
      <c r="C7" s="35">
        <f>C8</f>
        <v>0</v>
      </c>
      <c r="D7" s="35">
        <f>B7+C7</f>
        <v>11030000000</v>
      </c>
      <c r="E7" s="35">
        <f>E8</f>
        <v>5681656000</v>
      </c>
      <c r="F7" s="35">
        <f>F8</f>
        <v>0</v>
      </c>
      <c r="G7" s="37">
        <f>E7-F8</f>
        <v>5681656000</v>
      </c>
    </row>
    <row r="8" spans="1:7" s="14" customFormat="1" ht="22.5" customHeight="1">
      <c r="A8" s="30" t="s">
        <v>34</v>
      </c>
      <c r="B8" s="35">
        <f>B9+B10</f>
        <v>11030000000</v>
      </c>
      <c r="C8" s="35">
        <f>C9+C10</f>
        <v>0</v>
      </c>
      <c r="D8" s="35">
        <f>B8+C8</f>
        <v>11030000000</v>
      </c>
      <c r="E8" s="35">
        <f>E9+E10</f>
        <v>5681656000</v>
      </c>
      <c r="F8" s="35">
        <f>F9+F10</f>
        <v>0</v>
      </c>
      <c r="G8" s="37">
        <f>E8-F9</f>
        <v>5681656000</v>
      </c>
    </row>
    <row r="9" spans="1:7" s="14" customFormat="1" ht="21.75" customHeight="1" hidden="1">
      <c r="A9" s="63" t="s">
        <v>35</v>
      </c>
      <c r="B9" s="39">
        <v>0</v>
      </c>
      <c r="C9" s="39">
        <v>0</v>
      </c>
      <c r="D9" s="39">
        <f>B9+C9</f>
        <v>0</v>
      </c>
      <c r="E9" s="39">
        <v>0</v>
      </c>
      <c r="F9" s="39">
        <v>0</v>
      </c>
      <c r="G9" s="64">
        <f>E9-F10</f>
        <v>0</v>
      </c>
    </row>
    <row r="10" spans="1:7" s="14" customFormat="1" ht="22.5" customHeight="1">
      <c r="A10" s="63" t="s">
        <v>36</v>
      </c>
      <c r="B10" s="39">
        <v>11030000000</v>
      </c>
      <c r="C10" s="39">
        <v>0</v>
      </c>
      <c r="D10" s="39">
        <f>B10+C10</f>
        <v>11030000000</v>
      </c>
      <c r="E10" s="39">
        <v>5681656000</v>
      </c>
      <c r="F10" s="39">
        <f>'融資本年度'!H10</f>
        <v>0</v>
      </c>
      <c r="G10" s="64">
        <f>E10-F11</f>
        <v>5681656000</v>
      </c>
    </row>
    <row r="11" spans="1:7" s="14" customFormat="1" ht="34.5" customHeight="1" hidden="1">
      <c r="A11" s="77" t="s">
        <v>50</v>
      </c>
      <c r="B11" s="35"/>
      <c r="C11" s="35">
        <v>0</v>
      </c>
      <c r="D11" s="35">
        <f>B11+C11</f>
        <v>0</v>
      </c>
      <c r="E11" s="35"/>
      <c r="F11" s="35">
        <f>F12</f>
        <v>0</v>
      </c>
      <c r="G11" s="37">
        <f>E11-F12</f>
        <v>0</v>
      </c>
    </row>
    <row r="12" spans="1:7" s="23" customFormat="1" ht="21.75" customHeight="1">
      <c r="A12" s="52"/>
      <c r="B12" s="46"/>
      <c r="C12" s="46"/>
      <c r="D12" s="46"/>
      <c r="E12" s="46"/>
      <c r="F12" s="46"/>
      <c r="G12" s="51"/>
    </row>
    <row r="13" spans="1:7" s="23" customFormat="1" ht="21.75" customHeight="1">
      <c r="A13" s="52"/>
      <c r="B13" s="46"/>
      <c r="C13" s="46"/>
      <c r="D13" s="46"/>
      <c r="E13" s="46"/>
      <c r="F13" s="46"/>
      <c r="G13" s="51"/>
    </row>
    <row r="14" spans="1:7" s="23" customFormat="1" ht="21.75" customHeight="1">
      <c r="A14" s="53"/>
      <c r="B14" s="46"/>
      <c r="C14" s="46"/>
      <c r="D14" s="46"/>
      <c r="E14" s="46"/>
      <c r="F14" s="46"/>
      <c r="G14" s="51"/>
    </row>
    <row r="15" spans="1:7" s="23" customFormat="1" ht="21.75" customHeight="1">
      <c r="A15" s="45"/>
      <c r="B15" s="46"/>
      <c r="C15" s="46"/>
      <c r="D15" s="46"/>
      <c r="E15" s="46"/>
      <c r="F15" s="46"/>
      <c r="G15" s="51"/>
    </row>
    <row r="16" spans="1:7" s="23" customFormat="1" ht="21.75" customHeight="1">
      <c r="A16" s="52"/>
      <c r="B16" s="46"/>
      <c r="C16" s="46"/>
      <c r="D16" s="46"/>
      <c r="E16" s="46"/>
      <c r="F16" s="46"/>
      <c r="G16" s="51"/>
    </row>
    <row r="17" spans="1:7" s="23" customFormat="1" ht="21.75" customHeight="1">
      <c r="A17" s="52"/>
      <c r="B17" s="46"/>
      <c r="C17" s="46"/>
      <c r="D17" s="46"/>
      <c r="E17" s="46"/>
      <c r="F17" s="46"/>
      <c r="G17" s="51"/>
    </row>
    <row r="18" spans="1:7" s="23" customFormat="1" ht="21.75" customHeight="1">
      <c r="A18" s="53"/>
      <c r="B18" s="46"/>
      <c r="C18" s="46"/>
      <c r="D18" s="46"/>
      <c r="E18" s="46"/>
      <c r="F18" s="46"/>
      <c r="G18" s="51"/>
    </row>
    <row r="19" spans="1:7" s="23" customFormat="1" ht="21.75" customHeight="1">
      <c r="A19" s="45"/>
      <c r="B19" s="46"/>
      <c r="C19" s="46"/>
      <c r="D19" s="46"/>
      <c r="E19" s="46"/>
      <c r="F19" s="46"/>
      <c r="G19" s="51"/>
    </row>
    <row r="20" spans="1:7" s="23" customFormat="1" ht="21.75" customHeight="1">
      <c r="A20" s="52"/>
      <c r="B20" s="46"/>
      <c r="C20" s="46"/>
      <c r="D20" s="46"/>
      <c r="E20" s="46"/>
      <c r="F20" s="46"/>
      <c r="G20" s="51"/>
    </row>
    <row r="21" spans="1:7" s="23" customFormat="1" ht="21.75" customHeight="1">
      <c r="A21" s="52"/>
      <c r="B21" s="46"/>
      <c r="C21" s="46"/>
      <c r="D21" s="46"/>
      <c r="E21" s="46"/>
      <c r="F21" s="46"/>
      <c r="G21" s="51"/>
    </row>
    <row r="22" spans="1:7" s="23" customFormat="1" ht="21.75" customHeight="1">
      <c r="A22" s="53"/>
      <c r="B22" s="46"/>
      <c r="C22" s="46"/>
      <c r="D22" s="46"/>
      <c r="E22" s="46"/>
      <c r="F22" s="46"/>
      <c r="G22" s="51"/>
    </row>
    <row r="23" spans="1:7" s="23" customFormat="1" ht="21.75" customHeight="1">
      <c r="A23" s="53"/>
      <c r="B23" s="46"/>
      <c r="C23" s="46"/>
      <c r="D23" s="46"/>
      <c r="E23" s="46"/>
      <c r="F23" s="46"/>
      <c r="G23" s="51"/>
    </row>
    <row r="24" spans="1:7" s="23" customFormat="1" ht="21.75" customHeight="1">
      <c r="A24" s="53"/>
      <c r="B24" s="46"/>
      <c r="C24" s="46"/>
      <c r="D24" s="46"/>
      <c r="E24" s="46"/>
      <c r="F24" s="46"/>
      <c r="G24" s="51"/>
    </row>
    <row r="25" spans="1:7" s="23" customFormat="1" ht="21.75" customHeight="1">
      <c r="A25" s="53"/>
      <c r="B25" s="46"/>
      <c r="C25" s="46"/>
      <c r="D25" s="46"/>
      <c r="E25" s="46"/>
      <c r="F25" s="46"/>
      <c r="G25" s="51"/>
    </row>
    <row r="26" spans="1:7" s="23" customFormat="1" ht="21.75" customHeight="1">
      <c r="A26" s="53"/>
      <c r="B26" s="46"/>
      <c r="C26" s="46"/>
      <c r="D26" s="46"/>
      <c r="E26" s="46"/>
      <c r="F26" s="46"/>
      <c r="G26" s="51"/>
    </row>
    <row r="27" spans="1:7" s="23" customFormat="1" ht="21.75" customHeight="1">
      <c r="A27" s="53"/>
      <c r="B27" s="46"/>
      <c r="C27" s="46"/>
      <c r="D27" s="46"/>
      <c r="E27" s="46"/>
      <c r="F27" s="46"/>
      <c r="G27" s="51"/>
    </row>
    <row r="28" spans="1:7" s="23" customFormat="1" ht="21.75" customHeight="1">
      <c r="A28" s="53"/>
      <c r="B28" s="46"/>
      <c r="C28" s="46"/>
      <c r="D28" s="46"/>
      <c r="E28" s="46"/>
      <c r="F28" s="46"/>
      <c r="G28" s="51"/>
    </row>
    <row r="29" spans="1:7" s="23" customFormat="1" ht="21.75" customHeight="1">
      <c r="A29" s="53"/>
      <c r="B29" s="46"/>
      <c r="C29" s="46"/>
      <c r="D29" s="46"/>
      <c r="E29" s="46"/>
      <c r="F29" s="46"/>
      <c r="G29" s="51"/>
    </row>
    <row r="30" spans="1:7" s="23" customFormat="1" ht="21.75" customHeight="1">
      <c r="A30" s="53"/>
      <c r="B30" s="46"/>
      <c r="C30" s="46"/>
      <c r="D30" s="46"/>
      <c r="E30" s="46"/>
      <c r="F30" s="46"/>
      <c r="G30" s="51"/>
    </row>
    <row r="31" spans="1:7" s="23" customFormat="1" ht="21.75" customHeight="1">
      <c r="A31" s="53"/>
      <c r="B31" s="46"/>
      <c r="C31" s="46"/>
      <c r="D31" s="46"/>
      <c r="E31" s="46"/>
      <c r="F31" s="46"/>
      <c r="G31" s="51"/>
    </row>
    <row r="32" spans="1:7" s="23" customFormat="1" ht="21.75" customHeight="1">
      <c r="A32" s="53"/>
      <c r="B32" s="46"/>
      <c r="C32" s="46"/>
      <c r="D32" s="46"/>
      <c r="E32" s="46"/>
      <c r="F32" s="46"/>
      <c r="G32" s="51"/>
    </row>
    <row r="33" spans="1:7" s="23" customFormat="1" ht="21.75" customHeight="1">
      <c r="A33" s="52"/>
      <c r="B33" s="46"/>
      <c r="C33" s="46"/>
      <c r="D33" s="46"/>
      <c r="E33" s="46"/>
      <c r="F33" s="46"/>
      <c r="G33" s="51"/>
    </row>
    <row r="34" spans="1:7" s="23" customFormat="1" ht="39.75" customHeight="1" thickBot="1">
      <c r="A34" s="54"/>
      <c r="B34" s="55"/>
      <c r="C34" s="55"/>
      <c r="D34" s="55"/>
      <c r="E34" s="55"/>
      <c r="F34" s="55"/>
      <c r="G34" s="56"/>
    </row>
    <row r="35" spans="1:7" s="25" customFormat="1" ht="16.5">
      <c r="A35" s="159"/>
      <c r="B35" s="159"/>
      <c r="C35" s="159"/>
      <c r="D35" s="159"/>
      <c r="E35" s="159"/>
      <c r="F35" s="159"/>
      <c r="G35" s="159"/>
    </row>
    <row r="36" ht="24.75" customHeight="1"/>
    <row r="37" ht="24.75" customHeight="1"/>
  </sheetData>
  <mergeCells count="5">
    <mergeCell ref="A35:G35"/>
    <mergeCell ref="G4:G5"/>
    <mergeCell ref="E4:E5"/>
    <mergeCell ref="F4:F5"/>
    <mergeCell ref="A4:A5"/>
  </mergeCells>
  <printOptions horizontalCentered="1"/>
  <pageMargins left="0.6692913385826772" right="0.6692913385826772" top="0.9448818897637796" bottom="0.7874015748031497" header="0.5118110236220472" footer="0.31496062992125984"/>
  <pageSetup firstPageNumber="52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1"/>
  <sheetViews>
    <sheetView showGridLines="0" zoomScale="75" zoomScaleNormal="75" zoomScaleSheetLayoutView="100" workbookViewId="0" topLeftCell="A4">
      <pane xSplit="5" ySplit="2" topLeftCell="F6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G8" sqref="G8"/>
    </sheetView>
  </sheetViews>
  <sheetFormatPr defaultColWidth="9.00390625" defaultRowHeight="15.75"/>
  <cols>
    <col min="1" max="4" width="2.125" style="137" customWidth="1"/>
    <col min="5" max="5" width="21.625" style="74" customWidth="1"/>
    <col min="6" max="6" width="16.25390625" style="137" customWidth="1"/>
    <col min="7" max="7" width="9.00390625" style="137" customWidth="1"/>
    <col min="8" max="8" width="16.00390625" style="137" customWidth="1"/>
    <col min="9" max="9" width="13.75390625" style="137" customWidth="1"/>
    <col min="10" max="11" width="15.00390625" style="137" customWidth="1"/>
    <col min="12" max="14" width="13.625" style="137" customWidth="1"/>
    <col min="15" max="15" width="15.25390625" style="140" customWidth="1"/>
    <col min="16" max="16384" width="9.00390625" style="137" customWidth="1"/>
  </cols>
  <sheetData>
    <row r="1" spans="1:15" s="74" customFormat="1" ht="24" customHeight="1">
      <c r="A1" s="94"/>
      <c r="B1" s="95"/>
      <c r="C1" s="96"/>
      <c r="D1" s="97"/>
      <c r="E1" s="97"/>
      <c r="F1" s="67"/>
      <c r="G1" s="67"/>
      <c r="H1" s="96"/>
      <c r="I1" s="86" t="s">
        <v>80</v>
      </c>
      <c r="J1" s="98" t="s">
        <v>81</v>
      </c>
      <c r="K1" s="96"/>
      <c r="L1" s="67"/>
      <c r="M1" s="67"/>
      <c r="N1" s="67"/>
      <c r="O1" s="99"/>
    </row>
    <row r="2" spans="1:15" s="74" customFormat="1" ht="24" customHeight="1">
      <c r="A2" s="94"/>
      <c r="B2" s="100"/>
      <c r="C2" s="100"/>
      <c r="D2" s="101"/>
      <c r="E2" s="101"/>
      <c r="F2" s="67"/>
      <c r="G2" s="67"/>
      <c r="H2" s="67"/>
      <c r="I2" s="87" t="s">
        <v>19</v>
      </c>
      <c r="J2" s="68" t="s">
        <v>20</v>
      </c>
      <c r="K2" s="67"/>
      <c r="L2" s="67"/>
      <c r="M2" s="67"/>
      <c r="N2" s="67"/>
      <c r="O2" s="99"/>
    </row>
    <row r="3" spans="1:15" s="74" customFormat="1" ht="21.75" customHeight="1" thickBot="1">
      <c r="A3" s="67"/>
      <c r="B3" s="67"/>
      <c r="C3" s="67"/>
      <c r="D3" s="67"/>
      <c r="E3" s="102"/>
      <c r="F3" s="67"/>
      <c r="G3" s="67"/>
      <c r="H3" s="67"/>
      <c r="I3" s="88" t="s">
        <v>82</v>
      </c>
      <c r="J3" s="69" t="s">
        <v>83</v>
      </c>
      <c r="K3" s="67"/>
      <c r="L3" s="67"/>
      <c r="M3" s="67"/>
      <c r="N3" s="67"/>
      <c r="O3" s="103" t="s">
        <v>28</v>
      </c>
    </row>
    <row r="4" spans="1:15" s="109" customFormat="1" ht="22.5" customHeight="1">
      <c r="A4" s="89" t="s">
        <v>21</v>
      </c>
      <c r="B4" s="104"/>
      <c r="C4" s="104"/>
      <c r="D4" s="104"/>
      <c r="E4" s="105"/>
      <c r="F4" s="89" t="s">
        <v>22</v>
      </c>
      <c r="G4" s="104"/>
      <c r="H4" s="106"/>
      <c r="I4" s="107" t="s">
        <v>23</v>
      </c>
      <c r="J4" s="104"/>
      <c r="K4" s="104"/>
      <c r="L4" s="108" t="s">
        <v>48</v>
      </c>
      <c r="M4" s="104"/>
      <c r="N4" s="104"/>
      <c r="O4" s="147" t="s">
        <v>45</v>
      </c>
    </row>
    <row r="5" spans="1:15" s="109" customFormat="1" ht="33.75" customHeight="1">
      <c r="A5" s="110" t="s">
        <v>0</v>
      </c>
      <c r="B5" s="110" t="s">
        <v>1</v>
      </c>
      <c r="C5" s="110" t="s">
        <v>2</v>
      </c>
      <c r="D5" s="110" t="s">
        <v>3</v>
      </c>
      <c r="E5" s="111" t="s">
        <v>18</v>
      </c>
      <c r="F5" s="112" t="s">
        <v>24</v>
      </c>
      <c r="G5" s="113" t="s">
        <v>67</v>
      </c>
      <c r="H5" s="72" t="s">
        <v>25</v>
      </c>
      <c r="I5" s="114" t="s">
        <v>66</v>
      </c>
      <c r="J5" s="90" t="s">
        <v>46</v>
      </c>
      <c r="K5" s="72" t="s">
        <v>79</v>
      </c>
      <c r="L5" s="72" t="s">
        <v>26</v>
      </c>
      <c r="M5" s="72" t="s">
        <v>27</v>
      </c>
      <c r="N5" s="72" t="s">
        <v>78</v>
      </c>
      <c r="O5" s="148"/>
    </row>
    <row r="6" spans="1:16" s="121" customFormat="1" ht="20.25" customHeight="1">
      <c r="A6" s="115"/>
      <c r="B6" s="115"/>
      <c r="C6" s="115"/>
      <c r="D6" s="116"/>
      <c r="E6" s="117" t="s">
        <v>55</v>
      </c>
      <c r="F6" s="73">
        <f aca="true" t="shared" si="0" ref="F6:O6">SUM(F7,F12,F19,F24)</f>
        <v>11030000000</v>
      </c>
      <c r="G6" s="73">
        <f t="shared" si="0"/>
        <v>0</v>
      </c>
      <c r="H6" s="73">
        <f t="shared" si="0"/>
        <v>11030000000</v>
      </c>
      <c r="I6" s="118">
        <f t="shared" si="0"/>
        <v>357266000</v>
      </c>
      <c r="J6" s="73">
        <f t="shared" si="0"/>
        <v>1783353288</v>
      </c>
      <c r="K6" s="73">
        <f t="shared" si="0"/>
        <v>2140619288</v>
      </c>
      <c r="L6" s="73">
        <f t="shared" si="0"/>
        <v>424336642</v>
      </c>
      <c r="M6" s="73">
        <f t="shared" si="0"/>
        <v>40094876</v>
      </c>
      <c r="N6" s="73">
        <f t="shared" si="0"/>
        <v>464431518</v>
      </c>
      <c r="O6" s="119">
        <f t="shared" si="0"/>
        <v>1676187770</v>
      </c>
      <c r="P6" s="120"/>
    </row>
    <row r="7" spans="1:16" s="82" customFormat="1" ht="19.5" customHeight="1">
      <c r="A7" s="83">
        <v>1</v>
      </c>
      <c r="B7" s="83"/>
      <c r="C7" s="83"/>
      <c r="D7" s="83"/>
      <c r="E7" s="122" t="s">
        <v>56</v>
      </c>
      <c r="F7" s="78">
        <f aca="true" t="shared" si="1" ref="F7:O10">SUM(F8)</f>
        <v>150000000</v>
      </c>
      <c r="G7" s="78">
        <f t="shared" si="1"/>
        <v>0</v>
      </c>
      <c r="H7" s="78">
        <f t="shared" si="1"/>
        <v>150000000</v>
      </c>
      <c r="I7" s="79">
        <f t="shared" si="1"/>
        <v>24500000</v>
      </c>
      <c r="J7" s="78">
        <f t="shared" si="1"/>
        <v>7637781</v>
      </c>
      <c r="K7" s="78">
        <f t="shared" si="1"/>
        <v>32137781</v>
      </c>
      <c r="L7" s="78">
        <f t="shared" si="1"/>
        <v>30422439</v>
      </c>
      <c r="M7" s="78">
        <f t="shared" si="1"/>
        <v>0</v>
      </c>
      <c r="N7" s="78">
        <f t="shared" si="1"/>
        <v>30422439</v>
      </c>
      <c r="O7" s="92">
        <f t="shared" si="1"/>
        <v>1715342</v>
      </c>
      <c r="P7" s="81"/>
    </row>
    <row r="8" spans="1:16" s="124" customFormat="1" ht="19.5" customHeight="1">
      <c r="A8" s="83"/>
      <c r="B8" s="83">
        <v>1</v>
      </c>
      <c r="C8" s="83"/>
      <c r="D8" s="83"/>
      <c r="E8" s="127" t="s">
        <v>57</v>
      </c>
      <c r="F8" s="78">
        <f t="shared" si="1"/>
        <v>150000000</v>
      </c>
      <c r="G8" s="78">
        <f t="shared" si="1"/>
        <v>0</v>
      </c>
      <c r="H8" s="78">
        <f t="shared" si="1"/>
        <v>150000000</v>
      </c>
      <c r="I8" s="79">
        <f t="shared" si="1"/>
        <v>24500000</v>
      </c>
      <c r="J8" s="78">
        <f t="shared" si="1"/>
        <v>7637781</v>
      </c>
      <c r="K8" s="78">
        <f t="shared" si="1"/>
        <v>32137781</v>
      </c>
      <c r="L8" s="78">
        <f t="shared" si="1"/>
        <v>30422439</v>
      </c>
      <c r="M8" s="78">
        <f t="shared" si="1"/>
        <v>0</v>
      </c>
      <c r="N8" s="78">
        <f t="shared" si="1"/>
        <v>30422439</v>
      </c>
      <c r="O8" s="92">
        <f t="shared" si="1"/>
        <v>1715342</v>
      </c>
      <c r="P8" s="123"/>
    </row>
    <row r="9" spans="1:16" s="124" customFormat="1" ht="19.5" customHeight="1">
      <c r="A9" s="83"/>
      <c r="B9" s="83"/>
      <c r="C9" s="83"/>
      <c r="D9" s="83"/>
      <c r="E9" s="125" t="s">
        <v>61</v>
      </c>
      <c r="F9" s="78">
        <f t="shared" si="1"/>
        <v>150000000</v>
      </c>
      <c r="G9" s="78">
        <f t="shared" si="1"/>
        <v>0</v>
      </c>
      <c r="H9" s="78">
        <f t="shared" si="1"/>
        <v>150000000</v>
      </c>
      <c r="I9" s="79">
        <f t="shared" si="1"/>
        <v>24500000</v>
      </c>
      <c r="J9" s="78">
        <f t="shared" si="1"/>
        <v>7637781</v>
      </c>
      <c r="K9" s="78">
        <f t="shared" si="1"/>
        <v>32137781</v>
      </c>
      <c r="L9" s="78">
        <f t="shared" si="1"/>
        <v>30422439</v>
      </c>
      <c r="M9" s="78">
        <f t="shared" si="1"/>
        <v>0</v>
      </c>
      <c r="N9" s="78">
        <f t="shared" si="1"/>
        <v>30422439</v>
      </c>
      <c r="O9" s="92">
        <f t="shared" si="1"/>
        <v>1715342</v>
      </c>
      <c r="P9" s="123"/>
    </row>
    <row r="10" spans="1:16" s="82" customFormat="1" ht="19.5" customHeight="1">
      <c r="A10" s="83"/>
      <c r="B10" s="83"/>
      <c r="C10" s="83">
        <v>1</v>
      </c>
      <c r="D10" s="83"/>
      <c r="E10" s="84" t="s">
        <v>69</v>
      </c>
      <c r="F10" s="76">
        <f t="shared" si="1"/>
        <v>150000000</v>
      </c>
      <c r="G10" s="76">
        <f t="shared" si="1"/>
        <v>0</v>
      </c>
      <c r="H10" s="76">
        <f t="shared" si="1"/>
        <v>150000000</v>
      </c>
      <c r="I10" s="80">
        <f t="shared" si="1"/>
        <v>24500000</v>
      </c>
      <c r="J10" s="76">
        <f t="shared" si="1"/>
        <v>7637781</v>
      </c>
      <c r="K10" s="76">
        <f t="shared" si="1"/>
        <v>32137781</v>
      </c>
      <c r="L10" s="76">
        <f t="shared" si="1"/>
        <v>30422439</v>
      </c>
      <c r="M10" s="76">
        <f t="shared" si="1"/>
        <v>0</v>
      </c>
      <c r="N10" s="76">
        <f t="shared" si="1"/>
        <v>30422439</v>
      </c>
      <c r="O10" s="85">
        <f t="shared" si="1"/>
        <v>1715342</v>
      </c>
      <c r="P10" s="81"/>
    </row>
    <row r="11" spans="1:16" s="82" customFormat="1" ht="36" customHeight="1">
      <c r="A11" s="83"/>
      <c r="B11" s="83"/>
      <c r="C11" s="83"/>
      <c r="D11" s="83">
        <v>1</v>
      </c>
      <c r="E11" s="126" t="s">
        <v>70</v>
      </c>
      <c r="F11" s="76">
        <v>150000000</v>
      </c>
      <c r="G11" s="76">
        <v>0</v>
      </c>
      <c r="H11" s="76">
        <f>SUM(F11:G11)</f>
        <v>150000000</v>
      </c>
      <c r="I11" s="80">
        <v>24500000</v>
      </c>
      <c r="J11" s="76">
        <v>7637781</v>
      </c>
      <c r="K11" s="76">
        <f>SUM(I11:J11)</f>
        <v>32137781</v>
      </c>
      <c r="L11" s="76">
        <v>30422439</v>
      </c>
      <c r="M11" s="76">
        <v>0</v>
      </c>
      <c r="N11" s="76">
        <f>SUM(L11:M11)</f>
        <v>30422439</v>
      </c>
      <c r="O11" s="85">
        <f>K11-N11</f>
        <v>1715342</v>
      </c>
      <c r="P11" s="81"/>
    </row>
    <row r="12" spans="1:16" s="82" customFormat="1" ht="19.5" customHeight="1">
      <c r="A12" s="83">
        <v>2</v>
      </c>
      <c r="B12" s="83"/>
      <c r="C12" s="83"/>
      <c r="D12" s="83"/>
      <c r="E12" s="122" t="s">
        <v>59</v>
      </c>
      <c r="F12" s="78">
        <f aca="true" t="shared" si="2" ref="F12:O13">SUM(F13)</f>
        <v>8342300000</v>
      </c>
      <c r="G12" s="78">
        <f t="shared" si="2"/>
        <v>0</v>
      </c>
      <c r="H12" s="78">
        <f t="shared" si="2"/>
        <v>8342300000</v>
      </c>
      <c r="I12" s="79">
        <f t="shared" si="2"/>
        <v>47866000</v>
      </c>
      <c r="J12" s="78">
        <f t="shared" si="2"/>
        <v>1402653525</v>
      </c>
      <c r="K12" s="78">
        <f t="shared" si="2"/>
        <v>1450519525</v>
      </c>
      <c r="L12" s="78">
        <f t="shared" si="2"/>
        <v>157763970</v>
      </c>
      <c r="M12" s="78">
        <f t="shared" si="2"/>
        <v>486929</v>
      </c>
      <c r="N12" s="78">
        <f t="shared" si="2"/>
        <v>158250899</v>
      </c>
      <c r="O12" s="92">
        <f t="shared" si="2"/>
        <v>1292268626</v>
      </c>
      <c r="P12" s="81"/>
    </row>
    <row r="13" spans="1:16" s="82" customFormat="1" ht="19.5" customHeight="1">
      <c r="A13" s="83"/>
      <c r="B13" s="83">
        <v>1</v>
      </c>
      <c r="C13" s="83"/>
      <c r="D13" s="83"/>
      <c r="E13" s="127" t="s">
        <v>60</v>
      </c>
      <c r="F13" s="78">
        <f t="shared" si="2"/>
        <v>8342300000</v>
      </c>
      <c r="G13" s="78">
        <f t="shared" si="2"/>
        <v>0</v>
      </c>
      <c r="H13" s="78">
        <f t="shared" si="2"/>
        <v>8342300000</v>
      </c>
      <c r="I13" s="79">
        <f t="shared" si="2"/>
        <v>47866000</v>
      </c>
      <c r="J13" s="78">
        <f t="shared" si="2"/>
        <v>1402653525</v>
      </c>
      <c r="K13" s="78">
        <f t="shared" si="2"/>
        <v>1450519525</v>
      </c>
      <c r="L13" s="78">
        <f t="shared" si="2"/>
        <v>157763970</v>
      </c>
      <c r="M13" s="78">
        <f t="shared" si="2"/>
        <v>486929</v>
      </c>
      <c r="N13" s="78">
        <f t="shared" si="2"/>
        <v>158250899</v>
      </c>
      <c r="O13" s="92">
        <f t="shared" si="2"/>
        <v>1292268626</v>
      </c>
      <c r="P13" s="81"/>
    </row>
    <row r="14" spans="1:16" s="82" customFormat="1" ht="19.5" customHeight="1">
      <c r="A14" s="83"/>
      <c r="B14" s="83"/>
      <c r="C14" s="83"/>
      <c r="D14" s="83"/>
      <c r="E14" s="125" t="s">
        <v>61</v>
      </c>
      <c r="F14" s="78">
        <f aca="true" t="shared" si="3" ref="F14:O14">SUM(F15:F17)</f>
        <v>8342300000</v>
      </c>
      <c r="G14" s="78">
        <f t="shared" si="3"/>
        <v>0</v>
      </c>
      <c r="H14" s="78">
        <f t="shared" si="3"/>
        <v>8342300000</v>
      </c>
      <c r="I14" s="79">
        <f t="shared" si="3"/>
        <v>47866000</v>
      </c>
      <c r="J14" s="78">
        <f t="shared" si="3"/>
        <v>1402653525</v>
      </c>
      <c r="K14" s="78">
        <f t="shared" si="3"/>
        <v>1450519525</v>
      </c>
      <c r="L14" s="78">
        <f t="shared" si="3"/>
        <v>157763970</v>
      </c>
      <c r="M14" s="78">
        <f t="shared" si="3"/>
        <v>486929</v>
      </c>
      <c r="N14" s="78">
        <f t="shared" si="3"/>
        <v>158250899</v>
      </c>
      <c r="O14" s="92">
        <f t="shared" si="3"/>
        <v>1292268626</v>
      </c>
      <c r="P14" s="81"/>
    </row>
    <row r="15" spans="1:16" s="82" customFormat="1" ht="36" customHeight="1">
      <c r="A15" s="83"/>
      <c r="B15" s="83"/>
      <c r="C15" s="83">
        <v>1</v>
      </c>
      <c r="D15" s="83"/>
      <c r="E15" s="84" t="s">
        <v>71</v>
      </c>
      <c r="F15" s="76">
        <v>5945260000</v>
      </c>
      <c r="G15" s="76">
        <v>0</v>
      </c>
      <c r="H15" s="76">
        <f>SUM(F15:G15)</f>
        <v>5945260000</v>
      </c>
      <c r="I15" s="80">
        <v>11036000</v>
      </c>
      <c r="J15" s="76">
        <v>1008280804</v>
      </c>
      <c r="K15" s="76">
        <f>SUM(I15:J15)</f>
        <v>1019316804</v>
      </c>
      <c r="L15" s="76">
        <v>128515086</v>
      </c>
      <c r="M15" s="76">
        <v>223589</v>
      </c>
      <c r="N15" s="76">
        <f>SUM(L15:M15)</f>
        <v>128738675</v>
      </c>
      <c r="O15" s="85">
        <f>K15-N15</f>
        <v>890578129</v>
      </c>
      <c r="P15" s="81"/>
    </row>
    <row r="16" spans="1:16" s="82" customFormat="1" ht="36" customHeight="1">
      <c r="A16" s="83"/>
      <c r="B16" s="83"/>
      <c r="C16" s="83">
        <v>2</v>
      </c>
      <c r="D16" s="83"/>
      <c r="E16" s="84" t="s">
        <v>72</v>
      </c>
      <c r="F16" s="76">
        <v>2199000000</v>
      </c>
      <c r="G16" s="76">
        <v>0</v>
      </c>
      <c r="H16" s="76">
        <f>SUM(F16:G16)</f>
        <v>2199000000</v>
      </c>
      <c r="I16" s="80">
        <v>0</v>
      </c>
      <c r="J16" s="76">
        <v>386000000</v>
      </c>
      <c r="K16" s="76">
        <f>SUM(I16:J16)</f>
        <v>386000000</v>
      </c>
      <c r="L16" s="76">
        <v>0</v>
      </c>
      <c r="M16" s="76">
        <v>0</v>
      </c>
      <c r="N16" s="76">
        <f>SUM(L16:M16)</f>
        <v>0</v>
      </c>
      <c r="O16" s="85">
        <f>K16-N16</f>
        <v>386000000</v>
      </c>
      <c r="P16" s="81"/>
    </row>
    <row r="17" spans="1:16" s="82" customFormat="1" ht="19.5" customHeight="1">
      <c r="A17" s="83"/>
      <c r="B17" s="83"/>
      <c r="C17" s="83">
        <v>3</v>
      </c>
      <c r="D17" s="83"/>
      <c r="E17" s="84" t="s">
        <v>69</v>
      </c>
      <c r="F17" s="76">
        <f aca="true" t="shared" si="4" ref="F17:O17">SUM(F18)</f>
        <v>198040000</v>
      </c>
      <c r="G17" s="76">
        <f t="shared" si="4"/>
        <v>0</v>
      </c>
      <c r="H17" s="76">
        <f t="shared" si="4"/>
        <v>198040000</v>
      </c>
      <c r="I17" s="80">
        <f t="shared" si="4"/>
        <v>36830000</v>
      </c>
      <c r="J17" s="76">
        <f t="shared" si="4"/>
        <v>8372721</v>
      </c>
      <c r="K17" s="76">
        <f t="shared" si="4"/>
        <v>45202721</v>
      </c>
      <c r="L17" s="76">
        <f t="shared" si="4"/>
        <v>29248884</v>
      </c>
      <c r="M17" s="76">
        <f t="shared" si="4"/>
        <v>263340</v>
      </c>
      <c r="N17" s="76">
        <f t="shared" si="4"/>
        <v>29512224</v>
      </c>
      <c r="O17" s="85">
        <f t="shared" si="4"/>
        <v>15690497</v>
      </c>
      <c r="P17" s="81"/>
    </row>
    <row r="18" spans="1:16" s="82" customFormat="1" ht="36" customHeight="1">
      <c r="A18" s="83"/>
      <c r="B18" s="83"/>
      <c r="C18" s="83"/>
      <c r="D18" s="83">
        <v>1</v>
      </c>
      <c r="E18" s="126" t="s">
        <v>73</v>
      </c>
      <c r="F18" s="76">
        <v>198040000</v>
      </c>
      <c r="G18" s="76">
        <v>0</v>
      </c>
      <c r="H18" s="76">
        <f>SUM(F18:G18)</f>
        <v>198040000</v>
      </c>
      <c r="I18" s="80">
        <v>36830000</v>
      </c>
      <c r="J18" s="76">
        <v>8372721</v>
      </c>
      <c r="K18" s="76">
        <f>SUM(I18:J18)</f>
        <v>45202721</v>
      </c>
      <c r="L18" s="76">
        <v>29248884</v>
      </c>
      <c r="M18" s="76">
        <v>263340</v>
      </c>
      <c r="N18" s="76">
        <f>SUM(L18:M18)</f>
        <v>29512224</v>
      </c>
      <c r="O18" s="85">
        <f>K18-N18</f>
        <v>15690497</v>
      </c>
      <c r="P18" s="81"/>
    </row>
    <row r="19" spans="1:16" s="82" customFormat="1" ht="19.5" customHeight="1">
      <c r="A19" s="83">
        <v>3</v>
      </c>
      <c r="B19" s="83"/>
      <c r="C19" s="83"/>
      <c r="D19" s="83"/>
      <c r="E19" s="122" t="s">
        <v>62</v>
      </c>
      <c r="F19" s="78">
        <f aca="true" t="shared" si="5" ref="F19:O21">SUM(F20)</f>
        <v>318000000</v>
      </c>
      <c r="G19" s="78">
        <f t="shared" si="5"/>
        <v>0</v>
      </c>
      <c r="H19" s="78">
        <f t="shared" si="5"/>
        <v>318000000</v>
      </c>
      <c r="I19" s="79">
        <f t="shared" si="5"/>
        <v>21100000</v>
      </c>
      <c r="J19" s="78">
        <f t="shared" si="5"/>
        <v>73802000</v>
      </c>
      <c r="K19" s="78">
        <f t="shared" si="5"/>
        <v>94902000</v>
      </c>
      <c r="L19" s="78">
        <f t="shared" si="5"/>
        <v>28266148</v>
      </c>
      <c r="M19" s="78">
        <f t="shared" si="5"/>
        <v>24364450</v>
      </c>
      <c r="N19" s="78">
        <f t="shared" si="5"/>
        <v>52630598</v>
      </c>
      <c r="O19" s="92">
        <f t="shared" si="5"/>
        <v>42271402</v>
      </c>
      <c r="P19" s="81"/>
    </row>
    <row r="20" spans="1:16" s="82" customFormat="1" ht="19.5" customHeight="1">
      <c r="A20" s="83"/>
      <c r="B20" s="83">
        <v>1</v>
      </c>
      <c r="C20" s="83"/>
      <c r="D20" s="83"/>
      <c r="E20" s="127" t="s">
        <v>74</v>
      </c>
      <c r="F20" s="78">
        <f t="shared" si="5"/>
        <v>318000000</v>
      </c>
      <c r="G20" s="78">
        <f t="shared" si="5"/>
        <v>0</v>
      </c>
      <c r="H20" s="78">
        <f t="shared" si="5"/>
        <v>318000000</v>
      </c>
      <c r="I20" s="79">
        <f t="shared" si="5"/>
        <v>21100000</v>
      </c>
      <c r="J20" s="78">
        <f t="shared" si="5"/>
        <v>73802000</v>
      </c>
      <c r="K20" s="78">
        <f t="shared" si="5"/>
        <v>94902000</v>
      </c>
      <c r="L20" s="78">
        <f t="shared" si="5"/>
        <v>28266148</v>
      </c>
      <c r="M20" s="78">
        <f t="shared" si="5"/>
        <v>24364450</v>
      </c>
      <c r="N20" s="78">
        <f t="shared" si="5"/>
        <v>52630598</v>
      </c>
      <c r="O20" s="92">
        <f t="shared" si="5"/>
        <v>42271402</v>
      </c>
      <c r="P20" s="81"/>
    </row>
    <row r="21" spans="1:16" s="82" customFormat="1" ht="19.5" customHeight="1">
      <c r="A21" s="83"/>
      <c r="B21" s="83"/>
      <c r="C21" s="83"/>
      <c r="D21" s="83"/>
      <c r="E21" s="125" t="s">
        <v>58</v>
      </c>
      <c r="F21" s="78">
        <f t="shared" si="5"/>
        <v>318000000</v>
      </c>
      <c r="G21" s="78">
        <f t="shared" si="5"/>
        <v>0</v>
      </c>
      <c r="H21" s="78">
        <f t="shared" si="5"/>
        <v>318000000</v>
      </c>
      <c r="I21" s="79">
        <f t="shared" si="5"/>
        <v>21100000</v>
      </c>
      <c r="J21" s="78">
        <f t="shared" si="5"/>
        <v>73802000</v>
      </c>
      <c r="K21" s="78">
        <f t="shared" si="5"/>
        <v>94902000</v>
      </c>
      <c r="L21" s="78">
        <f t="shared" si="5"/>
        <v>28266148</v>
      </c>
      <c r="M21" s="78">
        <f t="shared" si="5"/>
        <v>24364450</v>
      </c>
      <c r="N21" s="78">
        <f t="shared" si="5"/>
        <v>52630598</v>
      </c>
      <c r="O21" s="92">
        <f t="shared" si="5"/>
        <v>42271402</v>
      </c>
      <c r="P21" s="81"/>
    </row>
    <row r="22" spans="1:16" s="82" customFormat="1" ht="19.5" customHeight="1">
      <c r="A22" s="83"/>
      <c r="B22" s="83"/>
      <c r="C22" s="83">
        <v>1</v>
      </c>
      <c r="D22" s="83"/>
      <c r="E22" s="84" t="s">
        <v>69</v>
      </c>
      <c r="F22" s="76">
        <f aca="true" t="shared" si="6" ref="F22:O22">SUM(F23:F23)</f>
        <v>318000000</v>
      </c>
      <c r="G22" s="76">
        <f t="shared" si="6"/>
        <v>0</v>
      </c>
      <c r="H22" s="76">
        <f t="shared" si="6"/>
        <v>318000000</v>
      </c>
      <c r="I22" s="80">
        <f t="shared" si="6"/>
        <v>21100000</v>
      </c>
      <c r="J22" s="76">
        <f t="shared" si="6"/>
        <v>73802000</v>
      </c>
      <c r="K22" s="76">
        <f t="shared" si="6"/>
        <v>94902000</v>
      </c>
      <c r="L22" s="76">
        <f t="shared" si="6"/>
        <v>28266148</v>
      </c>
      <c r="M22" s="76">
        <f t="shared" si="6"/>
        <v>24364450</v>
      </c>
      <c r="N22" s="76">
        <f t="shared" si="6"/>
        <v>52630598</v>
      </c>
      <c r="O22" s="85">
        <f t="shared" si="6"/>
        <v>42271402</v>
      </c>
      <c r="P22" s="81"/>
    </row>
    <row r="23" spans="1:16" s="82" customFormat="1" ht="36" customHeight="1">
      <c r="A23" s="83"/>
      <c r="B23" s="83"/>
      <c r="C23" s="83"/>
      <c r="D23" s="83">
        <v>1</v>
      </c>
      <c r="E23" s="126" t="s">
        <v>75</v>
      </c>
      <c r="F23" s="76">
        <v>318000000</v>
      </c>
      <c r="G23" s="76">
        <v>0</v>
      </c>
      <c r="H23" s="76">
        <f>SUM(F23:G23)</f>
        <v>318000000</v>
      </c>
      <c r="I23" s="80">
        <v>21100000</v>
      </c>
      <c r="J23" s="76">
        <v>73802000</v>
      </c>
      <c r="K23" s="76">
        <f>SUM(I23:J23)</f>
        <v>94902000</v>
      </c>
      <c r="L23" s="76">
        <v>28266148</v>
      </c>
      <c r="M23" s="76">
        <v>24364450</v>
      </c>
      <c r="N23" s="76">
        <f>SUM(L23:M23)</f>
        <v>52630598</v>
      </c>
      <c r="O23" s="85">
        <f>K23-N23</f>
        <v>42271402</v>
      </c>
      <c r="P23" s="81"/>
    </row>
    <row r="24" spans="1:16" s="82" customFormat="1" ht="19.5" customHeight="1">
      <c r="A24" s="83">
        <v>4</v>
      </c>
      <c r="B24" s="83"/>
      <c r="C24" s="83"/>
      <c r="D24" s="83"/>
      <c r="E24" s="122" t="s">
        <v>63</v>
      </c>
      <c r="F24" s="78">
        <f aca="true" t="shared" si="7" ref="F24:O24">SUM(F25,F29)</f>
        <v>2219700000</v>
      </c>
      <c r="G24" s="78">
        <f t="shared" si="7"/>
        <v>0</v>
      </c>
      <c r="H24" s="78">
        <f t="shared" si="7"/>
        <v>2219700000</v>
      </c>
      <c r="I24" s="79">
        <f t="shared" si="7"/>
        <v>263800000</v>
      </c>
      <c r="J24" s="78">
        <f t="shared" si="7"/>
        <v>299259982</v>
      </c>
      <c r="K24" s="78">
        <f t="shared" si="7"/>
        <v>563059982</v>
      </c>
      <c r="L24" s="78">
        <f t="shared" si="7"/>
        <v>207884085</v>
      </c>
      <c r="M24" s="78">
        <f t="shared" si="7"/>
        <v>15243497</v>
      </c>
      <c r="N24" s="78">
        <f t="shared" si="7"/>
        <v>223127582</v>
      </c>
      <c r="O24" s="92">
        <f t="shared" si="7"/>
        <v>339932400</v>
      </c>
      <c r="P24" s="81"/>
    </row>
    <row r="25" spans="1:16" s="82" customFormat="1" ht="19.5" customHeight="1">
      <c r="A25" s="83"/>
      <c r="B25" s="83">
        <v>1</v>
      </c>
      <c r="C25" s="83"/>
      <c r="D25" s="83"/>
      <c r="E25" s="127" t="s">
        <v>64</v>
      </c>
      <c r="F25" s="78">
        <f aca="true" t="shared" si="8" ref="F25:O25">F26</f>
        <v>240000000</v>
      </c>
      <c r="G25" s="78">
        <f t="shared" si="8"/>
        <v>0</v>
      </c>
      <c r="H25" s="78">
        <f t="shared" si="8"/>
        <v>240000000</v>
      </c>
      <c r="I25" s="79">
        <f t="shared" si="8"/>
        <v>2000000</v>
      </c>
      <c r="J25" s="78">
        <f t="shared" si="8"/>
        <v>64807570</v>
      </c>
      <c r="K25" s="78">
        <f t="shared" si="8"/>
        <v>66807570</v>
      </c>
      <c r="L25" s="78">
        <f t="shared" si="8"/>
        <v>20484010</v>
      </c>
      <c r="M25" s="78">
        <f t="shared" si="8"/>
        <v>0</v>
      </c>
      <c r="N25" s="78">
        <f t="shared" si="8"/>
        <v>20484010</v>
      </c>
      <c r="O25" s="128">
        <f t="shared" si="8"/>
        <v>46323560</v>
      </c>
      <c r="P25" s="81"/>
    </row>
    <row r="26" spans="1:16" s="82" customFormat="1" ht="19.5" customHeight="1">
      <c r="A26" s="83"/>
      <c r="B26" s="83"/>
      <c r="C26" s="83"/>
      <c r="D26" s="83"/>
      <c r="E26" s="125" t="s">
        <v>61</v>
      </c>
      <c r="F26" s="78">
        <f aca="true" t="shared" si="9" ref="F26:O27">SUM(F27)</f>
        <v>240000000</v>
      </c>
      <c r="G26" s="78">
        <f t="shared" si="9"/>
        <v>0</v>
      </c>
      <c r="H26" s="78">
        <f t="shared" si="9"/>
        <v>240000000</v>
      </c>
      <c r="I26" s="79">
        <f t="shared" si="9"/>
        <v>2000000</v>
      </c>
      <c r="J26" s="78">
        <f t="shared" si="9"/>
        <v>64807570</v>
      </c>
      <c r="K26" s="78">
        <f t="shared" si="9"/>
        <v>66807570</v>
      </c>
      <c r="L26" s="78">
        <f t="shared" si="9"/>
        <v>20484010</v>
      </c>
      <c r="M26" s="78">
        <f t="shared" si="9"/>
        <v>0</v>
      </c>
      <c r="N26" s="78">
        <f t="shared" si="9"/>
        <v>20484010</v>
      </c>
      <c r="O26" s="128">
        <f t="shared" si="9"/>
        <v>46323560</v>
      </c>
      <c r="P26" s="81"/>
    </row>
    <row r="27" spans="1:16" s="82" customFormat="1" ht="19.5" customHeight="1">
      <c r="A27" s="83"/>
      <c r="B27" s="83"/>
      <c r="C27" s="83">
        <v>1</v>
      </c>
      <c r="D27" s="83"/>
      <c r="E27" s="84" t="s">
        <v>69</v>
      </c>
      <c r="F27" s="76">
        <f t="shared" si="9"/>
        <v>240000000</v>
      </c>
      <c r="G27" s="76">
        <f t="shared" si="9"/>
        <v>0</v>
      </c>
      <c r="H27" s="76">
        <f t="shared" si="9"/>
        <v>240000000</v>
      </c>
      <c r="I27" s="80">
        <f t="shared" si="9"/>
        <v>2000000</v>
      </c>
      <c r="J27" s="76">
        <f t="shared" si="9"/>
        <v>64807570</v>
      </c>
      <c r="K27" s="76">
        <f t="shared" si="9"/>
        <v>66807570</v>
      </c>
      <c r="L27" s="76">
        <f t="shared" si="9"/>
        <v>20484010</v>
      </c>
      <c r="M27" s="76">
        <f t="shared" si="9"/>
        <v>0</v>
      </c>
      <c r="N27" s="76">
        <f t="shared" si="9"/>
        <v>20484010</v>
      </c>
      <c r="O27" s="85">
        <f t="shared" si="9"/>
        <v>46323560</v>
      </c>
      <c r="P27" s="81"/>
    </row>
    <row r="28" spans="1:16" s="82" customFormat="1" ht="19.5" customHeight="1">
      <c r="A28" s="83"/>
      <c r="B28" s="83"/>
      <c r="C28" s="83"/>
      <c r="D28" s="83">
        <v>1</v>
      </c>
      <c r="E28" s="126" t="s">
        <v>76</v>
      </c>
      <c r="F28" s="76">
        <v>240000000</v>
      </c>
      <c r="G28" s="76">
        <v>0</v>
      </c>
      <c r="H28" s="76">
        <f>SUM(F28:G28)</f>
        <v>240000000</v>
      </c>
      <c r="I28" s="80">
        <v>2000000</v>
      </c>
      <c r="J28" s="76">
        <v>64807570</v>
      </c>
      <c r="K28" s="76">
        <f>SUM(I28:J28)</f>
        <v>66807570</v>
      </c>
      <c r="L28" s="76">
        <v>20484010</v>
      </c>
      <c r="M28" s="76">
        <v>0</v>
      </c>
      <c r="N28" s="76">
        <f>SUM(L28:M28)</f>
        <v>20484010</v>
      </c>
      <c r="O28" s="85">
        <f>K28-N28</f>
        <v>46323560</v>
      </c>
      <c r="P28" s="81"/>
    </row>
    <row r="29" spans="1:16" s="82" customFormat="1" ht="19.5" customHeight="1">
      <c r="A29" s="83"/>
      <c r="B29" s="83">
        <v>2</v>
      </c>
      <c r="C29" s="83"/>
      <c r="D29" s="83"/>
      <c r="E29" s="127" t="s">
        <v>65</v>
      </c>
      <c r="F29" s="78">
        <f aca="true" t="shared" si="10" ref="F29:O29">F30</f>
        <v>1979700000</v>
      </c>
      <c r="G29" s="78">
        <f t="shared" si="10"/>
        <v>0</v>
      </c>
      <c r="H29" s="78">
        <f t="shared" si="10"/>
        <v>1979700000</v>
      </c>
      <c r="I29" s="79">
        <f t="shared" si="10"/>
        <v>261800000</v>
      </c>
      <c r="J29" s="78">
        <f t="shared" si="10"/>
        <v>234452412</v>
      </c>
      <c r="K29" s="78">
        <f t="shared" si="10"/>
        <v>496252412</v>
      </c>
      <c r="L29" s="78">
        <f t="shared" si="10"/>
        <v>187400075</v>
      </c>
      <c r="M29" s="78">
        <f t="shared" si="10"/>
        <v>15243497</v>
      </c>
      <c r="N29" s="78">
        <f t="shared" si="10"/>
        <v>202643572</v>
      </c>
      <c r="O29" s="128">
        <f t="shared" si="10"/>
        <v>293608840</v>
      </c>
      <c r="P29" s="81"/>
    </row>
    <row r="30" spans="1:16" s="82" customFormat="1" ht="19.5" customHeight="1">
      <c r="A30" s="83"/>
      <c r="B30" s="83"/>
      <c r="C30" s="83"/>
      <c r="D30" s="83"/>
      <c r="E30" s="125" t="s">
        <v>61</v>
      </c>
      <c r="F30" s="78">
        <f aca="true" t="shared" si="11" ref="F30:O31">SUM(F31)</f>
        <v>1979700000</v>
      </c>
      <c r="G30" s="78">
        <f t="shared" si="11"/>
        <v>0</v>
      </c>
      <c r="H30" s="78">
        <f t="shared" si="11"/>
        <v>1979700000</v>
      </c>
      <c r="I30" s="79">
        <f t="shared" si="11"/>
        <v>261800000</v>
      </c>
      <c r="J30" s="78">
        <f t="shared" si="11"/>
        <v>234452412</v>
      </c>
      <c r="K30" s="78">
        <f t="shared" si="11"/>
        <v>496252412</v>
      </c>
      <c r="L30" s="78">
        <f t="shared" si="11"/>
        <v>187400075</v>
      </c>
      <c r="M30" s="78">
        <f t="shared" si="11"/>
        <v>15243497</v>
      </c>
      <c r="N30" s="78">
        <f t="shared" si="11"/>
        <v>202643572</v>
      </c>
      <c r="O30" s="128">
        <f t="shared" si="11"/>
        <v>293608840</v>
      </c>
      <c r="P30" s="81"/>
    </row>
    <row r="31" spans="1:16" s="82" customFormat="1" ht="19.5" customHeight="1">
      <c r="A31" s="83"/>
      <c r="B31" s="83"/>
      <c r="C31" s="83">
        <v>1</v>
      </c>
      <c r="D31" s="83"/>
      <c r="E31" s="84" t="s">
        <v>69</v>
      </c>
      <c r="F31" s="76">
        <f t="shared" si="11"/>
        <v>1979700000</v>
      </c>
      <c r="G31" s="76">
        <f t="shared" si="11"/>
        <v>0</v>
      </c>
      <c r="H31" s="76">
        <f t="shared" si="11"/>
        <v>1979700000</v>
      </c>
      <c r="I31" s="80">
        <f t="shared" si="11"/>
        <v>261800000</v>
      </c>
      <c r="J31" s="76">
        <f t="shared" si="11"/>
        <v>234452412</v>
      </c>
      <c r="K31" s="76">
        <f t="shared" si="11"/>
        <v>496252412</v>
      </c>
      <c r="L31" s="76">
        <f t="shared" si="11"/>
        <v>187400075</v>
      </c>
      <c r="M31" s="76">
        <f t="shared" si="11"/>
        <v>15243497</v>
      </c>
      <c r="N31" s="76">
        <f t="shared" si="11"/>
        <v>202643572</v>
      </c>
      <c r="O31" s="85">
        <f t="shared" si="11"/>
        <v>293608840</v>
      </c>
      <c r="P31" s="81"/>
    </row>
    <row r="32" spans="1:16" s="82" customFormat="1" ht="20.25" customHeight="1" thickBot="1">
      <c r="A32" s="129"/>
      <c r="B32" s="129"/>
      <c r="C32" s="129"/>
      <c r="D32" s="129">
        <v>1</v>
      </c>
      <c r="E32" s="130" t="s">
        <v>77</v>
      </c>
      <c r="F32" s="131">
        <v>1979700000</v>
      </c>
      <c r="G32" s="131">
        <v>0</v>
      </c>
      <c r="H32" s="131">
        <f>SUM(F32:G32)</f>
        <v>1979700000</v>
      </c>
      <c r="I32" s="132">
        <v>261800000</v>
      </c>
      <c r="J32" s="131">
        <v>234452412</v>
      </c>
      <c r="K32" s="131">
        <f>SUM(I32:J32)</f>
        <v>496252412</v>
      </c>
      <c r="L32" s="131">
        <v>187400075</v>
      </c>
      <c r="M32" s="131">
        <v>15243497</v>
      </c>
      <c r="N32" s="131">
        <f>SUM(L32:M32)</f>
        <v>202643572</v>
      </c>
      <c r="O32" s="133">
        <f>K32-N32</f>
        <v>293608840</v>
      </c>
      <c r="P32" s="81"/>
    </row>
    <row r="33" spans="1:15" ht="15" customHeight="1">
      <c r="A33" s="134"/>
      <c r="B33" s="134"/>
      <c r="C33" s="134"/>
      <c r="D33" s="134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6"/>
    </row>
    <row r="34" spans="6:15" ht="19.5" customHeight="1">
      <c r="F34" s="138"/>
      <c r="G34" s="138"/>
      <c r="H34" s="138"/>
      <c r="I34" s="138"/>
      <c r="J34" s="138"/>
      <c r="K34" s="138"/>
      <c r="L34" s="138"/>
      <c r="M34" s="138"/>
      <c r="N34" s="138"/>
      <c r="O34" s="139"/>
    </row>
    <row r="35" spans="6:15" ht="16.5">
      <c r="F35" s="138"/>
      <c r="G35" s="138"/>
      <c r="H35" s="138"/>
      <c r="I35" s="138"/>
      <c r="J35" s="138"/>
      <c r="K35" s="138"/>
      <c r="L35" s="138"/>
      <c r="M35" s="138"/>
      <c r="N35" s="138"/>
      <c r="O35" s="139"/>
    </row>
    <row r="36" spans="6:15" ht="16.5">
      <c r="F36" s="138"/>
      <c r="G36" s="138"/>
      <c r="H36" s="138"/>
      <c r="I36" s="138"/>
      <c r="J36" s="138"/>
      <c r="K36" s="138"/>
      <c r="L36" s="138"/>
      <c r="M36" s="138"/>
      <c r="N36" s="138"/>
      <c r="O36" s="139"/>
    </row>
    <row r="37" spans="6:15" ht="16.5">
      <c r="F37" s="138"/>
      <c r="G37" s="138"/>
      <c r="H37" s="138"/>
      <c r="I37" s="138"/>
      <c r="J37" s="138"/>
      <c r="K37" s="138"/>
      <c r="L37" s="138"/>
      <c r="M37" s="138"/>
      <c r="N37" s="138"/>
      <c r="O37" s="139"/>
    </row>
    <row r="38" spans="6:15" ht="16.5">
      <c r="F38" s="138"/>
      <c r="G38" s="138"/>
      <c r="H38" s="138"/>
      <c r="I38" s="138"/>
      <c r="J38" s="138"/>
      <c r="K38" s="138"/>
      <c r="L38" s="138"/>
      <c r="M38" s="138"/>
      <c r="N38" s="138"/>
      <c r="O38" s="139"/>
    </row>
    <row r="39" spans="6:15" ht="16.5">
      <c r="F39" s="138"/>
      <c r="G39" s="138"/>
      <c r="H39" s="138"/>
      <c r="I39" s="138"/>
      <c r="J39" s="138"/>
      <c r="K39" s="138"/>
      <c r="L39" s="138"/>
      <c r="M39" s="138"/>
      <c r="N39" s="138"/>
      <c r="O39" s="139"/>
    </row>
    <row r="40" spans="6:15" ht="16.5">
      <c r="F40" s="138"/>
      <c r="G40" s="138"/>
      <c r="H40" s="138"/>
      <c r="I40" s="138"/>
      <c r="J40" s="138"/>
      <c r="K40" s="138"/>
      <c r="L40" s="138"/>
      <c r="M40" s="138"/>
      <c r="N40" s="138"/>
      <c r="O40" s="139"/>
    </row>
    <row r="41" spans="6:15" ht="16.5">
      <c r="F41" s="138"/>
      <c r="G41" s="138"/>
      <c r="H41" s="138"/>
      <c r="I41" s="138"/>
      <c r="J41" s="138"/>
      <c r="K41" s="138"/>
      <c r="L41" s="138"/>
      <c r="M41" s="138"/>
      <c r="N41" s="138"/>
      <c r="O41" s="139"/>
    </row>
    <row r="42" spans="6:15" ht="16.5">
      <c r="F42" s="138"/>
      <c r="G42" s="138"/>
      <c r="H42" s="138"/>
      <c r="I42" s="138"/>
      <c r="J42" s="138"/>
      <c r="K42" s="138"/>
      <c r="L42" s="138"/>
      <c r="M42" s="138"/>
      <c r="N42" s="138"/>
      <c r="O42" s="139"/>
    </row>
    <row r="43" spans="6:15" ht="16.5">
      <c r="F43" s="138"/>
      <c r="G43" s="138"/>
      <c r="H43" s="138"/>
      <c r="I43" s="138"/>
      <c r="J43" s="138"/>
      <c r="K43" s="138"/>
      <c r="L43" s="138"/>
      <c r="M43" s="138"/>
      <c r="N43" s="138"/>
      <c r="O43" s="139"/>
    </row>
    <row r="44" spans="6:15" ht="16.5">
      <c r="F44" s="138"/>
      <c r="G44" s="138"/>
      <c r="H44" s="138"/>
      <c r="I44" s="138"/>
      <c r="J44" s="138"/>
      <c r="K44" s="138"/>
      <c r="L44" s="138"/>
      <c r="M44" s="138"/>
      <c r="N44" s="138"/>
      <c r="O44" s="139"/>
    </row>
    <row r="45" spans="6:15" ht="16.5">
      <c r="F45" s="138"/>
      <c r="G45" s="138"/>
      <c r="H45" s="138"/>
      <c r="I45" s="138"/>
      <c r="J45" s="138"/>
      <c r="K45" s="138"/>
      <c r="L45" s="138"/>
      <c r="M45" s="138"/>
      <c r="N45" s="138"/>
      <c r="O45" s="139"/>
    </row>
    <row r="46" spans="6:15" ht="16.5">
      <c r="F46" s="138"/>
      <c r="G46" s="138"/>
      <c r="H46" s="138"/>
      <c r="I46" s="138"/>
      <c r="J46" s="138"/>
      <c r="K46" s="138"/>
      <c r="L46" s="138"/>
      <c r="M46" s="138"/>
      <c r="N46" s="138"/>
      <c r="O46" s="139"/>
    </row>
    <row r="47" spans="6:15" ht="16.5">
      <c r="F47" s="138"/>
      <c r="G47" s="138"/>
      <c r="H47" s="138"/>
      <c r="I47" s="138"/>
      <c r="J47" s="138"/>
      <c r="K47" s="138"/>
      <c r="L47" s="138"/>
      <c r="M47" s="138"/>
      <c r="N47" s="138"/>
      <c r="O47" s="139"/>
    </row>
    <row r="48" spans="6:15" ht="16.5">
      <c r="F48" s="138"/>
      <c r="G48" s="138"/>
      <c r="H48" s="138"/>
      <c r="I48" s="138"/>
      <c r="J48" s="138"/>
      <c r="K48" s="138"/>
      <c r="L48" s="138"/>
      <c r="M48" s="138"/>
      <c r="N48" s="138"/>
      <c r="O48" s="139"/>
    </row>
    <row r="49" spans="6:15" ht="16.5">
      <c r="F49" s="138"/>
      <c r="G49" s="138"/>
      <c r="H49" s="138"/>
      <c r="I49" s="138"/>
      <c r="J49" s="138"/>
      <c r="K49" s="138"/>
      <c r="L49" s="138"/>
      <c r="M49" s="138"/>
      <c r="N49" s="138"/>
      <c r="O49" s="139"/>
    </row>
    <row r="50" spans="6:15" ht="16.5">
      <c r="F50" s="138"/>
      <c r="G50" s="138"/>
      <c r="H50" s="138"/>
      <c r="I50" s="138"/>
      <c r="J50" s="138"/>
      <c r="K50" s="138"/>
      <c r="L50" s="138"/>
      <c r="M50" s="138"/>
      <c r="N50" s="138"/>
      <c r="O50" s="139"/>
    </row>
    <row r="51" spans="6:15" ht="16.5">
      <c r="F51" s="138"/>
      <c r="G51" s="138"/>
      <c r="H51" s="138"/>
      <c r="I51" s="138"/>
      <c r="J51" s="138"/>
      <c r="K51" s="138"/>
      <c r="L51" s="138"/>
      <c r="M51" s="138"/>
      <c r="N51" s="138"/>
      <c r="O51" s="139"/>
    </row>
    <row r="52" spans="6:15" ht="16.5">
      <c r="F52" s="138"/>
      <c r="G52" s="138"/>
      <c r="H52" s="138"/>
      <c r="I52" s="138"/>
      <c r="J52" s="138"/>
      <c r="K52" s="138"/>
      <c r="L52" s="138"/>
      <c r="M52" s="138"/>
      <c r="N52" s="138"/>
      <c r="O52" s="139"/>
    </row>
    <row r="53" spans="6:15" ht="16.5">
      <c r="F53" s="138"/>
      <c r="G53" s="138"/>
      <c r="H53" s="138"/>
      <c r="I53" s="138"/>
      <c r="J53" s="138"/>
      <c r="K53" s="138"/>
      <c r="L53" s="138"/>
      <c r="M53" s="138"/>
      <c r="N53" s="138"/>
      <c r="O53" s="139"/>
    </row>
    <row r="54" spans="6:15" ht="16.5">
      <c r="F54" s="138"/>
      <c r="G54" s="138"/>
      <c r="H54" s="138"/>
      <c r="I54" s="138"/>
      <c r="J54" s="138"/>
      <c r="K54" s="138"/>
      <c r="L54" s="138"/>
      <c r="M54" s="138"/>
      <c r="N54" s="138"/>
      <c r="O54" s="139"/>
    </row>
    <row r="55" spans="6:15" ht="16.5">
      <c r="F55" s="138"/>
      <c r="G55" s="138"/>
      <c r="H55" s="138"/>
      <c r="I55" s="138"/>
      <c r="J55" s="138"/>
      <c r="K55" s="138"/>
      <c r="L55" s="138"/>
      <c r="M55" s="138"/>
      <c r="N55" s="138"/>
      <c r="O55" s="139"/>
    </row>
    <row r="56" spans="6:15" ht="16.5">
      <c r="F56" s="138"/>
      <c r="G56" s="138"/>
      <c r="H56" s="138"/>
      <c r="I56" s="138"/>
      <c r="J56" s="138"/>
      <c r="K56" s="138"/>
      <c r="L56" s="138"/>
      <c r="M56" s="138"/>
      <c r="N56" s="138"/>
      <c r="O56" s="139"/>
    </row>
    <row r="57" spans="6:15" ht="16.5">
      <c r="F57" s="138"/>
      <c r="G57" s="138"/>
      <c r="H57" s="138"/>
      <c r="I57" s="138"/>
      <c r="J57" s="138"/>
      <c r="K57" s="138"/>
      <c r="L57" s="138"/>
      <c r="M57" s="138"/>
      <c r="N57" s="138"/>
      <c r="O57" s="139"/>
    </row>
    <row r="58" spans="6:15" ht="16.5">
      <c r="F58" s="138"/>
      <c r="G58" s="138"/>
      <c r="H58" s="138"/>
      <c r="I58" s="138"/>
      <c r="J58" s="138"/>
      <c r="K58" s="138"/>
      <c r="L58" s="138"/>
      <c r="M58" s="138"/>
      <c r="N58" s="138"/>
      <c r="O58" s="139"/>
    </row>
    <row r="59" spans="6:15" ht="16.5">
      <c r="F59" s="138"/>
      <c r="G59" s="138"/>
      <c r="H59" s="138"/>
      <c r="I59" s="138"/>
      <c r="J59" s="138"/>
      <c r="K59" s="138"/>
      <c r="L59" s="138"/>
      <c r="M59" s="138"/>
      <c r="N59" s="138"/>
      <c r="O59" s="139"/>
    </row>
    <row r="60" spans="6:15" ht="16.5">
      <c r="F60" s="138"/>
      <c r="G60" s="138"/>
      <c r="H60" s="138"/>
      <c r="I60" s="138"/>
      <c r="J60" s="138"/>
      <c r="K60" s="138"/>
      <c r="L60" s="138"/>
      <c r="M60" s="138"/>
      <c r="N60" s="138"/>
      <c r="O60" s="139"/>
    </row>
    <row r="61" spans="6:15" ht="16.5">
      <c r="F61" s="138"/>
      <c r="G61" s="138"/>
      <c r="H61" s="138"/>
      <c r="I61" s="138"/>
      <c r="J61" s="138"/>
      <c r="K61" s="138"/>
      <c r="L61" s="138"/>
      <c r="M61" s="138"/>
      <c r="N61" s="138"/>
      <c r="O61" s="139"/>
    </row>
    <row r="62" spans="6:15" ht="16.5">
      <c r="F62" s="138"/>
      <c r="G62" s="138"/>
      <c r="H62" s="138"/>
      <c r="I62" s="138"/>
      <c r="J62" s="138"/>
      <c r="K62" s="138"/>
      <c r="L62" s="138"/>
      <c r="M62" s="138"/>
      <c r="N62" s="138"/>
      <c r="O62" s="139"/>
    </row>
    <row r="63" spans="6:15" ht="16.5">
      <c r="F63" s="138"/>
      <c r="G63" s="138"/>
      <c r="H63" s="138"/>
      <c r="I63" s="138"/>
      <c r="J63" s="138"/>
      <c r="K63" s="138"/>
      <c r="L63" s="138"/>
      <c r="M63" s="138"/>
      <c r="N63" s="138"/>
      <c r="O63" s="139"/>
    </row>
    <row r="64" spans="6:15" ht="16.5">
      <c r="F64" s="138"/>
      <c r="G64" s="138"/>
      <c r="H64" s="138"/>
      <c r="I64" s="138"/>
      <c r="J64" s="138"/>
      <c r="K64" s="138"/>
      <c r="L64" s="138"/>
      <c r="M64" s="138"/>
      <c r="N64" s="138"/>
      <c r="O64" s="139"/>
    </row>
    <row r="65" spans="6:15" ht="16.5">
      <c r="F65" s="138"/>
      <c r="G65" s="138"/>
      <c r="H65" s="138"/>
      <c r="I65" s="138"/>
      <c r="J65" s="138"/>
      <c r="K65" s="138"/>
      <c r="L65" s="138"/>
      <c r="M65" s="138"/>
      <c r="N65" s="138"/>
      <c r="O65" s="139"/>
    </row>
    <row r="66" spans="6:15" ht="16.5">
      <c r="F66" s="138"/>
      <c r="G66" s="138"/>
      <c r="H66" s="138"/>
      <c r="I66" s="138"/>
      <c r="J66" s="138"/>
      <c r="K66" s="138"/>
      <c r="L66" s="138"/>
      <c r="M66" s="138"/>
      <c r="N66" s="138"/>
      <c r="O66" s="139"/>
    </row>
    <row r="67" spans="6:15" ht="16.5">
      <c r="F67" s="138"/>
      <c r="G67" s="138"/>
      <c r="H67" s="138"/>
      <c r="I67" s="138"/>
      <c r="J67" s="138"/>
      <c r="K67" s="138"/>
      <c r="L67" s="138"/>
      <c r="M67" s="138"/>
      <c r="N67" s="138"/>
      <c r="O67" s="139"/>
    </row>
    <row r="68" spans="6:15" ht="16.5">
      <c r="F68" s="138"/>
      <c r="G68" s="138"/>
      <c r="H68" s="138"/>
      <c r="I68" s="138"/>
      <c r="J68" s="138"/>
      <c r="K68" s="138"/>
      <c r="L68" s="138"/>
      <c r="M68" s="138"/>
      <c r="N68" s="138"/>
      <c r="O68" s="139"/>
    </row>
    <row r="69" spans="6:15" ht="16.5">
      <c r="F69" s="138"/>
      <c r="G69" s="138"/>
      <c r="H69" s="138"/>
      <c r="I69" s="138"/>
      <c r="J69" s="138"/>
      <c r="K69" s="138"/>
      <c r="L69" s="138"/>
      <c r="M69" s="138"/>
      <c r="N69" s="138"/>
      <c r="O69" s="139"/>
    </row>
    <row r="70" spans="6:15" ht="16.5">
      <c r="F70" s="138"/>
      <c r="G70" s="138"/>
      <c r="H70" s="138"/>
      <c r="I70" s="138"/>
      <c r="J70" s="138"/>
      <c r="K70" s="138"/>
      <c r="L70" s="138"/>
      <c r="M70" s="138"/>
      <c r="N70" s="138"/>
      <c r="O70" s="139"/>
    </row>
    <row r="71" spans="6:15" ht="16.5">
      <c r="F71" s="138"/>
      <c r="G71" s="138"/>
      <c r="H71" s="138"/>
      <c r="I71" s="138"/>
      <c r="J71" s="138"/>
      <c r="K71" s="138"/>
      <c r="L71" s="138"/>
      <c r="M71" s="138"/>
      <c r="N71" s="138"/>
      <c r="O71" s="139"/>
    </row>
    <row r="72" spans="6:15" ht="16.5">
      <c r="F72" s="138"/>
      <c r="G72" s="138"/>
      <c r="H72" s="138"/>
      <c r="I72" s="138"/>
      <c r="J72" s="138"/>
      <c r="K72" s="138"/>
      <c r="L72" s="138"/>
      <c r="M72" s="138"/>
      <c r="N72" s="138"/>
      <c r="O72" s="139"/>
    </row>
    <row r="73" spans="6:15" ht="16.5">
      <c r="F73" s="138"/>
      <c r="G73" s="138"/>
      <c r="H73" s="138"/>
      <c r="I73" s="138"/>
      <c r="J73" s="138"/>
      <c r="K73" s="138"/>
      <c r="L73" s="138"/>
      <c r="M73" s="138"/>
      <c r="N73" s="138"/>
      <c r="O73" s="139"/>
    </row>
    <row r="74" spans="6:15" ht="16.5">
      <c r="F74" s="138"/>
      <c r="G74" s="138"/>
      <c r="H74" s="138"/>
      <c r="I74" s="138"/>
      <c r="J74" s="138"/>
      <c r="K74" s="138"/>
      <c r="L74" s="138"/>
      <c r="M74" s="138"/>
      <c r="N74" s="138"/>
      <c r="O74" s="139"/>
    </row>
    <row r="75" spans="6:15" ht="16.5">
      <c r="F75" s="138"/>
      <c r="G75" s="138"/>
      <c r="H75" s="138"/>
      <c r="I75" s="138"/>
      <c r="J75" s="138"/>
      <c r="K75" s="138"/>
      <c r="L75" s="138"/>
      <c r="M75" s="138"/>
      <c r="N75" s="138"/>
      <c r="O75" s="139"/>
    </row>
    <row r="76" spans="6:15" ht="16.5">
      <c r="F76" s="138"/>
      <c r="G76" s="138"/>
      <c r="H76" s="138"/>
      <c r="I76" s="138"/>
      <c r="J76" s="138"/>
      <c r="K76" s="138"/>
      <c r="L76" s="138"/>
      <c r="M76" s="138"/>
      <c r="N76" s="138"/>
      <c r="O76" s="139"/>
    </row>
    <row r="77" spans="6:15" ht="16.5">
      <c r="F77" s="138"/>
      <c r="G77" s="138"/>
      <c r="H77" s="138"/>
      <c r="I77" s="138"/>
      <c r="J77" s="138"/>
      <c r="K77" s="138"/>
      <c r="L77" s="138"/>
      <c r="M77" s="138"/>
      <c r="N77" s="138"/>
      <c r="O77" s="139"/>
    </row>
    <row r="78" spans="6:15" ht="16.5">
      <c r="F78" s="138"/>
      <c r="G78" s="138"/>
      <c r="H78" s="138"/>
      <c r="I78" s="138"/>
      <c r="J78" s="138"/>
      <c r="K78" s="138"/>
      <c r="L78" s="138"/>
      <c r="M78" s="138"/>
      <c r="N78" s="138"/>
      <c r="O78" s="139"/>
    </row>
    <row r="79" spans="6:15" ht="16.5">
      <c r="F79" s="138"/>
      <c r="G79" s="138"/>
      <c r="H79" s="138"/>
      <c r="I79" s="138"/>
      <c r="J79" s="138"/>
      <c r="K79" s="138"/>
      <c r="L79" s="138"/>
      <c r="M79" s="138"/>
      <c r="N79" s="138"/>
      <c r="O79" s="139"/>
    </row>
    <row r="80" spans="6:15" ht="16.5">
      <c r="F80" s="138"/>
      <c r="G80" s="138"/>
      <c r="H80" s="138"/>
      <c r="I80" s="138"/>
      <c r="J80" s="138"/>
      <c r="K80" s="138"/>
      <c r="L80" s="138"/>
      <c r="M80" s="138"/>
      <c r="N80" s="138"/>
      <c r="O80" s="139"/>
    </row>
    <row r="81" spans="6:15" ht="16.5">
      <c r="F81" s="138"/>
      <c r="G81" s="138"/>
      <c r="H81" s="138"/>
      <c r="I81" s="138"/>
      <c r="J81" s="138"/>
      <c r="K81" s="138"/>
      <c r="L81" s="138"/>
      <c r="M81" s="138"/>
      <c r="N81" s="138"/>
      <c r="O81" s="139"/>
    </row>
    <row r="82" spans="6:15" ht="16.5">
      <c r="F82" s="138"/>
      <c r="G82" s="138"/>
      <c r="H82" s="138"/>
      <c r="I82" s="138"/>
      <c r="J82" s="138"/>
      <c r="K82" s="138"/>
      <c r="L82" s="138"/>
      <c r="M82" s="138"/>
      <c r="N82" s="138"/>
      <c r="O82" s="139"/>
    </row>
    <row r="83" spans="6:15" ht="16.5">
      <c r="F83" s="138"/>
      <c r="G83" s="138"/>
      <c r="H83" s="138"/>
      <c r="I83" s="138"/>
      <c r="J83" s="138"/>
      <c r="K83" s="138"/>
      <c r="L83" s="138"/>
      <c r="M83" s="138"/>
      <c r="N83" s="138"/>
      <c r="O83" s="139"/>
    </row>
    <row r="84" spans="6:15" ht="16.5">
      <c r="F84" s="138"/>
      <c r="G84" s="138"/>
      <c r="H84" s="138"/>
      <c r="I84" s="138"/>
      <c r="J84" s="138"/>
      <c r="K84" s="138"/>
      <c r="L84" s="138"/>
      <c r="M84" s="138"/>
      <c r="N84" s="138"/>
      <c r="O84" s="139"/>
    </row>
    <row r="85" spans="6:15" ht="16.5">
      <c r="F85" s="138"/>
      <c r="G85" s="138"/>
      <c r="H85" s="138"/>
      <c r="I85" s="138"/>
      <c r="J85" s="138"/>
      <c r="K85" s="138"/>
      <c r="L85" s="138"/>
      <c r="M85" s="138"/>
      <c r="N85" s="138"/>
      <c r="O85" s="139"/>
    </row>
    <row r="86" spans="6:15" ht="16.5">
      <c r="F86" s="138"/>
      <c r="G86" s="138"/>
      <c r="H86" s="138"/>
      <c r="I86" s="138"/>
      <c r="J86" s="138"/>
      <c r="K86" s="138"/>
      <c r="L86" s="138"/>
      <c r="M86" s="138"/>
      <c r="N86" s="138"/>
      <c r="O86" s="139"/>
    </row>
    <row r="87" spans="6:15" ht="16.5">
      <c r="F87" s="138"/>
      <c r="G87" s="138"/>
      <c r="H87" s="138"/>
      <c r="I87" s="138"/>
      <c r="J87" s="138"/>
      <c r="K87" s="138"/>
      <c r="L87" s="138"/>
      <c r="M87" s="138"/>
      <c r="N87" s="138"/>
      <c r="O87" s="139"/>
    </row>
    <row r="88" spans="6:15" ht="16.5">
      <c r="F88" s="138"/>
      <c r="G88" s="138"/>
      <c r="H88" s="138"/>
      <c r="I88" s="138"/>
      <c r="J88" s="138"/>
      <c r="K88" s="138"/>
      <c r="L88" s="138"/>
      <c r="M88" s="138"/>
      <c r="N88" s="138"/>
      <c r="O88" s="139"/>
    </row>
    <row r="89" spans="6:15" ht="16.5">
      <c r="F89" s="138"/>
      <c r="G89" s="138"/>
      <c r="H89" s="138"/>
      <c r="I89" s="138"/>
      <c r="J89" s="138"/>
      <c r="K89" s="138"/>
      <c r="L89" s="138"/>
      <c r="M89" s="138"/>
      <c r="N89" s="138"/>
      <c r="O89" s="139"/>
    </row>
    <row r="90" spans="6:15" ht="16.5">
      <c r="F90" s="138"/>
      <c r="G90" s="138"/>
      <c r="H90" s="138"/>
      <c r="I90" s="138"/>
      <c r="J90" s="138"/>
      <c r="K90" s="138"/>
      <c r="L90" s="138"/>
      <c r="M90" s="138"/>
      <c r="N90" s="138"/>
      <c r="O90" s="139"/>
    </row>
    <row r="91" spans="6:15" ht="16.5">
      <c r="F91" s="138"/>
      <c r="G91" s="138"/>
      <c r="H91" s="138"/>
      <c r="I91" s="138"/>
      <c r="J91" s="138"/>
      <c r="K91" s="138"/>
      <c r="L91" s="138"/>
      <c r="M91" s="138"/>
      <c r="N91" s="138"/>
      <c r="O91" s="139"/>
    </row>
    <row r="92" spans="6:15" ht="16.5">
      <c r="F92" s="138"/>
      <c r="G92" s="138"/>
      <c r="H92" s="138"/>
      <c r="I92" s="138"/>
      <c r="J92" s="138"/>
      <c r="K92" s="138"/>
      <c r="L92" s="138"/>
      <c r="M92" s="138"/>
      <c r="N92" s="138"/>
      <c r="O92" s="139"/>
    </row>
    <row r="93" spans="6:15" ht="16.5">
      <c r="F93" s="138"/>
      <c r="G93" s="138"/>
      <c r="H93" s="138"/>
      <c r="I93" s="138"/>
      <c r="J93" s="138"/>
      <c r="K93" s="138"/>
      <c r="L93" s="138"/>
      <c r="M93" s="138"/>
      <c r="N93" s="138"/>
      <c r="O93" s="139"/>
    </row>
    <row r="94" spans="6:15" ht="16.5">
      <c r="F94" s="138"/>
      <c r="G94" s="138"/>
      <c r="H94" s="138"/>
      <c r="I94" s="138"/>
      <c r="J94" s="138"/>
      <c r="K94" s="138"/>
      <c r="L94" s="138"/>
      <c r="M94" s="138"/>
      <c r="N94" s="138"/>
      <c r="O94" s="139"/>
    </row>
    <row r="95" spans="6:15" ht="16.5">
      <c r="F95" s="138"/>
      <c r="G95" s="138"/>
      <c r="H95" s="138"/>
      <c r="I95" s="138"/>
      <c r="J95" s="138"/>
      <c r="K95" s="138"/>
      <c r="L95" s="138"/>
      <c r="M95" s="138"/>
      <c r="N95" s="138"/>
      <c r="O95" s="139"/>
    </row>
    <row r="96" spans="6:15" ht="16.5">
      <c r="F96" s="138"/>
      <c r="G96" s="138"/>
      <c r="H96" s="138"/>
      <c r="I96" s="138"/>
      <c r="J96" s="138"/>
      <c r="K96" s="138"/>
      <c r="L96" s="138"/>
      <c r="M96" s="138"/>
      <c r="N96" s="138"/>
      <c r="O96" s="139"/>
    </row>
    <row r="97" spans="6:15" ht="16.5">
      <c r="F97" s="138"/>
      <c r="G97" s="138"/>
      <c r="H97" s="138"/>
      <c r="I97" s="138"/>
      <c r="J97" s="138"/>
      <c r="K97" s="138"/>
      <c r="L97" s="138"/>
      <c r="M97" s="138"/>
      <c r="N97" s="138"/>
      <c r="O97" s="139"/>
    </row>
    <row r="98" spans="6:15" ht="16.5">
      <c r="F98" s="138"/>
      <c r="G98" s="138"/>
      <c r="H98" s="138"/>
      <c r="I98" s="138"/>
      <c r="J98" s="138"/>
      <c r="K98" s="138"/>
      <c r="L98" s="138"/>
      <c r="M98" s="138"/>
      <c r="N98" s="138"/>
      <c r="O98" s="139"/>
    </row>
    <row r="99" spans="6:15" ht="16.5">
      <c r="F99" s="138"/>
      <c r="G99" s="138"/>
      <c r="H99" s="138"/>
      <c r="I99" s="138"/>
      <c r="J99" s="138"/>
      <c r="K99" s="138"/>
      <c r="L99" s="138"/>
      <c r="M99" s="138"/>
      <c r="N99" s="138"/>
      <c r="O99" s="139"/>
    </row>
    <row r="100" spans="6:15" ht="16.5">
      <c r="F100" s="138"/>
      <c r="G100" s="138"/>
      <c r="H100" s="138"/>
      <c r="I100" s="138"/>
      <c r="J100" s="138"/>
      <c r="K100" s="138"/>
      <c r="L100" s="138"/>
      <c r="M100" s="138"/>
      <c r="N100" s="138"/>
      <c r="O100" s="139"/>
    </row>
    <row r="101" spans="6:15" ht="16.5">
      <c r="F101" s="138"/>
      <c r="G101" s="138"/>
      <c r="H101" s="138"/>
      <c r="I101" s="138"/>
      <c r="J101" s="138"/>
      <c r="K101" s="138"/>
      <c r="L101" s="138"/>
      <c r="M101" s="138"/>
      <c r="N101" s="138"/>
      <c r="O101" s="139"/>
    </row>
    <row r="102" spans="6:15" ht="16.5">
      <c r="F102" s="138"/>
      <c r="G102" s="138"/>
      <c r="H102" s="138"/>
      <c r="I102" s="138"/>
      <c r="J102" s="138"/>
      <c r="K102" s="138"/>
      <c r="L102" s="138"/>
      <c r="M102" s="138"/>
      <c r="N102" s="138"/>
      <c r="O102" s="139"/>
    </row>
    <row r="103" spans="6:15" ht="16.5">
      <c r="F103" s="138"/>
      <c r="G103" s="138"/>
      <c r="H103" s="138"/>
      <c r="I103" s="138"/>
      <c r="J103" s="138"/>
      <c r="K103" s="138"/>
      <c r="L103" s="138"/>
      <c r="M103" s="138"/>
      <c r="N103" s="138"/>
      <c r="O103" s="139"/>
    </row>
    <row r="104" spans="6:15" ht="16.5">
      <c r="F104" s="138"/>
      <c r="G104" s="138"/>
      <c r="H104" s="138"/>
      <c r="I104" s="138"/>
      <c r="J104" s="138"/>
      <c r="K104" s="138"/>
      <c r="L104" s="138"/>
      <c r="M104" s="138"/>
      <c r="N104" s="138"/>
      <c r="O104" s="139"/>
    </row>
    <row r="105" spans="6:15" ht="16.5">
      <c r="F105" s="138"/>
      <c r="G105" s="138"/>
      <c r="H105" s="138"/>
      <c r="I105" s="138"/>
      <c r="J105" s="138"/>
      <c r="K105" s="138"/>
      <c r="L105" s="138"/>
      <c r="M105" s="138"/>
      <c r="N105" s="138"/>
      <c r="O105" s="139"/>
    </row>
    <row r="106" spans="6:15" ht="16.5">
      <c r="F106" s="138"/>
      <c r="G106" s="138"/>
      <c r="H106" s="138"/>
      <c r="I106" s="138"/>
      <c r="J106" s="138"/>
      <c r="K106" s="138"/>
      <c r="L106" s="138"/>
      <c r="M106" s="138"/>
      <c r="N106" s="138"/>
      <c r="O106" s="139"/>
    </row>
    <row r="107" spans="6:15" ht="16.5">
      <c r="F107" s="138"/>
      <c r="G107" s="138"/>
      <c r="H107" s="138"/>
      <c r="I107" s="138"/>
      <c r="J107" s="138"/>
      <c r="K107" s="138"/>
      <c r="L107" s="138"/>
      <c r="M107" s="138"/>
      <c r="N107" s="138"/>
      <c r="O107" s="139"/>
    </row>
    <row r="108" spans="6:15" ht="16.5">
      <c r="F108" s="138"/>
      <c r="G108" s="138"/>
      <c r="H108" s="138"/>
      <c r="I108" s="138"/>
      <c r="J108" s="138"/>
      <c r="K108" s="138"/>
      <c r="L108" s="138"/>
      <c r="M108" s="138"/>
      <c r="N108" s="138"/>
      <c r="O108" s="139"/>
    </row>
    <row r="109" spans="6:15" ht="16.5">
      <c r="F109" s="138"/>
      <c r="G109" s="138"/>
      <c r="H109" s="138"/>
      <c r="I109" s="138"/>
      <c r="J109" s="138"/>
      <c r="K109" s="138"/>
      <c r="L109" s="138"/>
      <c r="M109" s="138"/>
      <c r="N109" s="138"/>
      <c r="O109" s="139"/>
    </row>
    <row r="110" spans="6:15" ht="16.5">
      <c r="F110" s="138"/>
      <c r="G110" s="138"/>
      <c r="H110" s="138"/>
      <c r="I110" s="138"/>
      <c r="J110" s="138"/>
      <c r="K110" s="138"/>
      <c r="L110" s="138"/>
      <c r="M110" s="138"/>
      <c r="N110" s="138"/>
      <c r="O110" s="139"/>
    </row>
    <row r="111" spans="6:15" ht="16.5">
      <c r="F111" s="138"/>
      <c r="G111" s="138"/>
      <c r="H111" s="138"/>
      <c r="I111" s="138"/>
      <c r="J111" s="138"/>
      <c r="K111" s="138"/>
      <c r="L111" s="138"/>
      <c r="M111" s="138"/>
      <c r="N111" s="138"/>
      <c r="O111" s="139"/>
    </row>
    <row r="112" spans="6:15" ht="16.5">
      <c r="F112" s="138"/>
      <c r="G112" s="138"/>
      <c r="H112" s="138"/>
      <c r="I112" s="138"/>
      <c r="J112" s="138"/>
      <c r="K112" s="138"/>
      <c r="L112" s="138"/>
      <c r="M112" s="138"/>
      <c r="N112" s="138"/>
      <c r="O112" s="139"/>
    </row>
    <row r="113" spans="6:15" ht="16.5">
      <c r="F113" s="138"/>
      <c r="G113" s="138"/>
      <c r="H113" s="138"/>
      <c r="I113" s="138"/>
      <c r="J113" s="138"/>
      <c r="K113" s="138"/>
      <c r="L113" s="138"/>
      <c r="M113" s="138"/>
      <c r="N113" s="138"/>
      <c r="O113" s="139"/>
    </row>
    <row r="114" spans="6:15" ht="16.5">
      <c r="F114" s="138"/>
      <c r="G114" s="138"/>
      <c r="H114" s="138"/>
      <c r="I114" s="138"/>
      <c r="J114" s="138"/>
      <c r="K114" s="138"/>
      <c r="L114" s="138"/>
      <c r="M114" s="138"/>
      <c r="N114" s="138"/>
      <c r="O114" s="139"/>
    </row>
    <row r="115" spans="6:15" ht="16.5">
      <c r="F115" s="138"/>
      <c r="G115" s="138"/>
      <c r="H115" s="138"/>
      <c r="I115" s="138"/>
      <c r="J115" s="138"/>
      <c r="K115" s="138"/>
      <c r="L115" s="138"/>
      <c r="M115" s="138"/>
      <c r="N115" s="138"/>
      <c r="O115" s="139"/>
    </row>
    <row r="116" spans="6:15" ht="16.5">
      <c r="F116" s="138"/>
      <c r="G116" s="138"/>
      <c r="H116" s="138"/>
      <c r="I116" s="138"/>
      <c r="J116" s="138"/>
      <c r="K116" s="138"/>
      <c r="L116" s="138"/>
      <c r="M116" s="138"/>
      <c r="N116" s="138"/>
      <c r="O116" s="139"/>
    </row>
    <row r="117" spans="6:15" ht="16.5">
      <c r="F117" s="138"/>
      <c r="G117" s="138"/>
      <c r="H117" s="138"/>
      <c r="I117" s="138"/>
      <c r="J117" s="138"/>
      <c r="K117" s="138"/>
      <c r="L117" s="138"/>
      <c r="M117" s="138"/>
      <c r="N117" s="138"/>
      <c r="O117" s="139"/>
    </row>
    <row r="118" spans="6:15" ht="16.5">
      <c r="F118" s="138"/>
      <c r="G118" s="138"/>
      <c r="H118" s="138"/>
      <c r="I118" s="138"/>
      <c r="J118" s="138"/>
      <c r="K118" s="138"/>
      <c r="L118" s="138"/>
      <c r="M118" s="138"/>
      <c r="N118" s="138"/>
      <c r="O118" s="139"/>
    </row>
    <row r="119" spans="6:15" ht="16.5">
      <c r="F119" s="138"/>
      <c r="G119" s="138"/>
      <c r="H119" s="138"/>
      <c r="I119" s="138"/>
      <c r="J119" s="138"/>
      <c r="K119" s="138"/>
      <c r="L119" s="138"/>
      <c r="M119" s="138"/>
      <c r="N119" s="138"/>
      <c r="O119" s="139"/>
    </row>
    <row r="120" spans="6:15" ht="16.5">
      <c r="F120" s="138"/>
      <c r="G120" s="138"/>
      <c r="H120" s="138"/>
      <c r="I120" s="138"/>
      <c r="J120" s="138"/>
      <c r="K120" s="138"/>
      <c r="L120" s="138"/>
      <c r="M120" s="138"/>
      <c r="N120" s="138"/>
      <c r="O120" s="139"/>
    </row>
    <row r="121" spans="6:15" ht="16.5">
      <c r="F121" s="138"/>
      <c r="G121" s="138"/>
      <c r="H121" s="138"/>
      <c r="I121" s="138"/>
      <c r="J121" s="138"/>
      <c r="K121" s="138"/>
      <c r="L121" s="138"/>
      <c r="M121" s="138"/>
      <c r="N121" s="138"/>
      <c r="O121" s="139"/>
    </row>
    <row r="122" spans="6:15" ht="16.5">
      <c r="F122" s="138"/>
      <c r="G122" s="138"/>
      <c r="H122" s="138"/>
      <c r="I122" s="138"/>
      <c r="J122" s="138"/>
      <c r="K122" s="138"/>
      <c r="L122" s="138"/>
      <c r="M122" s="138"/>
      <c r="N122" s="138"/>
      <c r="O122" s="139"/>
    </row>
    <row r="123" spans="6:15" ht="16.5">
      <c r="F123" s="138"/>
      <c r="G123" s="138"/>
      <c r="H123" s="138"/>
      <c r="I123" s="138"/>
      <c r="J123" s="138"/>
      <c r="K123" s="138"/>
      <c r="L123" s="138"/>
      <c r="M123" s="138"/>
      <c r="N123" s="138"/>
      <c r="O123" s="139"/>
    </row>
    <row r="124" spans="6:15" ht="16.5">
      <c r="F124" s="138"/>
      <c r="G124" s="138"/>
      <c r="H124" s="138"/>
      <c r="I124" s="138"/>
      <c r="J124" s="138"/>
      <c r="K124" s="138"/>
      <c r="L124" s="138"/>
      <c r="M124" s="138"/>
      <c r="N124" s="138"/>
      <c r="O124" s="139"/>
    </row>
    <row r="125" spans="6:15" ht="16.5">
      <c r="F125" s="138"/>
      <c r="G125" s="138"/>
      <c r="H125" s="138"/>
      <c r="I125" s="138"/>
      <c r="J125" s="138"/>
      <c r="K125" s="138"/>
      <c r="L125" s="138"/>
      <c r="M125" s="138"/>
      <c r="N125" s="138"/>
      <c r="O125" s="139"/>
    </row>
    <row r="126" spans="6:15" ht="16.5">
      <c r="F126" s="138"/>
      <c r="G126" s="138"/>
      <c r="H126" s="138"/>
      <c r="I126" s="138"/>
      <c r="J126" s="138"/>
      <c r="K126" s="138"/>
      <c r="L126" s="138"/>
      <c r="M126" s="138"/>
      <c r="N126" s="138"/>
      <c r="O126" s="139"/>
    </row>
    <row r="127" spans="6:15" ht="16.5">
      <c r="F127" s="138"/>
      <c r="G127" s="138"/>
      <c r="H127" s="138"/>
      <c r="I127" s="138"/>
      <c r="J127" s="138"/>
      <c r="K127" s="138"/>
      <c r="L127" s="138"/>
      <c r="M127" s="138"/>
      <c r="N127" s="138"/>
      <c r="O127" s="139"/>
    </row>
    <row r="128" spans="6:15" ht="16.5">
      <c r="F128" s="138"/>
      <c r="G128" s="138"/>
      <c r="H128" s="138"/>
      <c r="I128" s="138"/>
      <c r="J128" s="138"/>
      <c r="K128" s="138"/>
      <c r="L128" s="138"/>
      <c r="M128" s="138"/>
      <c r="N128" s="138"/>
      <c r="O128" s="139"/>
    </row>
    <row r="129" spans="6:15" ht="16.5">
      <c r="F129" s="138"/>
      <c r="G129" s="138"/>
      <c r="H129" s="138"/>
      <c r="I129" s="138"/>
      <c r="J129" s="138"/>
      <c r="K129" s="138"/>
      <c r="L129" s="138"/>
      <c r="M129" s="138"/>
      <c r="N129" s="138"/>
      <c r="O129" s="139"/>
    </row>
    <row r="130" spans="6:15" ht="16.5">
      <c r="F130" s="138"/>
      <c r="G130" s="138"/>
      <c r="H130" s="138"/>
      <c r="I130" s="138"/>
      <c r="J130" s="138"/>
      <c r="K130" s="138"/>
      <c r="L130" s="138"/>
      <c r="M130" s="138"/>
      <c r="N130" s="138"/>
      <c r="O130" s="139"/>
    </row>
    <row r="131" spans="6:15" ht="16.5">
      <c r="F131" s="138"/>
      <c r="G131" s="138"/>
      <c r="H131" s="138"/>
      <c r="I131" s="138"/>
      <c r="J131" s="138"/>
      <c r="K131" s="138"/>
      <c r="L131" s="138"/>
      <c r="M131" s="138"/>
      <c r="N131" s="138"/>
      <c r="O131" s="139"/>
    </row>
    <row r="132" spans="6:15" ht="16.5">
      <c r="F132" s="138"/>
      <c r="G132" s="138"/>
      <c r="H132" s="138"/>
      <c r="I132" s="138"/>
      <c r="J132" s="138"/>
      <c r="K132" s="138"/>
      <c r="L132" s="138"/>
      <c r="M132" s="138"/>
      <c r="N132" s="138"/>
      <c r="O132" s="139"/>
    </row>
    <row r="133" spans="6:15" ht="16.5">
      <c r="F133" s="138"/>
      <c r="G133" s="138"/>
      <c r="H133" s="138"/>
      <c r="I133" s="138"/>
      <c r="J133" s="138"/>
      <c r="K133" s="138"/>
      <c r="L133" s="138"/>
      <c r="M133" s="138"/>
      <c r="N133" s="138"/>
      <c r="O133" s="139"/>
    </row>
    <row r="134" spans="6:15" ht="16.5">
      <c r="F134" s="138"/>
      <c r="G134" s="138"/>
      <c r="H134" s="138"/>
      <c r="I134" s="138"/>
      <c r="J134" s="138"/>
      <c r="K134" s="138"/>
      <c r="L134" s="138"/>
      <c r="M134" s="138"/>
      <c r="N134" s="138"/>
      <c r="O134" s="139"/>
    </row>
    <row r="135" spans="6:15" ht="16.5">
      <c r="F135" s="138"/>
      <c r="G135" s="138"/>
      <c r="H135" s="138"/>
      <c r="I135" s="138"/>
      <c r="J135" s="138"/>
      <c r="K135" s="138"/>
      <c r="L135" s="138"/>
      <c r="M135" s="138"/>
      <c r="N135" s="138"/>
      <c r="O135" s="139"/>
    </row>
    <row r="136" spans="6:15" ht="16.5">
      <c r="F136" s="138"/>
      <c r="G136" s="138"/>
      <c r="H136" s="138"/>
      <c r="I136" s="138"/>
      <c r="J136" s="138"/>
      <c r="K136" s="138"/>
      <c r="L136" s="138"/>
      <c r="M136" s="138"/>
      <c r="N136" s="138"/>
      <c r="O136" s="139"/>
    </row>
    <row r="137" spans="6:15" ht="16.5">
      <c r="F137" s="138"/>
      <c r="G137" s="138"/>
      <c r="H137" s="138"/>
      <c r="I137" s="138"/>
      <c r="J137" s="138"/>
      <c r="K137" s="138"/>
      <c r="L137" s="138"/>
      <c r="M137" s="138"/>
      <c r="N137" s="138"/>
      <c r="O137" s="139"/>
    </row>
    <row r="138" spans="6:15" ht="16.5">
      <c r="F138" s="138"/>
      <c r="G138" s="138"/>
      <c r="H138" s="138"/>
      <c r="I138" s="138"/>
      <c r="J138" s="138"/>
      <c r="K138" s="138"/>
      <c r="L138" s="138"/>
      <c r="M138" s="138"/>
      <c r="N138" s="138"/>
      <c r="O138" s="139"/>
    </row>
    <row r="139" spans="6:15" ht="16.5">
      <c r="F139" s="138"/>
      <c r="G139" s="138"/>
      <c r="H139" s="138"/>
      <c r="I139" s="138"/>
      <c r="J139" s="138"/>
      <c r="K139" s="138"/>
      <c r="L139" s="138"/>
      <c r="M139" s="138"/>
      <c r="N139" s="138"/>
      <c r="O139" s="139"/>
    </row>
    <row r="140" spans="6:15" ht="16.5">
      <c r="F140" s="138"/>
      <c r="G140" s="138"/>
      <c r="H140" s="138"/>
      <c r="I140" s="138"/>
      <c r="J140" s="138"/>
      <c r="K140" s="138"/>
      <c r="L140" s="138"/>
      <c r="M140" s="138"/>
      <c r="N140" s="138"/>
      <c r="O140" s="139"/>
    </row>
    <row r="141" spans="6:15" ht="16.5">
      <c r="F141" s="138"/>
      <c r="G141" s="138"/>
      <c r="H141" s="138"/>
      <c r="I141" s="138"/>
      <c r="J141" s="138"/>
      <c r="K141" s="138"/>
      <c r="L141" s="138"/>
      <c r="M141" s="138"/>
      <c r="N141" s="138"/>
      <c r="O141" s="139"/>
    </row>
    <row r="142" spans="6:15" ht="16.5">
      <c r="F142" s="138"/>
      <c r="G142" s="138"/>
      <c r="H142" s="138"/>
      <c r="I142" s="138"/>
      <c r="J142" s="138"/>
      <c r="K142" s="138"/>
      <c r="L142" s="138"/>
      <c r="M142" s="138"/>
      <c r="N142" s="138"/>
      <c r="O142" s="139"/>
    </row>
    <row r="143" spans="6:15" ht="16.5">
      <c r="F143" s="138"/>
      <c r="G143" s="138"/>
      <c r="H143" s="138"/>
      <c r="I143" s="138"/>
      <c r="J143" s="138"/>
      <c r="K143" s="138"/>
      <c r="L143" s="138"/>
      <c r="M143" s="138"/>
      <c r="N143" s="138"/>
      <c r="O143" s="139"/>
    </row>
    <row r="144" spans="6:15" ht="16.5">
      <c r="F144" s="138"/>
      <c r="G144" s="138"/>
      <c r="H144" s="138"/>
      <c r="I144" s="138"/>
      <c r="J144" s="138"/>
      <c r="K144" s="138"/>
      <c r="L144" s="138"/>
      <c r="M144" s="138"/>
      <c r="N144" s="138"/>
      <c r="O144" s="139"/>
    </row>
    <row r="145" spans="6:15" ht="16.5">
      <c r="F145" s="138"/>
      <c r="G145" s="138"/>
      <c r="H145" s="138"/>
      <c r="I145" s="138"/>
      <c r="J145" s="138"/>
      <c r="K145" s="138"/>
      <c r="L145" s="138"/>
      <c r="M145" s="138"/>
      <c r="N145" s="138"/>
      <c r="O145" s="139"/>
    </row>
    <row r="146" spans="6:15" ht="16.5">
      <c r="F146" s="138"/>
      <c r="G146" s="138"/>
      <c r="H146" s="138"/>
      <c r="I146" s="138"/>
      <c r="J146" s="138"/>
      <c r="K146" s="138"/>
      <c r="L146" s="138"/>
      <c r="M146" s="138"/>
      <c r="N146" s="138"/>
      <c r="O146" s="139"/>
    </row>
    <row r="147" spans="6:15" ht="16.5">
      <c r="F147" s="138"/>
      <c r="G147" s="138"/>
      <c r="H147" s="138"/>
      <c r="I147" s="138"/>
      <c r="J147" s="138"/>
      <c r="K147" s="138"/>
      <c r="L147" s="138"/>
      <c r="M147" s="138"/>
      <c r="N147" s="138"/>
      <c r="O147" s="139"/>
    </row>
    <row r="148" spans="6:15" ht="16.5">
      <c r="F148" s="138"/>
      <c r="G148" s="138"/>
      <c r="H148" s="138"/>
      <c r="I148" s="138"/>
      <c r="J148" s="138"/>
      <c r="K148" s="138"/>
      <c r="L148" s="138"/>
      <c r="M148" s="138"/>
      <c r="N148" s="138"/>
      <c r="O148" s="139"/>
    </row>
    <row r="149" spans="6:15" ht="16.5">
      <c r="F149" s="138"/>
      <c r="G149" s="138"/>
      <c r="H149" s="138"/>
      <c r="I149" s="138"/>
      <c r="J149" s="138"/>
      <c r="K149" s="138"/>
      <c r="L149" s="138"/>
      <c r="M149" s="138"/>
      <c r="N149" s="138"/>
      <c r="O149" s="139"/>
    </row>
    <row r="150" spans="6:15" ht="16.5">
      <c r="F150" s="138"/>
      <c r="G150" s="138"/>
      <c r="H150" s="138"/>
      <c r="I150" s="138"/>
      <c r="J150" s="138"/>
      <c r="K150" s="138"/>
      <c r="L150" s="138"/>
      <c r="M150" s="138"/>
      <c r="N150" s="138"/>
      <c r="O150" s="139"/>
    </row>
    <row r="151" spans="6:15" ht="16.5">
      <c r="F151" s="138"/>
      <c r="G151" s="138"/>
      <c r="H151" s="138"/>
      <c r="I151" s="138"/>
      <c r="J151" s="138"/>
      <c r="K151" s="138"/>
      <c r="L151" s="138"/>
      <c r="M151" s="138"/>
      <c r="N151" s="138"/>
      <c r="O151" s="139"/>
    </row>
    <row r="152" spans="6:15" ht="16.5">
      <c r="F152" s="138"/>
      <c r="G152" s="138"/>
      <c r="H152" s="138"/>
      <c r="I152" s="138"/>
      <c r="J152" s="138"/>
      <c r="K152" s="138"/>
      <c r="L152" s="138"/>
      <c r="M152" s="138"/>
      <c r="N152" s="138"/>
      <c r="O152" s="139"/>
    </row>
    <row r="153" spans="6:15" ht="16.5">
      <c r="F153" s="138"/>
      <c r="G153" s="138"/>
      <c r="H153" s="138"/>
      <c r="I153" s="138"/>
      <c r="J153" s="138"/>
      <c r="K153" s="138"/>
      <c r="L153" s="138"/>
      <c r="M153" s="138"/>
      <c r="N153" s="138"/>
      <c r="O153" s="139"/>
    </row>
    <row r="154" spans="6:15" ht="16.5">
      <c r="F154" s="138"/>
      <c r="G154" s="138"/>
      <c r="H154" s="138"/>
      <c r="I154" s="138"/>
      <c r="J154" s="138"/>
      <c r="K154" s="138"/>
      <c r="L154" s="138"/>
      <c r="M154" s="138"/>
      <c r="N154" s="138"/>
      <c r="O154" s="139"/>
    </row>
    <row r="155" spans="6:15" ht="16.5">
      <c r="F155" s="138"/>
      <c r="G155" s="138"/>
      <c r="H155" s="138"/>
      <c r="I155" s="138"/>
      <c r="J155" s="138"/>
      <c r="K155" s="138"/>
      <c r="L155" s="138"/>
      <c r="M155" s="138"/>
      <c r="N155" s="138"/>
      <c r="O155" s="139"/>
    </row>
    <row r="156" spans="6:15" ht="16.5">
      <c r="F156" s="138"/>
      <c r="G156" s="138"/>
      <c r="H156" s="138"/>
      <c r="I156" s="138"/>
      <c r="J156" s="138"/>
      <c r="K156" s="138"/>
      <c r="L156" s="138"/>
      <c r="M156" s="138"/>
      <c r="N156" s="138"/>
      <c r="O156" s="139"/>
    </row>
    <row r="157" spans="6:15" ht="16.5">
      <c r="F157" s="138"/>
      <c r="G157" s="138"/>
      <c r="H157" s="138"/>
      <c r="I157" s="138"/>
      <c r="J157" s="138"/>
      <c r="K157" s="138"/>
      <c r="L157" s="138"/>
      <c r="M157" s="138"/>
      <c r="N157" s="138"/>
      <c r="O157" s="139"/>
    </row>
    <row r="158" spans="6:15" ht="16.5">
      <c r="F158" s="138"/>
      <c r="G158" s="138"/>
      <c r="H158" s="138"/>
      <c r="I158" s="138"/>
      <c r="J158" s="138"/>
      <c r="K158" s="138"/>
      <c r="L158" s="138"/>
      <c r="M158" s="138"/>
      <c r="N158" s="138"/>
      <c r="O158" s="139"/>
    </row>
    <row r="159" spans="6:15" ht="16.5">
      <c r="F159" s="138"/>
      <c r="G159" s="138"/>
      <c r="H159" s="138"/>
      <c r="I159" s="138"/>
      <c r="J159" s="138"/>
      <c r="K159" s="138"/>
      <c r="L159" s="138"/>
      <c r="M159" s="138"/>
      <c r="N159" s="138"/>
      <c r="O159" s="139"/>
    </row>
    <row r="160" spans="6:15" ht="16.5">
      <c r="F160" s="138"/>
      <c r="G160" s="138"/>
      <c r="H160" s="138"/>
      <c r="I160" s="138"/>
      <c r="J160" s="138"/>
      <c r="K160" s="138"/>
      <c r="L160" s="138"/>
      <c r="M160" s="138"/>
      <c r="N160" s="138"/>
      <c r="O160" s="139"/>
    </row>
    <row r="161" spans="6:15" ht="16.5">
      <c r="F161" s="138"/>
      <c r="G161" s="138"/>
      <c r="H161" s="138"/>
      <c r="I161" s="138"/>
      <c r="J161" s="138"/>
      <c r="K161" s="138"/>
      <c r="L161" s="138"/>
      <c r="M161" s="138"/>
      <c r="N161" s="138"/>
      <c r="O161" s="139"/>
    </row>
    <row r="162" spans="6:15" ht="16.5">
      <c r="F162" s="138"/>
      <c r="G162" s="138"/>
      <c r="H162" s="138"/>
      <c r="I162" s="138"/>
      <c r="J162" s="138"/>
      <c r="K162" s="138"/>
      <c r="L162" s="138"/>
      <c r="M162" s="138"/>
      <c r="N162" s="138"/>
      <c r="O162" s="139"/>
    </row>
    <row r="163" spans="6:15" ht="16.5">
      <c r="F163" s="138"/>
      <c r="G163" s="138"/>
      <c r="H163" s="138"/>
      <c r="I163" s="138"/>
      <c r="J163" s="138"/>
      <c r="K163" s="138"/>
      <c r="L163" s="138"/>
      <c r="M163" s="138"/>
      <c r="N163" s="138"/>
      <c r="O163" s="139"/>
    </row>
    <row r="164" spans="6:15" ht="16.5">
      <c r="F164" s="138"/>
      <c r="G164" s="138"/>
      <c r="H164" s="138"/>
      <c r="I164" s="138"/>
      <c r="J164" s="138"/>
      <c r="K164" s="138"/>
      <c r="L164" s="138"/>
      <c r="M164" s="138"/>
      <c r="N164" s="138"/>
      <c r="O164" s="139"/>
    </row>
    <row r="165" spans="6:15" ht="16.5">
      <c r="F165" s="138"/>
      <c r="G165" s="138"/>
      <c r="H165" s="138"/>
      <c r="I165" s="138"/>
      <c r="J165" s="138"/>
      <c r="K165" s="138"/>
      <c r="L165" s="138"/>
      <c r="M165" s="138"/>
      <c r="N165" s="138"/>
      <c r="O165" s="139"/>
    </row>
    <row r="166" spans="6:15" ht="16.5">
      <c r="F166" s="138"/>
      <c r="G166" s="138"/>
      <c r="H166" s="138"/>
      <c r="I166" s="138"/>
      <c r="J166" s="138"/>
      <c r="K166" s="138"/>
      <c r="L166" s="138"/>
      <c r="M166" s="138"/>
      <c r="N166" s="138"/>
      <c r="O166" s="139"/>
    </row>
    <row r="167" spans="6:15" ht="16.5">
      <c r="F167" s="138"/>
      <c r="G167" s="138"/>
      <c r="H167" s="138"/>
      <c r="I167" s="138"/>
      <c r="J167" s="138"/>
      <c r="K167" s="138"/>
      <c r="L167" s="138"/>
      <c r="M167" s="138"/>
      <c r="N167" s="138"/>
      <c r="O167" s="139"/>
    </row>
    <row r="168" spans="6:15" ht="16.5">
      <c r="F168" s="138"/>
      <c r="G168" s="138"/>
      <c r="H168" s="138"/>
      <c r="I168" s="138"/>
      <c r="J168" s="138"/>
      <c r="K168" s="138"/>
      <c r="L168" s="138"/>
      <c r="M168" s="138"/>
      <c r="N168" s="138"/>
      <c r="O168" s="139"/>
    </row>
    <row r="169" spans="6:15" ht="16.5">
      <c r="F169" s="138"/>
      <c r="G169" s="138"/>
      <c r="H169" s="138"/>
      <c r="I169" s="138"/>
      <c r="J169" s="138"/>
      <c r="K169" s="138"/>
      <c r="L169" s="138"/>
      <c r="M169" s="138"/>
      <c r="N169" s="138"/>
      <c r="O169" s="139"/>
    </row>
    <row r="170" spans="6:15" ht="16.5">
      <c r="F170" s="138"/>
      <c r="G170" s="138"/>
      <c r="H170" s="138"/>
      <c r="I170" s="138"/>
      <c r="J170" s="138"/>
      <c r="K170" s="138"/>
      <c r="L170" s="138"/>
      <c r="M170" s="138"/>
      <c r="N170" s="138"/>
      <c r="O170" s="139"/>
    </row>
    <row r="171" spans="6:15" ht="16.5">
      <c r="F171" s="138"/>
      <c r="G171" s="138"/>
      <c r="H171" s="138"/>
      <c r="I171" s="138"/>
      <c r="J171" s="138"/>
      <c r="K171" s="138"/>
      <c r="L171" s="138"/>
      <c r="M171" s="138"/>
      <c r="N171" s="138"/>
      <c r="O171" s="139"/>
    </row>
    <row r="172" spans="6:15" ht="16.5">
      <c r="F172" s="138"/>
      <c r="G172" s="138"/>
      <c r="H172" s="138"/>
      <c r="I172" s="138"/>
      <c r="J172" s="138"/>
      <c r="K172" s="138"/>
      <c r="L172" s="138"/>
      <c r="M172" s="138"/>
      <c r="N172" s="138"/>
      <c r="O172" s="139"/>
    </row>
    <row r="173" spans="6:15" ht="16.5">
      <c r="F173" s="138"/>
      <c r="G173" s="138"/>
      <c r="H173" s="138"/>
      <c r="I173" s="138"/>
      <c r="J173" s="138"/>
      <c r="K173" s="138"/>
      <c r="L173" s="138"/>
      <c r="M173" s="138"/>
      <c r="N173" s="138"/>
      <c r="O173" s="139"/>
    </row>
    <row r="174" spans="6:15" ht="16.5">
      <c r="F174" s="138"/>
      <c r="G174" s="138"/>
      <c r="H174" s="138"/>
      <c r="I174" s="138"/>
      <c r="J174" s="138"/>
      <c r="K174" s="138"/>
      <c r="L174" s="138"/>
      <c r="M174" s="138"/>
      <c r="N174" s="138"/>
      <c r="O174" s="139"/>
    </row>
    <row r="175" spans="6:15" ht="16.5">
      <c r="F175" s="138"/>
      <c r="G175" s="138"/>
      <c r="H175" s="138"/>
      <c r="I175" s="138"/>
      <c r="J175" s="138"/>
      <c r="K175" s="138"/>
      <c r="L175" s="138"/>
      <c r="M175" s="138"/>
      <c r="N175" s="138"/>
      <c r="O175" s="139"/>
    </row>
    <row r="176" spans="6:15" ht="16.5">
      <c r="F176" s="138"/>
      <c r="G176" s="138"/>
      <c r="H176" s="138"/>
      <c r="I176" s="138"/>
      <c r="J176" s="138"/>
      <c r="K176" s="138"/>
      <c r="L176" s="138"/>
      <c r="M176" s="138"/>
      <c r="N176" s="138"/>
      <c r="O176" s="139"/>
    </row>
    <row r="177" spans="6:15" ht="16.5">
      <c r="F177" s="138"/>
      <c r="G177" s="138"/>
      <c r="H177" s="138"/>
      <c r="I177" s="138"/>
      <c r="J177" s="138"/>
      <c r="K177" s="138"/>
      <c r="L177" s="138"/>
      <c r="M177" s="138"/>
      <c r="N177" s="138"/>
      <c r="O177" s="139"/>
    </row>
    <row r="178" spans="6:15" ht="16.5">
      <c r="F178" s="138"/>
      <c r="G178" s="138"/>
      <c r="H178" s="138"/>
      <c r="I178" s="138"/>
      <c r="J178" s="138"/>
      <c r="K178" s="138"/>
      <c r="L178" s="138"/>
      <c r="M178" s="138"/>
      <c r="N178" s="138"/>
      <c r="O178" s="139"/>
    </row>
    <row r="179" spans="6:15" ht="16.5">
      <c r="F179" s="138"/>
      <c r="G179" s="138"/>
      <c r="H179" s="138"/>
      <c r="I179" s="138"/>
      <c r="J179" s="138"/>
      <c r="K179" s="138"/>
      <c r="L179" s="138"/>
      <c r="M179" s="138"/>
      <c r="N179" s="138"/>
      <c r="O179" s="139"/>
    </row>
    <row r="180" spans="6:15" ht="16.5">
      <c r="F180" s="138"/>
      <c r="G180" s="138"/>
      <c r="H180" s="138"/>
      <c r="I180" s="138"/>
      <c r="J180" s="138"/>
      <c r="K180" s="138"/>
      <c r="L180" s="138"/>
      <c r="M180" s="138"/>
      <c r="N180" s="138"/>
      <c r="O180" s="139"/>
    </row>
    <row r="181" spans="6:15" ht="16.5">
      <c r="F181" s="138"/>
      <c r="G181" s="138"/>
      <c r="H181" s="138"/>
      <c r="I181" s="138"/>
      <c r="J181" s="138"/>
      <c r="K181" s="138"/>
      <c r="L181" s="138"/>
      <c r="M181" s="138"/>
      <c r="N181" s="138"/>
      <c r="O181" s="139"/>
    </row>
    <row r="182" spans="6:15" ht="16.5">
      <c r="F182" s="138"/>
      <c r="G182" s="138"/>
      <c r="H182" s="138"/>
      <c r="I182" s="138"/>
      <c r="J182" s="138"/>
      <c r="K182" s="138"/>
      <c r="L182" s="138"/>
      <c r="M182" s="138"/>
      <c r="N182" s="138"/>
      <c r="O182" s="139"/>
    </row>
    <row r="183" spans="6:15" ht="16.5">
      <c r="F183" s="138"/>
      <c r="G183" s="138"/>
      <c r="H183" s="138"/>
      <c r="I183" s="138"/>
      <c r="J183" s="138"/>
      <c r="K183" s="138"/>
      <c r="L183" s="138"/>
      <c r="M183" s="138"/>
      <c r="N183" s="138"/>
      <c r="O183" s="139"/>
    </row>
    <row r="184" spans="6:15" ht="16.5">
      <c r="F184" s="138"/>
      <c r="G184" s="138"/>
      <c r="H184" s="138"/>
      <c r="I184" s="138"/>
      <c r="J184" s="138"/>
      <c r="K184" s="138"/>
      <c r="L184" s="138"/>
      <c r="M184" s="138"/>
      <c r="N184" s="138"/>
      <c r="O184" s="139"/>
    </row>
    <row r="185" spans="6:15" ht="16.5">
      <c r="F185" s="138"/>
      <c r="G185" s="138"/>
      <c r="H185" s="138"/>
      <c r="I185" s="138"/>
      <c r="J185" s="138"/>
      <c r="K185" s="138"/>
      <c r="L185" s="138"/>
      <c r="M185" s="138"/>
      <c r="N185" s="138"/>
      <c r="O185" s="139"/>
    </row>
    <row r="186" spans="6:15" ht="16.5">
      <c r="F186" s="138"/>
      <c r="G186" s="138"/>
      <c r="H186" s="138"/>
      <c r="I186" s="138"/>
      <c r="J186" s="138"/>
      <c r="K186" s="138"/>
      <c r="L186" s="138"/>
      <c r="M186" s="138"/>
      <c r="N186" s="138"/>
      <c r="O186" s="139"/>
    </row>
    <row r="187" spans="6:15" ht="16.5">
      <c r="F187" s="138"/>
      <c r="G187" s="138"/>
      <c r="H187" s="138"/>
      <c r="I187" s="138"/>
      <c r="J187" s="138"/>
      <c r="K187" s="138"/>
      <c r="L187" s="138"/>
      <c r="M187" s="138"/>
      <c r="N187" s="138"/>
      <c r="O187" s="139"/>
    </row>
    <row r="188" spans="6:15" ht="16.5">
      <c r="F188" s="138"/>
      <c r="G188" s="138"/>
      <c r="H188" s="138"/>
      <c r="I188" s="138"/>
      <c r="J188" s="138"/>
      <c r="K188" s="138"/>
      <c r="L188" s="138"/>
      <c r="M188" s="138"/>
      <c r="N188" s="138"/>
      <c r="O188" s="139"/>
    </row>
    <row r="189" spans="6:15" ht="16.5">
      <c r="F189" s="138"/>
      <c r="G189" s="138"/>
      <c r="H189" s="138"/>
      <c r="I189" s="138"/>
      <c r="J189" s="138"/>
      <c r="K189" s="138"/>
      <c r="L189" s="138"/>
      <c r="M189" s="138"/>
      <c r="N189" s="138"/>
      <c r="O189" s="139"/>
    </row>
    <row r="190" spans="6:15" ht="16.5">
      <c r="F190" s="138"/>
      <c r="G190" s="138"/>
      <c r="H190" s="138"/>
      <c r="I190" s="138"/>
      <c r="J190" s="138"/>
      <c r="K190" s="138"/>
      <c r="L190" s="138"/>
      <c r="M190" s="138"/>
      <c r="N190" s="138"/>
      <c r="O190" s="139"/>
    </row>
    <row r="191" spans="6:15" ht="16.5">
      <c r="F191" s="138"/>
      <c r="G191" s="138"/>
      <c r="H191" s="138"/>
      <c r="I191" s="138"/>
      <c r="J191" s="138"/>
      <c r="K191" s="138"/>
      <c r="L191" s="138"/>
      <c r="M191" s="138"/>
      <c r="N191" s="138"/>
      <c r="O191" s="139"/>
    </row>
    <row r="192" spans="6:15" ht="16.5">
      <c r="F192" s="138"/>
      <c r="G192" s="138"/>
      <c r="H192" s="138"/>
      <c r="I192" s="138"/>
      <c r="J192" s="138"/>
      <c r="K192" s="138"/>
      <c r="L192" s="138"/>
      <c r="M192" s="138"/>
      <c r="N192" s="138"/>
      <c r="O192" s="139"/>
    </row>
    <row r="193" spans="6:15" ht="16.5">
      <c r="F193" s="138"/>
      <c r="G193" s="138"/>
      <c r="H193" s="138"/>
      <c r="I193" s="138"/>
      <c r="J193" s="138"/>
      <c r="K193" s="138"/>
      <c r="L193" s="138"/>
      <c r="M193" s="138"/>
      <c r="N193" s="138"/>
      <c r="O193" s="139"/>
    </row>
    <row r="194" spans="6:15" ht="16.5">
      <c r="F194" s="138"/>
      <c r="G194" s="138"/>
      <c r="H194" s="138"/>
      <c r="I194" s="138"/>
      <c r="J194" s="138"/>
      <c r="K194" s="138"/>
      <c r="L194" s="138"/>
      <c r="M194" s="138"/>
      <c r="N194" s="138"/>
      <c r="O194" s="139"/>
    </row>
    <row r="195" spans="6:15" ht="16.5">
      <c r="F195" s="138"/>
      <c r="G195" s="138"/>
      <c r="H195" s="138"/>
      <c r="I195" s="138"/>
      <c r="J195" s="138"/>
      <c r="K195" s="138"/>
      <c r="L195" s="138"/>
      <c r="M195" s="138"/>
      <c r="N195" s="138"/>
      <c r="O195" s="139"/>
    </row>
    <row r="196" spans="6:15" ht="16.5">
      <c r="F196" s="138"/>
      <c r="G196" s="138"/>
      <c r="H196" s="138"/>
      <c r="I196" s="138"/>
      <c r="J196" s="138"/>
      <c r="K196" s="138"/>
      <c r="L196" s="138"/>
      <c r="M196" s="138"/>
      <c r="N196" s="138"/>
      <c r="O196" s="139"/>
    </row>
    <row r="197" spans="6:15" ht="16.5">
      <c r="F197" s="138"/>
      <c r="G197" s="138"/>
      <c r="H197" s="138"/>
      <c r="I197" s="138"/>
      <c r="J197" s="138"/>
      <c r="K197" s="138"/>
      <c r="L197" s="138"/>
      <c r="M197" s="138"/>
      <c r="N197" s="138"/>
      <c r="O197" s="139"/>
    </row>
    <row r="198" spans="6:15" ht="16.5">
      <c r="F198" s="138"/>
      <c r="G198" s="138"/>
      <c r="H198" s="138"/>
      <c r="I198" s="138"/>
      <c r="J198" s="138"/>
      <c r="K198" s="138"/>
      <c r="L198" s="138"/>
      <c r="M198" s="138"/>
      <c r="N198" s="138"/>
      <c r="O198" s="139"/>
    </row>
    <row r="199" spans="6:15" ht="16.5">
      <c r="F199" s="138"/>
      <c r="G199" s="138"/>
      <c r="H199" s="138"/>
      <c r="I199" s="138"/>
      <c r="J199" s="138"/>
      <c r="K199" s="138"/>
      <c r="L199" s="138"/>
      <c r="M199" s="138"/>
      <c r="N199" s="138"/>
      <c r="O199" s="139"/>
    </row>
    <row r="200" spans="6:15" ht="16.5">
      <c r="F200" s="138"/>
      <c r="G200" s="138"/>
      <c r="H200" s="138"/>
      <c r="I200" s="138"/>
      <c r="J200" s="138"/>
      <c r="K200" s="138"/>
      <c r="L200" s="138"/>
      <c r="M200" s="138"/>
      <c r="N200" s="138"/>
      <c r="O200" s="139"/>
    </row>
    <row r="201" spans="6:15" ht="16.5">
      <c r="F201" s="138"/>
      <c r="G201" s="138"/>
      <c r="H201" s="138"/>
      <c r="I201" s="138"/>
      <c r="J201" s="138"/>
      <c r="K201" s="138"/>
      <c r="L201" s="138"/>
      <c r="M201" s="138"/>
      <c r="N201" s="138"/>
      <c r="O201" s="139"/>
    </row>
    <row r="202" spans="6:15" ht="16.5">
      <c r="F202" s="138"/>
      <c r="G202" s="138"/>
      <c r="H202" s="138"/>
      <c r="I202" s="138"/>
      <c r="J202" s="138"/>
      <c r="K202" s="138"/>
      <c r="L202" s="138"/>
      <c r="M202" s="138"/>
      <c r="N202" s="138"/>
      <c r="O202" s="139"/>
    </row>
    <row r="203" spans="6:15" ht="16.5">
      <c r="F203" s="138"/>
      <c r="G203" s="138"/>
      <c r="H203" s="138"/>
      <c r="I203" s="138"/>
      <c r="J203" s="138"/>
      <c r="K203" s="138"/>
      <c r="L203" s="138"/>
      <c r="M203" s="138"/>
      <c r="N203" s="138"/>
      <c r="O203" s="139"/>
    </row>
    <row r="204" spans="6:15" ht="16.5">
      <c r="F204" s="138"/>
      <c r="G204" s="138"/>
      <c r="H204" s="138"/>
      <c r="I204" s="138"/>
      <c r="J204" s="138"/>
      <c r="K204" s="138"/>
      <c r="L204" s="138"/>
      <c r="M204" s="138"/>
      <c r="N204" s="138"/>
      <c r="O204" s="139"/>
    </row>
    <row r="205" spans="6:15" ht="16.5">
      <c r="F205" s="138"/>
      <c r="G205" s="138"/>
      <c r="H205" s="138"/>
      <c r="I205" s="138"/>
      <c r="J205" s="138"/>
      <c r="K205" s="138"/>
      <c r="L205" s="138"/>
      <c r="M205" s="138"/>
      <c r="N205" s="138"/>
      <c r="O205" s="139"/>
    </row>
    <row r="206" spans="6:15" ht="16.5">
      <c r="F206" s="138"/>
      <c r="G206" s="138"/>
      <c r="H206" s="138"/>
      <c r="I206" s="138"/>
      <c r="J206" s="138"/>
      <c r="K206" s="138"/>
      <c r="L206" s="138"/>
      <c r="M206" s="138"/>
      <c r="N206" s="138"/>
      <c r="O206" s="139"/>
    </row>
    <row r="207" spans="6:15" ht="16.5">
      <c r="F207" s="138"/>
      <c r="G207" s="138"/>
      <c r="H207" s="138"/>
      <c r="I207" s="138"/>
      <c r="J207" s="138"/>
      <c r="K207" s="138"/>
      <c r="L207" s="138"/>
      <c r="M207" s="138"/>
      <c r="N207" s="138"/>
      <c r="O207" s="139"/>
    </row>
    <row r="208" spans="6:15" ht="16.5">
      <c r="F208" s="138"/>
      <c r="G208" s="138"/>
      <c r="H208" s="138"/>
      <c r="I208" s="138"/>
      <c r="J208" s="138"/>
      <c r="K208" s="138"/>
      <c r="L208" s="138"/>
      <c r="M208" s="138"/>
      <c r="N208" s="138"/>
      <c r="O208" s="139"/>
    </row>
    <row r="209" spans="6:15" ht="16.5">
      <c r="F209" s="138"/>
      <c r="G209" s="138"/>
      <c r="H209" s="138"/>
      <c r="I209" s="138"/>
      <c r="J209" s="138"/>
      <c r="K209" s="138"/>
      <c r="L209" s="138"/>
      <c r="M209" s="138"/>
      <c r="N209" s="138"/>
      <c r="O209" s="139"/>
    </row>
    <row r="210" spans="6:15" ht="16.5">
      <c r="F210" s="138"/>
      <c r="G210" s="138"/>
      <c r="H210" s="138"/>
      <c r="I210" s="138"/>
      <c r="J210" s="138"/>
      <c r="K210" s="138"/>
      <c r="L210" s="138"/>
      <c r="M210" s="138"/>
      <c r="N210" s="138"/>
      <c r="O210" s="139"/>
    </row>
    <row r="211" spans="6:15" ht="16.5">
      <c r="F211" s="138"/>
      <c r="G211" s="138"/>
      <c r="H211" s="138"/>
      <c r="I211" s="138"/>
      <c r="J211" s="138"/>
      <c r="K211" s="138"/>
      <c r="L211" s="138"/>
      <c r="M211" s="138"/>
      <c r="N211" s="138"/>
      <c r="O211" s="139"/>
    </row>
    <row r="212" spans="6:15" ht="16.5">
      <c r="F212" s="138"/>
      <c r="G212" s="138"/>
      <c r="H212" s="138"/>
      <c r="I212" s="138"/>
      <c r="J212" s="138"/>
      <c r="K212" s="138"/>
      <c r="L212" s="138"/>
      <c r="M212" s="138"/>
      <c r="N212" s="138"/>
      <c r="O212" s="139"/>
    </row>
    <row r="213" spans="6:15" ht="16.5">
      <c r="F213" s="138"/>
      <c r="G213" s="138"/>
      <c r="H213" s="138"/>
      <c r="I213" s="138"/>
      <c r="J213" s="138"/>
      <c r="K213" s="138"/>
      <c r="L213" s="138"/>
      <c r="M213" s="138"/>
      <c r="N213" s="138"/>
      <c r="O213" s="139"/>
    </row>
    <row r="214" spans="6:15" ht="16.5">
      <c r="F214" s="138"/>
      <c r="G214" s="138"/>
      <c r="H214" s="138"/>
      <c r="I214" s="138"/>
      <c r="J214" s="138"/>
      <c r="K214" s="138"/>
      <c r="L214" s="138"/>
      <c r="M214" s="138"/>
      <c r="N214" s="138"/>
      <c r="O214" s="139"/>
    </row>
    <row r="215" spans="6:15" ht="16.5">
      <c r="F215" s="138"/>
      <c r="G215" s="138"/>
      <c r="H215" s="138"/>
      <c r="I215" s="138"/>
      <c r="J215" s="138"/>
      <c r="K215" s="138"/>
      <c r="L215" s="138"/>
      <c r="M215" s="138"/>
      <c r="N215" s="138"/>
      <c r="O215" s="139"/>
    </row>
    <row r="216" spans="6:15" ht="16.5">
      <c r="F216" s="138"/>
      <c r="G216" s="138"/>
      <c r="H216" s="138"/>
      <c r="I216" s="138"/>
      <c r="J216" s="138"/>
      <c r="K216" s="138"/>
      <c r="L216" s="138"/>
      <c r="M216" s="138"/>
      <c r="N216" s="138"/>
      <c r="O216" s="139"/>
    </row>
    <row r="217" spans="6:15" ht="16.5">
      <c r="F217" s="138"/>
      <c r="G217" s="138"/>
      <c r="H217" s="138"/>
      <c r="I217" s="138"/>
      <c r="J217" s="138"/>
      <c r="K217" s="138"/>
      <c r="L217" s="138"/>
      <c r="M217" s="138"/>
      <c r="N217" s="138"/>
      <c r="O217" s="139"/>
    </row>
    <row r="218" spans="6:15" ht="16.5">
      <c r="F218" s="138"/>
      <c r="G218" s="138"/>
      <c r="H218" s="138"/>
      <c r="I218" s="138"/>
      <c r="J218" s="138"/>
      <c r="K218" s="138"/>
      <c r="L218" s="138"/>
      <c r="M218" s="138"/>
      <c r="N218" s="138"/>
      <c r="O218" s="139"/>
    </row>
    <row r="219" spans="6:15" ht="16.5">
      <c r="F219" s="138"/>
      <c r="G219" s="138"/>
      <c r="H219" s="138"/>
      <c r="I219" s="138"/>
      <c r="J219" s="138"/>
      <c r="K219" s="138"/>
      <c r="L219" s="138"/>
      <c r="M219" s="138"/>
      <c r="N219" s="138"/>
      <c r="O219" s="139"/>
    </row>
    <row r="220" spans="6:15" ht="16.5">
      <c r="F220" s="138"/>
      <c r="G220" s="138"/>
      <c r="H220" s="138"/>
      <c r="I220" s="138"/>
      <c r="J220" s="138"/>
      <c r="K220" s="138"/>
      <c r="L220" s="138"/>
      <c r="M220" s="138"/>
      <c r="N220" s="138"/>
      <c r="O220" s="139"/>
    </row>
    <row r="221" spans="6:15" ht="16.5">
      <c r="F221" s="138"/>
      <c r="G221" s="138"/>
      <c r="H221" s="138"/>
      <c r="I221" s="138"/>
      <c r="J221" s="138"/>
      <c r="K221" s="138"/>
      <c r="L221" s="138"/>
      <c r="M221" s="138"/>
      <c r="N221" s="138"/>
      <c r="O221" s="139"/>
    </row>
    <row r="222" spans="6:15" ht="16.5">
      <c r="F222" s="138"/>
      <c r="G222" s="138"/>
      <c r="H222" s="138"/>
      <c r="I222" s="138"/>
      <c r="J222" s="138"/>
      <c r="K222" s="138"/>
      <c r="L222" s="138"/>
      <c r="M222" s="138"/>
      <c r="N222" s="138"/>
      <c r="O222" s="139"/>
    </row>
    <row r="223" spans="6:15" ht="16.5">
      <c r="F223" s="138"/>
      <c r="G223" s="138"/>
      <c r="H223" s="138"/>
      <c r="I223" s="138"/>
      <c r="J223" s="138"/>
      <c r="K223" s="138"/>
      <c r="L223" s="138"/>
      <c r="M223" s="138"/>
      <c r="N223" s="138"/>
      <c r="O223" s="139"/>
    </row>
    <row r="224" spans="6:15" ht="16.5">
      <c r="F224" s="138"/>
      <c r="G224" s="138"/>
      <c r="H224" s="138"/>
      <c r="I224" s="138"/>
      <c r="J224" s="138"/>
      <c r="K224" s="138"/>
      <c r="L224" s="138"/>
      <c r="M224" s="138"/>
      <c r="N224" s="138"/>
      <c r="O224" s="139"/>
    </row>
    <row r="225" spans="6:15" ht="16.5">
      <c r="F225" s="138"/>
      <c r="G225" s="138"/>
      <c r="H225" s="138"/>
      <c r="I225" s="138"/>
      <c r="J225" s="138"/>
      <c r="K225" s="138"/>
      <c r="L225" s="138"/>
      <c r="M225" s="138"/>
      <c r="N225" s="138"/>
      <c r="O225" s="139"/>
    </row>
    <row r="226" spans="6:15" ht="16.5">
      <c r="F226" s="138"/>
      <c r="G226" s="138"/>
      <c r="H226" s="138"/>
      <c r="I226" s="138"/>
      <c r="J226" s="138"/>
      <c r="K226" s="138"/>
      <c r="L226" s="138"/>
      <c r="M226" s="138"/>
      <c r="N226" s="138"/>
      <c r="O226" s="139"/>
    </row>
    <row r="227" spans="6:15" ht="16.5">
      <c r="F227" s="138"/>
      <c r="G227" s="138"/>
      <c r="H227" s="138"/>
      <c r="I227" s="138"/>
      <c r="J227" s="138"/>
      <c r="K227" s="138"/>
      <c r="L227" s="138"/>
      <c r="M227" s="138"/>
      <c r="N227" s="138"/>
      <c r="O227" s="139"/>
    </row>
    <row r="228" spans="6:15" ht="16.5">
      <c r="F228" s="138"/>
      <c r="G228" s="138"/>
      <c r="H228" s="138"/>
      <c r="I228" s="138"/>
      <c r="J228" s="138"/>
      <c r="K228" s="138"/>
      <c r="L228" s="138"/>
      <c r="M228" s="138"/>
      <c r="N228" s="138"/>
      <c r="O228" s="139"/>
    </row>
    <row r="229" spans="6:15" ht="16.5">
      <c r="F229" s="138"/>
      <c r="G229" s="138"/>
      <c r="H229" s="138"/>
      <c r="I229" s="138"/>
      <c r="J229" s="138"/>
      <c r="K229" s="138"/>
      <c r="L229" s="138"/>
      <c r="M229" s="138"/>
      <c r="N229" s="138"/>
      <c r="O229" s="139"/>
    </row>
    <row r="230" spans="6:15" ht="16.5">
      <c r="F230" s="138"/>
      <c r="G230" s="138"/>
      <c r="H230" s="138"/>
      <c r="I230" s="138"/>
      <c r="J230" s="138"/>
      <c r="K230" s="138"/>
      <c r="L230" s="138"/>
      <c r="M230" s="138"/>
      <c r="N230" s="138"/>
      <c r="O230" s="139"/>
    </row>
    <row r="231" spans="6:15" ht="16.5">
      <c r="F231" s="138"/>
      <c r="G231" s="138"/>
      <c r="H231" s="138"/>
      <c r="I231" s="138"/>
      <c r="J231" s="138"/>
      <c r="K231" s="138"/>
      <c r="L231" s="138"/>
      <c r="M231" s="138"/>
      <c r="N231" s="138"/>
      <c r="O231" s="139"/>
    </row>
    <row r="232" spans="6:15" ht="16.5">
      <c r="F232" s="138"/>
      <c r="G232" s="138"/>
      <c r="H232" s="138"/>
      <c r="I232" s="138"/>
      <c r="J232" s="138"/>
      <c r="K232" s="138"/>
      <c r="L232" s="138"/>
      <c r="M232" s="138"/>
      <c r="N232" s="138"/>
      <c r="O232" s="139"/>
    </row>
    <row r="233" spans="6:15" ht="16.5">
      <c r="F233" s="138"/>
      <c r="G233" s="138"/>
      <c r="H233" s="138"/>
      <c r="I233" s="138"/>
      <c r="J233" s="138"/>
      <c r="K233" s="138"/>
      <c r="L233" s="138"/>
      <c r="M233" s="138"/>
      <c r="N233" s="138"/>
      <c r="O233" s="139"/>
    </row>
    <row r="234" spans="6:15" ht="16.5">
      <c r="F234" s="138"/>
      <c r="G234" s="138"/>
      <c r="H234" s="138"/>
      <c r="I234" s="138"/>
      <c r="J234" s="138"/>
      <c r="K234" s="138"/>
      <c r="L234" s="138"/>
      <c r="M234" s="138"/>
      <c r="N234" s="138"/>
      <c r="O234" s="139"/>
    </row>
    <row r="235" spans="6:15" ht="16.5">
      <c r="F235" s="138"/>
      <c r="G235" s="138"/>
      <c r="H235" s="138"/>
      <c r="I235" s="138"/>
      <c r="J235" s="138"/>
      <c r="K235" s="138"/>
      <c r="L235" s="138"/>
      <c r="M235" s="138"/>
      <c r="N235" s="138"/>
      <c r="O235" s="139"/>
    </row>
    <row r="236" spans="6:15" ht="16.5">
      <c r="F236" s="138"/>
      <c r="G236" s="138"/>
      <c r="H236" s="138"/>
      <c r="I236" s="138"/>
      <c r="J236" s="138"/>
      <c r="K236" s="138"/>
      <c r="L236" s="138"/>
      <c r="M236" s="138"/>
      <c r="N236" s="138"/>
      <c r="O236" s="139"/>
    </row>
    <row r="237" spans="6:15" ht="16.5">
      <c r="F237" s="138"/>
      <c r="G237" s="138"/>
      <c r="H237" s="138"/>
      <c r="I237" s="138"/>
      <c r="J237" s="138"/>
      <c r="K237" s="138"/>
      <c r="L237" s="138"/>
      <c r="M237" s="138"/>
      <c r="N237" s="138"/>
      <c r="O237" s="139"/>
    </row>
    <row r="238" spans="6:15" ht="16.5">
      <c r="F238" s="138"/>
      <c r="G238" s="138"/>
      <c r="H238" s="138"/>
      <c r="I238" s="138"/>
      <c r="J238" s="138"/>
      <c r="K238" s="138"/>
      <c r="L238" s="138"/>
      <c r="M238" s="138"/>
      <c r="N238" s="138"/>
      <c r="O238" s="139"/>
    </row>
    <row r="239" spans="6:15" ht="16.5">
      <c r="F239" s="138"/>
      <c r="G239" s="138"/>
      <c r="H239" s="138"/>
      <c r="I239" s="138"/>
      <c r="J239" s="138"/>
      <c r="K239" s="138"/>
      <c r="L239" s="138"/>
      <c r="M239" s="138"/>
      <c r="N239" s="138"/>
      <c r="O239" s="139"/>
    </row>
    <row r="240" spans="6:15" ht="16.5">
      <c r="F240" s="138"/>
      <c r="G240" s="138"/>
      <c r="H240" s="138"/>
      <c r="I240" s="138"/>
      <c r="J240" s="138"/>
      <c r="K240" s="138"/>
      <c r="L240" s="138"/>
      <c r="M240" s="138"/>
      <c r="N240" s="138"/>
      <c r="O240" s="139"/>
    </row>
    <row r="241" spans="6:15" ht="16.5">
      <c r="F241" s="138"/>
      <c r="G241" s="138"/>
      <c r="H241" s="138"/>
      <c r="I241" s="138"/>
      <c r="J241" s="138"/>
      <c r="K241" s="138"/>
      <c r="L241" s="138"/>
      <c r="M241" s="138"/>
      <c r="N241" s="138"/>
      <c r="O241" s="139"/>
    </row>
    <row r="242" spans="6:15" ht="16.5">
      <c r="F242" s="138"/>
      <c r="G242" s="138"/>
      <c r="H242" s="138"/>
      <c r="I242" s="138"/>
      <c r="J242" s="138"/>
      <c r="K242" s="138"/>
      <c r="L242" s="138"/>
      <c r="M242" s="138"/>
      <c r="N242" s="138"/>
      <c r="O242" s="139"/>
    </row>
    <row r="243" spans="6:15" ht="16.5">
      <c r="F243" s="138"/>
      <c r="G243" s="138"/>
      <c r="H243" s="138"/>
      <c r="I243" s="138"/>
      <c r="J243" s="138"/>
      <c r="K243" s="138"/>
      <c r="L243" s="138"/>
      <c r="M243" s="138"/>
      <c r="N243" s="138"/>
      <c r="O243" s="139"/>
    </row>
    <row r="244" spans="6:15" ht="16.5">
      <c r="F244" s="138"/>
      <c r="G244" s="138"/>
      <c r="H244" s="138"/>
      <c r="I244" s="138"/>
      <c r="J244" s="138"/>
      <c r="K244" s="138"/>
      <c r="L244" s="138"/>
      <c r="M244" s="138"/>
      <c r="N244" s="138"/>
      <c r="O244" s="139"/>
    </row>
    <row r="245" spans="6:15" ht="16.5">
      <c r="F245" s="138"/>
      <c r="G245" s="138"/>
      <c r="H245" s="138"/>
      <c r="I245" s="138"/>
      <c r="J245" s="138"/>
      <c r="K245" s="138"/>
      <c r="L245" s="138"/>
      <c r="M245" s="138"/>
      <c r="N245" s="138"/>
      <c r="O245" s="139"/>
    </row>
    <row r="246" spans="6:15" ht="16.5">
      <c r="F246" s="138"/>
      <c r="G246" s="138"/>
      <c r="H246" s="138"/>
      <c r="I246" s="138"/>
      <c r="J246" s="138"/>
      <c r="K246" s="138"/>
      <c r="L246" s="138"/>
      <c r="M246" s="138"/>
      <c r="N246" s="138"/>
      <c r="O246" s="139"/>
    </row>
    <row r="247" spans="6:15" ht="16.5">
      <c r="F247" s="138"/>
      <c r="G247" s="138"/>
      <c r="H247" s="138"/>
      <c r="I247" s="138"/>
      <c r="J247" s="138"/>
      <c r="K247" s="138"/>
      <c r="L247" s="138"/>
      <c r="M247" s="138"/>
      <c r="N247" s="138"/>
      <c r="O247" s="139"/>
    </row>
    <row r="248" spans="6:15" ht="16.5">
      <c r="F248" s="138"/>
      <c r="G248" s="138"/>
      <c r="H248" s="138"/>
      <c r="I248" s="138"/>
      <c r="J248" s="138"/>
      <c r="K248" s="138"/>
      <c r="L248" s="138"/>
      <c r="M248" s="138"/>
      <c r="N248" s="138"/>
      <c r="O248" s="139"/>
    </row>
    <row r="249" spans="6:15" ht="16.5">
      <c r="F249" s="138"/>
      <c r="G249" s="138"/>
      <c r="H249" s="138"/>
      <c r="I249" s="138"/>
      <c r="J249" s="138"/>
      <c r="K249" s="138"/>
      <c r="L249" s="138"/>
      <c r="M249" s="138"/>
      <c r="N249" s="138"/>
      <c r="O249" s="139"/>
    </row>
    <row r="250" spans="6:15" ht="16.5">
      <c r="F250" s="138"/>
      <c r="G250" s="138"/>
      <c r="H250" s="138"/>
      <c r="I250" s="138"/>
      <c r="J250" s="138"/>
      <c r="K250" s="138"/>
      <c r="L250" s="138"/>
      <c r="M250" s="138"/>
      <c r="N250" s="138"/>
      <c r="O250" s="139"/>
    </row>
    <row r="251" spans="6:15" ht="16.5">
      <c r="F251" s="138"/>
      <c r="G251" s="138"/>
      <c r="H251" s="138"/>
      <c r="I251" s="138"/>
      <c r="J251" s="138"/>
      <c r="K251" s="138"/>
      <c r="L251" s="138"/>
      <c r="M251" s="138"/>
      <c r="N251" s="138"/>
      <c r="O251" s="139"/>
    </row>
    <row r="252" spans="6:15" ht="16.5">
      <c r="F252" s="138"/>
      <c r="G252" s="138"/>
      <c r="H252" s="138"/>
      <c r="I252" s="138"/>
      <c r="J252" s="138"/>
      <c r="K252" s="138"/>
      <c r="L252" s="138"/>
      <c r="M252" s="138"/>
      <c r="N252" s="138"/>
      <c r="O252" s="139"/>
    </row>
    <row r="253" spans="6:15" ht="16.5">
      <c r="F253" s="138"/>
      <c r="G253" s="138"/>
      <c r="H253" s="138"/>
      <c r="I253" s="138"/>
      <c r="J253" s="138"/>
      <c r="K253" s="138"/>
      <c r="L253" s="138"/>
      <c r="M253" s="138"/>
      <c r="N253" s="138"/>
      <c r="O253" s="139"/>
    </row>
    <row r="254" spans="6:15" ht="16.5">
      <c r="F254" s="138"/>
      <c r="G254" s="138"/>
      <c r="H254" s="138"/>
      <c r="I254" s="138"/>
      <c r="J254" s="138"/>
      <c r="K254" s="138"/>
      <c r="L254" s="138"/>
      <c r="M254" s="138"/>
      <c r="N254" s="138"/>
      <c r="O254" s="139"/>
    </row>
    <row r="255" spans="6:15" ht="16.5">
      <c r="F255" s="138"/>
      <c r="G255" s="138"/>
      <c r="H255" s="138"/>
      <c r="I255" s="138"/>
      <c r="J255" s="138"/>
      <c r="K255" s="138"/>
      <c r="L255" s="138"/>
      <c r="M255" s="138"/>
      <c r="N255" s="138"/>
      <c r="O255" s="139"/>
    </row>
    <row r="256" spans="6:15" ht="16.5">
      <c r="F256" s="138"/>
      <c r="G256" s="138"/>
      <c r="H256" s="138"/>
      <c r="I256" s="138"/>
      <c r="J256" s="138"/>
      <c r="K256" s="138"/>
      <c r="L256" s="138"/>
      <c r="M256" s="138"/>
      <c r="N256" s="138"/>
      <c r="O256" s="139"/>
    </row>
    <row r="257" spans="6:15" ht="16.5">
      <c r="F257" s="138"/>
      <c r="G257" s="138"/>
      <c r="H257" s="138"/>
      <c r="I257" s="138"/>
      <c r="J257" s="138"/>
      <c r="K257" s="138"/>
      <c r="L257" s="138"/>
      <c r="M257" s="138"/>
      <c r="N257" s="138"/>
      <c r="O257" s="139"/>
    </row>
    <row r="258" spans="6:15" ht="16.5">
      <c r="F258" s="138"/>
      <c r="G258" s="138"/>
      <c r="H258" s="138"/>
      <c r="I258" s="138"/>
      <c r="J258" s="138"/>
      <c r="K258" s="138"/>
      <c r="L258" s="138"/>
      <c r="M258" s="138"/>
      <c r="N258" s="138"/>
      <c r="O258" s="139"/>
    </row>
    <row r="259" spans="6:15" ht="16.5">
      <c r="F259" s="138"/>
      <c r="G259" s="138"/>
      <c r="H259" s="138"/>
      <c r="I259" s="138"/>
      <c r="J259" s="138"/>
      <c r="K259" s="138"/>
      <c r="L259" s="138"/>
      <c r="M259" s="138"/>
      <c r="N259" s="138"/>
      <c r="O259" s="139"/>
    </row>
    <row r="260" spans="6:15" ht="16.5">
      <c r="F260" s="138"/>
      <c r="G260" s="138"/>
      <c r="H260" s="138"/>
      <c r="I260" s="138"/>
      <c r="J260" s="138"/>
      <c r="K260" s="138"/>
      <c r="L260" s="138"/>
      <c r="M260" s="138"/>
      <c r="N260" s="138"/>
      <c r="O260" s="139"/>
    </row>
    <row r="261" spans="6:15" ht="16.5">
      <c r="F261" s="138"/>
      <c r="G261" s="138"/>
      <c r="H261" s="138"/>
      <c r="I261" s="138"/>
      <c r="J261" s="138"/>
      <c r="K261" s="138"/>
      <c r="L261" s="138"/>
      <c r="M261" s="138"/>
      <c r="N261" s="138"/>
      <c r="O261" s="139"/>
    </row>
    <row r="262" spans="6:15" ht="16.5">
      <c r="F262" s="138"/>
      <c r="G262" s="138"/>
      <c r="H262" s="138"/>
      <c r="I262" s="138"/>
      <c r="J262" s="138"/>
      <c r="K262" s="138"/>
      <c r="L262" s="138"/>
      <c r="M262" s="138"/>
      <c r="N262" s="138"/>
      <c r="O262" s="139"/>
    </row>
    <row r="263" spans="6:15" ht="16.5">
      <c r="F263" s="138"/>
      <c r="G263" s="138"/>
      <c r="H263" s="138"/>
      <c r="I263" s="138"/>
      <c r="J263" s="138"/>
      <c r="K263" s="138"/>
      <c r="L263" s="138"/>
      <c r="M263" s="138"/>
      <c r="N263" s="138"/>
      <c r="O263" s="139"/>
    </row>
    <row r="264" spans="6:15" ht="16.5">
      <c r="F264" s="138"/>
      <c r="G264" s="138"/>
      <c r="H264" s="138"/>
      <c r="I264" s="138"/>
      <c r="J264" s="138"/>
      <c r="K264" s="138"/>
      <c r="L264" s="138"/>
      <c r="M264" s="138"/>
      <c r="N264" s="138"/>
      <c r="O264" s="139"/>
    </row>
    <row r="265" spans="6:15" ht="16.5">
      <c r="F265" s="138"/>
      <c r="G265" s="138"/>
      <c r="H265" s="138"/>
      <c r="I265" s="138"/>
      <c r="J265" s="138"/>
      <c r="K265" s="138"/>
      <c r="L265" s="138"/>
      <c r="M265" s="138"/>
      <c r="N265" s="138"/>
      <c r="O265" s="139"/>
    </row>
    <row r="266" spans="6:15" ht="16.5">
      <c r="F266" s="138"/>
      <c r="G266" s="138"/>
      <c r="H266" s="138"/>
      <c r="I266" s="138"/>
      <c r="J266" s="138"/>
      <c r="K266" s="138"/>
      <c r="L266" s="138"/>
      <c r="M266" s="138"/>
      <c r="N266" s="138"/>
      <c r="O266" s="139"/>
    </row>
    <row r="267" spans="6:15" ht="16.5">
      <c r="F267" s="138"/>
      <c r="G267" s="138"/>
      <c r="H267" s="138"/>
      <c r="I267" s="138"/>
      <c r="J267" s="138"/>
      <c r="K267" s="138"/>
      <c r="L267" s="138"/>
      <c r="M267" s="138"/>
      <c r="N267" s="138"/>
      <c r="O267" s="139"/>
    </row>
    <row r="268" spans="6:15" ht="16.5">
      <c r="F268" s="138"/>
      <c r="G268" s="138"/>
      <c r="H268" s="138"/>
      <c r="I268" s="138"/>
      <c r="J268" s="138"/>
      <c r="K268" s="138"/>
      <c r="L268" s="138"/>
      <c r="M268" s="138"/>
      <c r="N268" s="138"/>
      <c r="O268" s="139"/>
    </row>
    <row r="269" spans="6:15" ht="16.5">
      <c r="F269" s="138"/>
      <c r="G269" s="138"/>
      <c r="H269" s="138"/>
      <c r="I269" s="138"/>
      <c r="J269" s="138"/>
      <c r="K269" s="138"/>
      <c r="L269" s="138"/>
      <c r="M269" s="138"/>
      <c r="N269" s="138"/>
      <c r="O269" s="139"/>
    </row>
    <row r="270" spans="6:15" ht="16.5">
      <c r="F270" s="138"/>
      <c r="G270" s="138"/>
      <c r="H270" s="138"/>
      <c r="I270" s="138"/>
      <c r="J270" s="138"/>
      <c r="K270" s="138"/>
      <c r="L270" s="138"/>
      <c r="M270" s="138"/>
      <c r="N270" s="138"/>
      <c r="O270" s="139"/>
    </row>
    <row r="271" spans="6:15" ht="16.5">
      <c r="F271" s="138"/>
      <c r="G271" s="138"/>
      <c r="H271" s="138"/>
      <c r="I271" s="138"/>
      <c r="J271" s="138"/>
      <c r="K271" s="138"/>
      <c r="L271" s="138"/>
      <c r="M271" s="138"/>
      <c r="N271" s="138"/>
      <c r="O271" s="139"/>
    </row>
    <row r="272" spans="6:15" ht="16.5">
      <c r="F272" s="138"/>
      <c r="G272" s="138"/>
      <c r="H272" s="138"/>
      <c r="I272" s="138"/>
      <c r="J272" s="138"/>
      <c r="K272" s="138"/>
      <c r="L272" s="138"/>
      <c r="M272" s="138"/>
      <c r="N272" s="138"/>
      <c r="O272" s="139"/>
    </row>
    <row r="273" spans="6:15" ht="16.5">
      <c r="F273" s="138"/>
      <c r="G273" s="138"/>
      <c r="H273" s="138"/>
      <c r="I273" s="138"/>
      <c r="J273" s="138"/>
      <c r="K273" s="138"/>
      <c r="L273" s="138"/>
      <c r="M273" s="138"/>
      <c r="N273" s="138"/>
      <c r="O273" s="139"/>
    </row>
    <row r="274" spans="6:15" ht="16.5">
      <c r="F274" s="138"/>
      <c r="G274" s="138"/>
      <c r="H274" s="138"/>
      <c r="I274" s="138"/>
      <c r="J274" s="138"/>
      <c r="K274" s="138"/>
      <c r="L274" s="138"/>
      <c r="M274" s="138"/>
      <c r="N274" s="138"/>
      <c r="O274" s="139"/>
    </row>
    <row r="275" spans="6:15" ht="16.5">
      <c r="F275" s="138"/>
      <c r="G275" s="138"/>
      <c r="H275" s="138"/>
      <c r="I275" s="138"/>
      <c r="J275" s="138"/>
      <c r="K275" s="138"/>
      <c r="L275" s="138"/>
      <c r="M275" s="138"/>
      <c r="N275" s="138"/>
      <c r="O275" s="139"/>
    </row>
    <row r="276" spans="6:15" ht="16.5">
      <c r="F276" s="138"/>
      <c r="G276" s="138"/>
      <c r="H276" s="138"/>
      <c r="I276" s="138"/>
      <c r="J276" s="138"/>
      <c r="K276" s="138"/>
      <c r="L276" s="138"/>
      <c r="M276" s="138"/>
      <c r="N276" s="138"/>
      <c r="O276" s="139"/>
    </row>
    <row r="277" spans="6:15" ht="16.5">
      <c r="F277" s="138"/>
      <c r="G277" s="138"/>
      <c r="H277" s="138"/>
      <c r="I277" s="138"/>
      <c r="J277" s="138"/>
      <c r="K277" s="138"/>
      <c r="L277" s="138"/>
      <c r="M277" s="138"/>
      <c r="N277" s="138"/>
      <c r="O277" s="139"/>
    </row>
    <row r="278" spans="6:15" ht="16.5">
      <c r="F278" s="138"/>
      <c r="G278" s="138"/>
      <c r="H278" s="138"/>
      <c r="I278" s="138"/>
      <c r="J278" s="138"/>
      <c r="K278" s="138"/>
      <c r="L278" s="138"/>
      <c r="M278" s="138"/>
      <c r="N278" s="138"/>
      <c r="O278" s="139"/>
    </row>
    <row r="279" spans="6:15" ht="16.5">
      <c r="F279" s="138"/>
      <c r="G279" s="138"/>
      <c r="H279" s="138"/>
      <c r="I279" s="138"/>
      <c r="J279" s="138"/>
      <c r="K279" s="138"/>
      <c r="L279" s="138"/>
      <c r="M279" s="138"/>
      <c r="N279" s="138"/>
      <c r="O279" s="139"/>
    </row>
    <row r="280" spans="6:15" ht="16.5">
      <c r="F280" s="138"/>
      <c r="G280" s="138"/>
      <c r="H280" s="138"/>
      <c r="I280" s="138"/>
      <c r="J280" s="138"/>
      <c r="K280" s="138"/>
      <c r="L280" s="138"/>
      <c r="M280" s="138"/>
      <c r="N280" s="138"/>
      <c r="O280" s="139"/>
    </row>
    <row r="281" spans="6:15" ht="16.5">
      <c r="F281" s="138"/>
      <c r="G281" s="138"/>
      <c r="H281" s="138"/>
      <c r="I281" s="138"/>
      <c r="J281" s="138"/>
      <c r="K281" s="138"/>
      <c r="L281" s="138"/>
      <c r="M281" s="138"/>
      <c r="N281" s="138"/>
      <c r="O281" s="139"/>
    </row>
    <row r="282" spans="6:15" ht="16.5">
      <c r="F282" s="138"/>
      <c r="G282" s="138"/>
      <c r="H282" s="138"/>
      <c r="I282" s="138"/>
      <c r="J282" s="138"/>
      <c r="K282" s="138"/>
      <c r="L282" s="138"/>
      <c r="M282" s="138"/>
      <c r="N282" s="138"/>
      <c r="O282" s="139"/>
    </row>
    <row r="283" spans="6:15" ht="16.5">
      <c r="F283" s="138"/>
      <c r="G283" s="138"/>
      <c r="H283" s="138"/>
      <c r="I283" s="138"/>
      <c r="J283" s="138"/>
      <c r="K283" s="138"/>
      <c r="L283" s="138"/>
      <c r="M283" s="138"/>
      <c r="N283" s="138"/>
      <c r="O283" s="139"/>
    </row>
    <row r="284" spans="6:15" ht="16.5">
      <c r="F284" s="138"/>
      <c r="G284" s="138"/>
      <c r="H284" s="138"/>
      <c r="I284" s="138"/>
      <c r="J284" s="138"/>
      <c r="K284" s="138"/>
      <c r="L284" s="138"/>
      <c r="M284" s="138"/>
      <c r="N284" s="138"/>
      <c r="O284" s="139"/>
    </row>
    <row r="285" spans="6:15" ht="16.5">
      <c r="F285" s="138"/>
      <c r="G285" s="138"/>
      <c r="H285" s="138"/>
      <c r="I285" s="138"/>
      <c r="J285" s="138"/>
      <c r="K285" s="138"/>
      <c r="L285" s="138"/>
      <c r="M285" s="138"/>
      <c r="N285" s="138"/>
      <c r="O285" s="139"/>
    </row>
    <row r="286" spans="6:15" ht="16.5">
      <c r="F286" s="138"/>
      <c r="G286" s="138"/>
      <c r="H286" s="138"/>
      <c r="I286" s="138"/>
      <c r="J286" s="138"/>
      <c r="K286" s="138"/>
      <c r="L286" s="138"/>
      <c r="M286" s="138"/>
      <c r="N286" s="138"/>
      <c r="O286" s="139"/>
    </row>
    <row r="287" spans="6:15" ht="16.5">
      <c r="F287" s="138"/>
      <c r="G287" s="138"/>
      <c r="H287" s="138"/>
      <c r="I287" s="138"/>
      <c r="J287" s="138"/>
      <c r="K287" s="138"/>
      <c r="L287" s="138"/>
      <c r="M287" s="138"/>
      <c r="N287" s="138"/>
      <c r="O287" s="139"/>
    </row>
    <row r="288" spans="6:15" ht="16.5">
      <c r="F288" s="138"/>
      <c r="G288" s="138"/>
      <c r="H288" s="138"/>
      <c r="I288" s="138"/>
      <c r="J288" s="138"/>
      <c r="K288" s="138"/>
      <c r="L288" s="138"/>
      <c r="M288" s="138"/>
      <c r="N288" s="138"/>
      <c r="O288" s="139"/>
    </row>
    <row r="289" spans="6:15" ht="16.5">
      <c r="F289" s="138"/>
      <c r="G289" s="138"/>
      <c r="H289" s="138"/>
      <c r="I289" s="138"/>
      <c r="J289" s="138"/>
      <c r="K289" s="138"/>
      <c r="L289" s="138"/>
      <c r="M289" s="138"/>
      <c r="N289" s="138"/>
      <c r="O289" s="139"/>
    </row>
    <row r="290" spans="6:15" ht="16.5">
      <c r="F290" s="138"/>
      <c r="G290" s="138"/>
      <c r="H290" s="138"/>
      <c r="I290" s="138"/>
      <c r="J290" s="138"/>
      <c r="K290" s="138"/>
      <c r="L290" s="138"/>
      <c r="M290" s="138"/>
      <c r="N290" s="138"/>
      <c r="O290" s="139"/>
    </row>
    <row r="291" spans="6:15" ht="16.5">
      <c r="F291" s="138"/>
      <c r="G291" s="138"/>
      <c r="H291" s="138"/>
      <c r="I291" s="138"/>
      <c r="J291" s="138"/>
      <c r="K291" s="138"/>
      <c r="L291" s="138"/>
      <c r="M291" s="138"/>
      <c r="N291" s="138"/>
      <c r="O291" s="139"/>
    </row>
    <row r="292" spans="6:15" ht="16.5">
      <c r="F292" s="138"/>
      <c r="G292" s="138"/>
      <c r="H292" s="138"/>
      <c r="I292" s="138"/>
      <c r="J292" s="138"/>
      <c r="K292" s="138"/>
      <c r="L292" s="138"/>
      <c r="M292" s="138"/>
      <c r="N292" s="138"/>
      <c r="O292" s="139"/>
    </row>
    <row r="293" spans="6:15" ht="16.5">
      <c r="F293" s="138"/>
      <c r="G293" s="138"/>
      <c r="H293" s="138"/>
      <c r="I293" s="138"/>
      <c r="J293" s="138"/>
      <c r="K293" s="138"/>
      <c r="L293" s="138"/>
      <c r="M293" s="138"/>
      <c r="N293" s="138"/>
      <c r="O293" s="139"/>
    </row>
    <row r="294" spans="6:15" ht="16.5">
      <c r="F294" s="138"/>
      <c r="G294" s="138"/>
      <c r="H294" s="138"/>
      <c r="I294" s="138"/>
      <c r="J294" s="138"/>
      <c r="K294" s="138"/>
      <c r="L294" s="138"/>
      <c r="M294" s="138"/>
      <c r="N294" s="138"/>
      <c r="O294" s="139"/>
    </row>
    <row r="295" spans="6:15" ht="16.5">
      <c r="F295" s="138"/>
      <c r="G295" s="138"/>
      <c r="H295" s="138"/>
      <c r="I295" s="138"/>
      <c r="J295" s="138"/>
      <c r="K295" s="138"/>
      <c r="L295" s="138"/>
      <c r="M295" s="138"/>
      <c r="N295" s="138"/>
      <c r="O295" s="139"/>
    </row>
    <row r="296" spans="6:15" ht="16.5">
      <c r="F296" s="138"/>
      <c r="G296" s="138"/>
      <c r="H296" s="138"/>
      <c r="I296" s="138"/>
      <c r="J296" s="138"/>
      <c r="K296" s="138"/>
      <c r="L296" s="138"/>
      <c r="M296" s="138"/>
      <c r="N296" s="138"/>
      <c r="O296" s="139"/>
    </row>
    <row r="297" spans="6:15" ht="16.5">
      <c r="F297" s="138"/>
      <c r="G297" s="138"/>
      <c r="H297" s="138"/>
      <c r="I297" s="138"/>
      <c r="J297" s="138"/>
      <c r="K297" s="138"/>
      <c r="L297" s="138"/>
      <c r="M297" s="138"/>
      <c r="N297" s="138"/>
      <c r="O297" s="139"/>
    </row>
    <row r="298" spans="6:15" ht="16.5">
      <c r="F298" s="138"/>
      <c r="G298" s="138"/>
      <c r="H298" s="138"/>
      <c r="I298" s="138"/>
      <c r="J298" s="138"/>
      <c r="K298" s="138"/>
      <c r="L298" s="138"/>
      <c r="M298" s="138"/>
      <c r="N298" s="138"/>
      <c r="O298" s="139"/>
    </row>
    <row r="299" spans="6:15" ht="16.5">
      <c r="F299" s="138"/>
      <c r="G299" s="138"/>
      <c r="H299" s="138"/>
      <c r="I299" s="138"/>
      <c r="J299" s="138"/>
      <c r="K299" s="138"/>
      <c r="L299" s="138"/>
      <c r="M299" s="138"/>
      <c r="N299" s="138"/>
      <c r="O299" s="139"/>
    </row>
    <row r="300" spans="6:15" ht="16.5">
      <c r="F300" s="138"/>
      <c r="G300" s="138"/>
      <c r="H300" s="138"/>
      <c r="I300" s="138"/>
      <c r="J300" s="138"/>
      <c r="K300" s="138"/>
      <c r="L300" s="138"/>
      <c r="M300" s="138"/>
      <c r="N300" s="138"/>
      <c r="O300" s="139"/>
    </row>
    <row r="301" spans="6:15" ht="16.5">
      <c r="F301" s="138"/>
      <c r="G301" s="138"/>
      <c r="H301" s="138"/>
      <c r="I301" s="138"/>
      <c r="J301" s="138"/>
      <c r="K301" s="138"/>
      <c r="L301" s="138"/>
      <c r="M301" s="138"/>
      <c r="N301" s="138"/>
      <c r="O301" s="139"/>
    </row>
    <row r="302" spans="6:15" ht="16.5">
      <c r="F302" s="138"/>
      <c r="G302" s="138"/>
      <c r="H302" s="138"/>
      <c r="I302" s="138"/>
      <c r="J302" s="138"/>
      <c r="K302" s="138"/>
      <c r="L302" s="138"/>
      <c r="M302" s="138"/>
      <c r="N302" s="138"/>
      <c r="O302" s="139"/>
    </row>
    <row r="303" spans="6:15" ht="16.5">
      <c r="F303" s="138"/>
      <c r="G303" s="138"/>
      <c r="H303" s="138"/>
      <c r="I303" s="138"/>
      <c r="J303" s="138"/>
      <c r="K303" s="138"/>
      <c r="L303" s="138"/>
      <c r="M303" s="138"/>
      <c r="N303" s="138"/>
      <c r="O303" s="139"/>
    </row>
    <row r="304" spans="6:15" ht="16.5">
      <c r="F304" s="138"/>
      <c r="G304" s="138"/>
      <c r="H304" s="138"/>
      <c r="I304" s="138"/>
      <c r="J304" s="138"/>
      <c r="K304" s="138"/>
      <c r="L304" s="138"/>
      <c r="M304" s="138"/>
      <c r="N304" s="138"/>
      <c r="O304" s="139"/>
    </row>
    <row r="305" spans="6:15" ht="16.5">
      <c r="F305" s="138"/>
      <c r="G305" s="138"/>
      <c r="H305" s="138"/>
      <c r="I305" s="138"/>
      <c r="J305" s="138"/>
      <c r="K305" s="138"/>
      <c r="L305" s="138"/>
      <c r="M305" s="138"/>
      <c r="N305" s="138"/>
      <c r="O305" s="139"/>
    </row>
    <row r="306" spans="6:15" ht="16.5">
      <c r="F306" s="138"/>
      <c r="G306" s="138"/>
      <c r="H306" s="138"/>
      <c r="I306" s="138"/>
      <c r="J306" s="138"/>
      <c r="K306" s="138"/>
      <c r="L306" s="138"/>
      <c r="M306" s="138"/>
      <c r="N306" s="138"/>
      <c r="O306" s="139"/>
    </row>
    <row r="307" spans="6:15" ht="16.5">
      <c r="F307" s="138"/>
      <c r="G307" s="138"/>
      <c r="H307" s="138"/>
      <c r="I307" s="138"/>
      <c r="J307" s="138"/>
      <c r="K307" s="138"/>
      <c r="L307" s="138"/>
      <c r="M307" s="138"/>
      <c r="N307" s="138"/>
      <c r="O307" s="139"/>
    </row>
    <row r="308" spans="6:15" ht="16.5">
      <c r="F308" s="138"/>
      <c r="G308" s="138"/>
      <c r="H308" s="138"/>
      <c r="I308" s="138"/>
      <c r="J308" s="138"/>
      <c r="K308" s="138"/>
      <c r="L308" s="138"/>
      <c r="M308" s="138"/>
      <c r="N308" s="138"/>
      <c r="O308" s="139"/>
    </row>
    <row r="309" spans="6:15" ht="16.5">
      <c r="F309" s="138"/>
      <c r="G309" s="138"/>
      <c r="H309" s="138"/>
      <c r="I309" s="138"/>
      <c r="J309" s="138"/>
      <c r="K309" s="138"/>
      <c r="L309" s="138"/>
      <c r="M309" s="138"/>
      <c r="N309" s="138"/>
      <c r="O309" s="139"/>
    </row>
    <row r="310" spans="6:15" ht="16.5">
      <c r="F310" s="138"/>
      <c r="G310" s="138"/>
      <c r="H310" s="138"/>
      <c r="I310" s="138"/>
      <c r="J310" s="138"/>
      <c r="K310" s="138"/>
      <c r="L310" s="138"/>
      <c r="M310" s="138"/>
      <c r="N310" s="138"/>
      <c r="O310" s="139"/>
    </row>
    <row r="311" spans="6:15" ht="16.5">
      <c r="F311" s="138"/>
      <c r="G311" s="138"/>
      <c r="H311" s="138"/>
      <c r="I311" s="138"/>
      <c r="J311" s="138"/>
      <c r="K311" s="138"/>
      <c r="L311" s="138"/>
      <c r="M311" s="138"/>
      <c r="N311" s="138"/>
      <c r="O311" s="139"/>
    </row>
    <row r="312" spans="6:15" ht="16.5">
      <c r="F312" s="138"/>
      <c r="G312" s="138"/>
      <c r="H312" s="138"/>
      <c r="I312" s="138"/>
      <c r="J312" s="138"/>
      <c r="K312" s="138"/>
      <c r="L312" s="138"/>
      <c r="M312" s="138"/>
      <c r="N312" s="138"/>
      <c r="O312" s="139"/>
    </row>
    <row r="313" spans="6:15" ht="16.5">
      <c r="F313" s="138"/>
      <c r="G313" s="138"/>
      <c r="H313" s="138"/>
      <c r="I313" s="138"/>
      <c r="J313" s="138"/>
      <c r="K313" s="138"/>
      <c r="L313" s="138"/>
      <c r="M313" s="138"/>
      <c r="N313" s="138"/>
      <c r="O313" s="139"/>
    </row>
    <row r="314" spans="6:15" ht="16.5">
      <c r="F314" s="138"/>
      <c r="G314" s="138"/>
      <c r="H314" s="138"/>
      <c r="I314" s="138"/>
      <c r="J314" s="138"/>
      <c r="K314" s="138"/>
      <c r="L314" s="138"/>
      <c r="M314" s="138"/>
      <c r="N314" s="138"/>
      <c r="O314" s="139"/>
    </row>
    <row r="315" spans="6:15" ht="16.5">
      <c r="F315" s="138"/>
      <c r="G315" s="138"/>
      <c r="H315" s="138"/>
      <c r="I315" s="138"/>
      <c r="J315" s="138"/>
      <c r="K315" s="138"/>
      <c r="L315" s="138"/>
      <c r="M315" s="138"/>
      <c r="N315" s="138"/>
      <c r="O315" s="139"/>
    </row>
    <row r="316" spans="6:15" ht="16.5">
      <c r="F316" s="138"/>
      <c r="G316" s="138"/>
      <c r="H316" s="138"/>
      <c r="I316" s="138"/>
      <c r="J316" s="138"/>
      <c r="K316" s="138"/>
      <c r="L316" s="138"/>
      <c r="M316" s="138"/>
      <c r="N316" s="138"/>
      <c r="O316" s="139"/>
    </row>
    <row r="317" spans="6:15" ht="16.5">
      <c r="F317" s="138"/>
      <c r="G317" s="138"/>
      <c r="H317" s="138"/>
      <c r="I317" s="138"/>
      <c r="J317" s="138"/>
      <c r="K317" s="138"/>
      <c r="L317" s="138"/>
      <c r="M317" s="138"/>
      <c r="N317" s="138"/>
      <c r="O317" s="139"/>
    </row>
    <row r="318" spans="6:15" ht="16.5">
      <c r="F318" s="138"/>
      <c r="G318" s="138"/>
      <c r="H318" s="138"/>
      <c r="I318" s="138"/>
      <c r="J318" s="138"/>
      <c r="K318" s="138"/>
      <c r="L318" s="138"/>
      <c r="M318" s="138"/>
      <c r="N318" s="138"/>
      <c r="O318" s="139"/>
    </row>
    <row r="319" spans="6:15" ht="16.5">
      <c r="F319" s="138"/>
      <c r="G319" s="138"/>
      <c r="H319" s="138"/>
      <c r="I319" s="138"/>
      <c r="J319" s="138"/>
      <c r="K319" s="138"/>
      <c r="L319" s="138"/>
      <c r="M319" s="138"/>
      <c r="N319" s="138"/>
      <c r="O319" s="139"/>
    </row>
    <row r="320" spans="6:15" ht="16.5">
      <c r="F320" s="138"/>
      <c r="G320" s="138"/>
      <c r="H320" s="138"/>
      <c r="I320" s="138"/>
      <c r="J320" s="138"/>
      <c r="K320" s="138"/>
      <c r="L320" s="138"/>
      <c r="M320" s="138"/>
      <c r="N320" s="138"/>
      <c r="O320" s="139"/>
    </row>
    <row r="321" spans="6:15" ht="16.5">
      <c r="F321" s="138"/>
      <c r="G321" s="138"/>
      <c r="H321" s="138"/>
      <c r="I321" s="138"/>
      <c r="J321" s="138"/>
      <c r="K321" s="138"/>
      <c r="L321" s="138"/>
      <c r="M321" s="138"/>
      <c r="N321" s="138"/>
      <c r="O321" s="139"/>
    </row>
    <row r="322" spans="6:15" ht="16.5">
      <c r="F322" s="138"/>
      <c r="G322" s="138"/>
      <c r="H322" s="138"/>
      <c r="I322" s="138"/>
      <c r="J322" s="138"/>
      <c r="K322" s="138"/>
      <c r="L322" s="138"/>
      <c r="M322" s="138"/>
      <c r="N322" s="138"/>
      <c r="O322" s="139"/>
    </row>
    <row r="323" spans="6:15" ht="16.5">
      <c r="F323" s="138"/>
      <c r="G323" s="138"/>
      <c r="H323" s="138"/>
      <c r="I323" s="138"/>
      <c r="J323" s="138"/>
      <c r="K323" s="138"/>
      <c r="L323" s="138"/>
      <c r="M323" s="138"/>
      <c r="N323" s="138"/>
      <c r="O323" s="139"/>
    </row>
    <row r="324" spans="6:15" ht="16.5">
      <c r="F324" s="138"/>
      <c r="G324" s="138"/>
      <c r="H324" s="138"/>
      <c r="I324" s="138"/>
      <c r="J324" s="138"/>
      <c r="K324" s="138"/>
      <c r="L324" s="138"/>
      <c r="M324" s="138"/>
      <c r="N324" s="138"/>
      <c r="O324" s="139"/>
    </row>
    <row r="325" spans="6:15" ht="16.5">
      <c r="F325" s="138"/>
      <c r="G325" s="138"/>
      <c r="H325" s="138"/>
      <c r="I325" s="138"/>
      <c r="J325" s="138"/>
      <c r="K325" s="138"/>
      <c r="L325" s="138"/>
      <c r="M325" s="138"/>
      <c r="N325" s="138"/>
      <c r="O325" s="139"/>
    </row>
    <row r="326" spans="6:15" ht="16.5">
      <c r="F326" s="138"/>
      <c r="G326" s="138"/>
      <c r="H326" s="138"/>
      <c r="I326" s="138"/>
      <c r="J326" s="138"/>
      <c r="K326" s="138"/>
      <c r="L326" s="138"/>
      <c r="M326" s="138"/>
      <c r="N326" s="138"/>
      <c r="O326" s="139"/>
    </row>
    <row r="327" spans="6:15" ht="16.5">
      <c r="F327" s="138"/>
      <c r="G327" s="138"/>
      <c r="H327" s="138"/>
      <c r="I327" s="138"/>
      <c r="J327" s="138"/>
      <c r="K327" s="138"/>
      <c r="L327" s="138"/>
      <c r="M327" s="138"/>
      <c r="N327" s="138"/>
      <c r="O327" s="139"/>
    </row>
    <row r="328" spans="6:15" ht="16.5">
      <c r="F328" s="138"/>
      <c r="G328" s="138"/>
      <c r="H328" s="138"/>
      <c r="I328" s="138"/>
      <c r="J328" s="138"/>
      <c r="K328" s="138"/>
      <c r="L328" s="138"/>
      <c r="M328" s="138"/>
      <c r="N328" s="138"/>
      <c r="O328" s="139"/>
    </row>
    <row r="329" spans="6:15" ht="16.5">
      <c r="F329" s="138"/>
      <c r="G329" s="138"/>
      <c r="H329" s="138"/>
      <c r="I329" s="138"/>
      <c r="J329" s="138"/>
      <c r="K329" s="138"/>
      <c r="L329" s="138"/>
      <c r="M329" s="138"/>
      <c r="N329" s="138"/>
      <c r="O329" s="139"/>
    </row>
    <row r="330" spans="6:15" ht="16.5">
      <c r="F330" s="138"/>
      <c r="G330" s="138"/>
      <c r="H330" s="138"/>
      <c r="I330" s="138"/>
      <c r="J330" s="138"/>
      <c r="K330" s="138"/>
      <c r="L330" s="138"/>
      <c r="M330" s="138"/>
      <c r="N330" s="138"/>
      <c r="O330" s="139"/>
    </row>
    <row r="331" spans="6:15" ht="16.5">
      <c r="F331" s="138"/>
      <c r="G331" s="138"/>
      <c r="H331" s="138"/>
      <c r="I331" s="138"/>
      <c r="J331" s="138"/>
      <c r="K331" s="138"/>
      <c r="L331" s="138"/>
      <c r="M331" s="138"/>
      <c r="N331" s="138"/>
      <c r="O331" s="139"/>
    </row>
    <row r="332" spans="6:15" ht="16.5">
      <c r="F332" s="138"/>
      <c r="G332" s="138"/>
      <c r="H332" s="138"/>
      <c r="I332" s="138"/>
      <c r="J332" s="138"/>
      <c r="K332" s="138"/>
      <c r="L332" s="138"/>
      <c r="M332" s="138"/>
      <c r="N332" s="138"/>
      <c r="O332" s="139"/>
    </row>
    <row r="333" spans="6:15" ht="16.5">
      <c r="F333" s="138"/>
      <c r="G333" s="138"/>
      <c r="H333" s="138"/>
      <c r="I333" s="138"/>
      <c r="J333" s="138"/>
      <c r="K333" s="138"/>
      <c r="L333" s="138"/>
      <c r="M333" s="138"/>
      <c r="N333" s="138"/>
      <c r="O333" s="139"/>
    </row>
    <row r="334" spans="6:15" ht="16.5">
      <c r="F334" s="138"/>
      <c r="G334" s="138"/>
      <c r="H334" s="138"/>
      <c r="I334" s="138"/>
      <c r="J334" s="138"/>
      <c r="K334" s="138"/>
      <c r="L334" s="138"/>
      <c r="M334" s="138"/>
      <c r="N334" s="138"/>
      <c r="O334" s="139"/>
    </row>
    <row r="335" spans="6:15" ht="16.5">
      <c r="F335" s="138"/>
      <c r="G335" s="138"/>
      <c r="H335" s="138"/>
      <c r="I335" s="138"/>
      <c r="J335" s="138"/>
      <c r="K335" s="138"/>
      <c r="L335" s="138"/>
      <c r="M335" s="138"/>
      <c r="N335" s="138"/>
      <c r="O335" s="139"/>
    </row>
    <row r="336" spans="6:15" ht="16.5">
      <c r="F336" s="138"/>
      <c r="G336" s="138"/>
      <c r="H336" s="138"/>
      <c r="I336" s="138"/>
      <c r="J336" s="138"/>
      <c r="K336" s="138"/>
      <c r="L336" s="138"/>
      <c r="M336" s="138"/>
      <c r="N336" s="138"/>
      <c r="O336" s="139"/>
    </row>
    <row r="337" spans="6:15" ht="16.5">
      <c r="F337" s="138"/>
      <c r="G337" s="138"/>
      <c r="H337" s="138"/>
      <c r="I337" s="138"/>
      <c r="J337" s="138"/>
      <c r="K337" s="138"/>
      <c r="L337" s="138"/>
      <c r="M337" s="138"/>
      <c r="N337" s="138"/>
      <c r="O337" s="139"/>
    </row>
    <row r="338" spans="6:15" ht="16.5">
      <c r="F338" s="138"/>
      <c r="G338" s="138"/>
      <c r="H338" s="138"/>
      <c r="I338" s="138"/>
      <c r="J338" s="138"/>
      <c r="K338" s="138"/>
      <c r="L338" s="138"/>
      <c r="M338" s="138"/>
      <c r="N338" s="138"/>
      <c r="O338" s="139"/>
    </row>
    <row r="339" spans="6:15" ht="16.5">
      <c r="F339" s="138"/>
      <c r="G339" s="138"/>
      <c r="H339" s="138"/>
      <c r="I339" s="138"/>
      <c r="J339" s="138"/>
      <c r="K339" s="138"/>
      <c r="L339" s="138"/>
      <c r="M339" s="138"/>
      <c r="N339" s="138"/>
      <c r="O339" s="139"/>
    </row>
    <row r="340" spans="6:15" ht="16.5">
      <c r="F340" s="138"/>
      <c r="G340" s="138"/>
      <c r="H340" s="138"/>
      <c r="I340" s="138"/>
      <c r="J340" s="138"/>
      <c r="K340" s="138"/>
      <c r="L340" s="138"/>
      <c r="M340" s="138"/>
      <c r="N340" s="138"/>
      <c r="O340" s="139"/>
    </row>
    <row r="341" spans="6:15" ht="16.5">
      <c r="F341" s="138"/>
      <c r="G341" s="138"/>
      <c r="H341" s="138"/>
      <c r="I341" s="138"/>
      <c r="J341" s="138"/>
      <c r="K341" s="138"/>
      <c r="L341" s="138"/>
      <c r="M341" s="138"/>
      <c r="N341" s="138"/>
      <c r="O341" s="139"/>
    </row>
    <row r="342" spans="6:15" ht="16.5">
      <c r="F342" s="138"/>
      <c r="G342" s="138"/>
      <c r="H342" s="138"/>
      <c r="I342" s="138"/>
      <c r="J342" s="138"/>
      <c r="K342" s="138"/>
      <c r="L342" s="138"/>
      <c r="M342" s="138"/>
      <c r="N342" s="138"/>
      <c r="O342" s="139"/>
    </row>
    <row r="343" spans="6:15" ht="16.5">
      <c r="F343" s="138"/>
      <c r="G343" s="138"/>
      <c r="H343" s="138"/>
      <c r="I343" s="138"/>
      <c r="J343" s="138"/>
      <c r="K343" s="138"/>
      <c r="L343" s="138"/>
      <c r="M343" s="138"/>
      <c r="N343" s="138"/>
      <c r="O343" s="139"/>
    </row>
    <row r="344" spans="6:15" ht="16.5">
      <c r="F344" s="138"/>
      <c r="G344" s="138"/>
      <c r="H344" s="138"/>
      <c r="I344" s="138"/>
      <c r="J344" s="138"/>
      <c r="K344" s="138"/>
      <c r="L344" s="138"/>
      <c r="M344" s="138"/>
      <c r="N344" s="138"/>
      <c r="O344" s="139"/>
    </row>
    <row r="345" spans="6:15" ht="16.5">
      <c r="F345" s="138"/>
      <c r="G345" s="138"/>
      <c r="H345" s="138"/>
      <c r="I345" s="138"/>
      <c r="J345" s="138"/>
      <c r="K345" s="138"/>
      <c r="L345" s="138"/>
      <c r="M345" s="138"/>
      <c r="N345" s="138"/>
      <c r="O345" s="139"/>
    </row>
    <row r="346" spans="6:15" ht="16.5">
      <c r="F346" s="138"/>
      <c r="G346" s="138"/>
      <c r="H346" s="138"/>
      <c r="I346" s="138"/>
      <c r="J346" s="138"/>
      <c r="K346" s="138"/>
      <c r="L346" s="138"/>
      <c r="M346" s="138"/>
      <c r="N346" s="138"/>
      <c r="O346" s="139"/>
    </row>
    <row r="347" spans="6:15" ht="16.5">
      <c r="F347" s="138"/>
      <c r="G347" s="138"/>
      <c r="H347" s="138"/>
      <c r="I347" s="138"/>
      <c r="J347" s="138"/>
      <c r="K347" s="138"/>
      <c r="L347" s="138"/>
      <c r="M347" s="138"/>
      <c r="N347" s="138"/>
      <c r="O347" s="139"/>
    </row>
    <row r="348" spans="6:15" ht="16.5">
      <c r="F348" s="138"/>
      <c r="G348" s="138"/>
      <c r="H348" s="138"/>
      <c r="I348" s="138"/>
      <c r="J348" s="138"/>
      <c r="K348" s="138"/>
      <c r="L348" s="138"/>
      <c r="M348" s="138"/>
      <c r="N348" s="138"/>
      <c r="O348" s="139"/>
    </row>
    <row r="349" spans="6:15" ht="16.5">
      <c r="F349" s="138"/>
      <c r="G349" s="138"/>
      <c r="H349" s="138"/>
      <c r="I349" s="138"/>
      <c r="J349" s="138"/>
      <c r="K349" s="138"/>
      <c r="L349" s="138"/>
      <c r="M349" s="138"/>
      <c r="N349" s="138"/>
      <c r="O349" s="139"/>
    </row>
    <row r="350" spans="6:15" ht="16.5">
      <c r="F350" s="138"/>
      <c r="G350" s="138"/>
      <c r="H350" s="138"/>
      <c r="I350" s="138"/>
      <c r="J350" s="138"/>
      <c r="K350" s="138"/>
      <c r="L350" s="138"/>
      <c r="M350" s="138"/>
      <c r="N350" s="138"/>
      <c r="O350" s="139"/>
    </row>
    <row r="351" spans="6:15" ht="16.5">
      <c r="F351" s="138"/>
      <c r="G351" s="138"/>
      <c r="H351" s="138"/>
      <c r="I351" s="138"/>
      <c r="J351" s="138"/>
      <c r="K351" s="138"/>
      <c r="L351" s="138"/>
      <c r="M351" s="138"/>
      <c r="N351" s="138"/>
      <c r="O351" s="139"/>
    </row>
    <row r="352" spans="6:15" ht="16.5">
      <c r="F352" s="138"/>
      <c r="G352" s="138"/>
      <c r="H352" s="138"/>
      <c r="I352" s="138"/>
      <c r="J352" s="138"/>
      <c r="K352" s="138"/>
      <c r="L352" s="138"/>
      <c r="M352" s="138"/>
      <c r="N352" s="138"/>
      <c r="O352" s="139"/>
    </row>
    <row r="353" spans="6:15" ht="16.5">
      <c r="F353" s="138"/>
      <c r="G353" s="138"/>
      <c r="H353" s="138"/>
      <c r="I353" s="138"/>
      <c r="J353" s="138"/>
      <c r="K353" s="138"/>
      <c r="L353" s="138"/>
      <c r="M353" s="138"/>
      <c r="N353" s="138"/>
      <c r="O353" s="139"/>
    </row>
    <row r="354" spans="6:15" ht="16.5">
      <c r="F354" s="138"/>
      <c r="G354" s="138"/>
      <c r="H354" s="138"/>
      <c r="I354" s="138"/>
      <c r="J354" s="138"/>
      <c r="K354" s="138"/>
      <c r="L354" s="138"/>
      <c r="M354" s="138"/>
      <c r="N354" s="138"/>
      <c r="O354" s="139"/>
    </row>
    <row r="355" spans="6:15" ht="16.5">
      <c r="F355" s="138"/>
      <c r="G355" s="138"/>
      <c r="H355" s="138"/>
      <c r="I355" s="138"/>
      <c r="J355" s="138"/>
      <c r="K355" s="138"/>
      <c r="L355" s="138"/>
      <c r="M355" s="138"/>
      <c r="N355" s="138"/>
      <c r="O355" s="139"/>
    </row>
    <row r="356" spans="6:15" ht="16.5">
      <c r="F356" s="138"/>
      <c r="G356" s="138"/>
      <c r="H356" s="138"/>
      <c r="I356" s="138"/>
      <c r="J356" s="138"/>
      <c r="K356" s="138"/>
      <c r="L356" s="138"/>
      <c r="M356" s="138"/>
      <c r="N356" s="138"/>
      <c r="O356" s="139"/>
    </row>
    <row r="357" spans="6:15" ht="16.5">
      <c r="F357" s="138"/>
      <c r="G357" s="138"/>
      <c r="H357" s="138"/>
      <c r="I357" s="138"/>
      <c r="J357" s="138"/>
      <c r="K357" s="138"/>
      <c r="L357" s="138"/>
      <c r="M357" s="138"/>
      <c r="N357" s="138"/>
      <c r="O357" s="139"/>
    </row>
    <row r="358" spans="6:15" ht="16.5">
      <c r="F358" s="138"/>
      <c r="G358" s="138"/>
      <c r="H358" s="138"/>
      <c r="I358" s="138"/>
      <c r="J358" s="138"/>
      <c r="K358" s="138"/>
      <c r="L358" s="138"/>
      <c r="M358" s="138"/>
      <c r="N358" s="138"/>
      <c r="O358" s="139"/>
    </row>
    <row r="359" spans="6:15" ht="16.5">
      <c r="F359" s="138"/>
      <c r="G359" s="138"/>
      <c r="H359" s="138"/>
      <c r="I359" s="138"/>
      <c r="J359" s="138"/>
      <c r="K359" s="138"/>
      <c r="L359" s="138"/>
      <c r="M359" s="138"/>
      <c r="N359" s="138"/>
      <c r="O359" s="139"/>
    </row>
    <row r="360" spans="6:15" ht="16.5">
      <c r="F360" s="138"/>
      <c r="G360" s="138"/>
      <c r="H360" s="138"/>
      <c r="I360" s="138"/>
      <c r="J360" s="138"/>
      <c r="K360" s="138"/>
      <c r="L360" s="138"/>
      <c r="M360" s="138"/>
      <c r="N360" s="138"/>
      <c r="O360" s="139"/>
    </row>
    <row r="361" spans="6:15" ht="16.5">
      <c r="F361" s="138"/>
      <c r="G361" s="138"/>
      <c r="H361" s="138"/>
      <c r="I361" s="138"/>
      <c r="J361" s="138"/>
      <c r="K361" s="138"/>
      <c r="L361" s="138"/>
      <c r="M361" s="138"/>
      <c r="N361" s="138"/>
      <c r="O361" s="139"/>
    </row>
    <row r="362" spans="6:15" ht="16.5">
      <c r="F362" s="138"/>
      <c r="G362" s="138"/>
      <c r="H362" s="138"/>
      <c r="I362" s="138"/>
      <c r="J362" s="138"/>
      <c r="K362" s="138"/>
      <c r="L362" s="138"/>
      <c r="M362" s="138"/>
      <c r="N362" s="138"/>
      <c r="O362" s="139"/>
    </row>
    <row r="363" spans="6:15" ht="16.5">
      <c r="F363" s="138"/>
      <c r="G363" s="138"/>
      <c r="H363" s="138"/>
      <c r="I363" s="138"/>
      <c r="J363" s="138"/>
      <c r="K363" s="138"/>
      <c r="L363" s="138"/>
      <c r="M363" s="138"/>
      <c r="N363" s="138"/>
      <c r="O363" s="139"/>
    </row>
    <row r="364" spans="6:15" ht="16.5">
      <c r="F364" s="138"/>
      <c r="G364" s="138"/>
      <c r="H364" s="138"/>
      <c r="I364" s="138"/>
      <c r="J364" s="138"/>
      <c r="K364" s="138"/>
      <c r="L364" s="138"/>
      <c r="M364" s="138"/>
      <c r="N364" s="138"/>
      <c r="O364" s="139"/>
    </row>
    <row r="365" spans="6:15" ht="16.5">
      <c r="F365" s="138"/>
      <c r="G365" s="138"/>
      <c r="H365" s="138"/>
      <c r="I365" s="138"/>
      <c r="J365" s="138"/>
      <c r="K365" s="138"/>
      <c r="L365" s="138"/>
      <c r="M365" s="138"/>
      <c r="N365" s="138"/>
      <c r="O365" s="139"/>
    </row>
    <row r="366" spans="6:15" ht="16.5">
      <c r="F366" s="138"/>
      <c r="G366" s="138"/>
      <c r="H366" s="138"/>
      <c r="I366" s="138"/>
      <c r="J366" s="138"/>
      <c r="K366" s="138"/>
      <c r="L366" s="138"/>
      <c r="M366" s="138"/>
      <c r="N366" s="138"/>
      <c r="O366" s="139"/>
    </row>
    <row r="367" spans="6:15" ht="16.5">
      <c r="F367" s="138"/>
      <c r="G367" s="138"/>
      <c r="H367" s="138"/>
      <c r="I367" s="138"/>
      <c r="J367" s="138"/>
      <c r="K367" s="138"/>
      <c r="L367" s="138"/>
      <c r="M367" s="138"/>
      <c r="N367" s="138"/>
      <c r="O367" s="139"/>
    </row>
    <row r="368" spans="6:15" ht="16.5">
      <c r="F368" s="138"/>
      <c r="G368" s="138"/>
      <c r="H368" s="138"/>
      <c r="I368" s="138"/>
      <c r="J368" s="138"/>
      <c r="K368" s="138"/>
      <c r="L368" s="138"/>
      <c r="M368" s="138"/>
      <c r="N368" s="138"/>
      <c r="O368" s="139"/>
    </row>
    <row r="369" spans="6:15" ht="16.5">
      <c r="F369" s="138"/>
      <c r="G369" s="138"/>
      <c r="H369" s="138"/>
      <c r="I369" s="138"/>
      <c r="J369" s="138"/>
      <c r="K369" s="138"/>
      <c r="L369" s="138"/>
      <c r="M369" s="138"/>
      <c r="N369" s="138"/>
      <c r="O369" s="139"/>
    </row>
    <row r="370" spans="6:15" ht="16.5">
      <c r="F370" s="138"/>
      <c r="G370" s="138"/>
      <c r="H370" s="138"/>
      <c r="I370" s="138"/>
      <c r="J370" s="138"/>
      <c r="K370" s="138"/>
      <c r="L370" s="138"/>
      <c r="M370" s="138"/>
      <c r="N370" s="138"/>
      <c r="O370" s="139"/>
    </row>
    <row r="371" spans="6:15" ht="16.5">
      <c r="F371" s="138"/>
      <c r="G371" s="138"/>
      <c r="H371" s="138"/>
      <c r="I371" s="138"/>
      <c r="J371" s="138"/>
      <c r="K371" s="138"/>
      <c r="L371" s="138"/>
      <c r="M371" s="138"/>
      <c r="N371" s="138"/>
      <c r="O371" s="139"/>
    </row>
    <row r="372" spans="6:15" ht="16.5">
      <c r="F372" s="138"/>
      <c r="G372" s="138"/>
      <c r="H372" s="138"/>
      <c r="I372" s="138"/>
      <c r="J372" s="138"/>
      <c r="K372" s="138"/>
      <c r="L372" s="138"/>
      <c r="M372" s="138"/>
      <c r="N372" s="138"/>
      <c r="O372" s="139"/>
    </row>
    <row r="373" spans="6:15" ht="16.5">
      <c r="F373" s="138"/>
      <c r="G373" s="138"/>
      <c r="H373" s="138"/>
      <c r="I373" s="138"/>
      <c r="J373" s="138"/>
      <c r="K373" s="138"/>
      <c r="L373" s="138"/>
      <c r="M373" s="138"/>
      <c r="N373" s="138"/>
      <c r="O373" s="139"/>
    </row>
    <row r="374" spans="6:15" ht="16.5">
      <c r="F374" s="138"/>
      <c r="G374" s="138"/>
      <c r="H374" s="138"/>
      <c r="I374" s="138"/>
      <c r="J374" s="138"/>
      <c r="K374" s="138"/>
      <c r="L374" s="138"/>
      <c r="M374" s="138"/>
      <c r="N374" s="138"/>
      <c r="O374" s="139"/>
    </row>
    <row r="375" spans="6:15" ht="16.5">
      <c r="F375" s="138"/>
      <c r="G375" s="138"/>
      <c r="H375" s="138"/>
      <c r="I375" s="138"/>
      <c r="J375" s="138"/>
      <c r="K375" s="138"/>
      <c r="L375" s="138"/>
      <c r="M375" s="138"/>
      <c r="N375" s="138"/>
      <c r="O375" s="139"/>
    </row>
    <row r="376" spans="6:15" ht="16.5">
      <c r="F376" s="138"/>
      <c r="G376" s="138"/>
      <c r="H376" s="138"/>
      <c r="I376" s="138"/>
      <c r="J376" s="138"/>
      <c r="K376" s="138"/>
      <c r="L376" s="138"/>
      <c r="M376" s="138"/>
      <c r="N376" s="138"/>
      <c r="O376" s="139"/>
    </row>
    <row r="377" spans="6:15" ht="16.5">
      <c r="F377" s="138"/>
      <c r="G377" s="138"/>
      <c r="H377" s="138"/>
      <c r="I377" s="138"/>
      <c r="J377" s="138"/>
      <c r="K377" s="138"/>
      <c r="L377" s="138"/>
      <c r="M377" s="138"/>
      <c r="N377" s="138"/>
      <c r="O377" s="139"/>
    </row>
    <row r="378" spans="6:15" ht="16.5">
      <c r="F378" s="138"/>
      <c r="G378" s="138"/>
      <c r="H378" s="138"/>
      <c r="I378" s="138"/>
      <c r="J378" s="138"/>
      <c r="K378" s="138"/>
      <c r="L378" s="138"/>
      <c r="M378" s="138"/>
      <c r="N378" s="138"/>
      <c r="O378" s="139"/>
    </row>
    <row r="379" spans="6:15" ht="16.5">
      <c r="F379" s="138"/>
      <c r="G379" s="138"/>
      <c r="H379" s="138"/>
      <c r="I379" s="138"/>
      <c r="J379" s="138"/>
      <c r="K379" s="138"/>
      <c r="L379" s="138"/>
      <c r="M379" s="138"/>
      <c r="N379" s="138"/>
      <c r="O379" s="139"/>
    </row>
    <row r="380" spans="6:15" ht="16.5">
      <c r="F380" s="138"/>
      <c r="G380" s="138"/>
      <c r="H380" s="138"/>
      <c r="I380" s="138"/>
      <c r="J380" s="138"/>
      <c r="K380" s="138"/>
      <c r="L380" s="138"/>
      <c r="M380" s="138"/>
      <c r="N380" s="138"/>
      <c r="O380" s="139"/>
    </row>
    <row r="381" spans="6:15" ht="16.5">
      <c r="F381" s="138"/>
      <c r="G381" s="138"/>
      <c r="H381" s="138"/>
      <c r="I381" s="138"/>
      <c r="J381" s="138"/>
      <c r="K381" s="138"/>
      <c r="L381" s="138"/>
      <c r="M381" s="138"/>
      <c r="N381" s="138"/>
      <c r="O381" s="139"/>
    </row>
    <row r="382" spans="6:15" ht="16.5">
      <c r="F382" s="138"/>
      <c r="G382" s="138"/>
      <c r="H382" s="138"/>
      <c r="I382" s="138"/>
      <c r="J382" s="138"/>
      <c r="K382" s="138"/>
      <c r="L382" s="138"/>
      <c r="M382" s="138"/>
      <c r="N382" s="138"/>
      <c r="O382" s="139"/>
    </row>
    <row r="383" spans="6:15" ht="16.5">
      <c r="F383" s="138"/>
      <c r="G383" s="138"/>
      <c r="H383" s="138"/>
      <c r="I383" s="138"/>
      <c r="J383" s="138"/>
      <c r="K383" s="138"/>
      <c r="L383" s="138"/>
      <c r="M383" s="138"/>
      <c r="N383" s="138"/>
      <c r="O383" s="139"/>
    </row>
    <row r="384" spans="6:15" ht="16.5">
      <c r="F384" s="138"/>
      <c r="G384" s="138"/>
      <c r="H384" s="138"/>
      <c r="I384" s="138"/>
      <c r="J384" s="138"/>
      <c r="K384" s="138"/>
      <c r="L384" s="138"/>
      <c r="M384" s="138"/>
      <c r="N384" s="138"/>
      <c r="O384" s="139"/>
    </row>
    <row r="385" spans="6:15" ht="16.5">
      <c r="F385" s="138"/>
      <c r="G385" s="138"/>
      <c r="H385" s="138"/>
      <c r="I385" s="138"/>
      <c r="J385" s="138"/>
      <c r="K385" s="138"/>
      <c r="L385" s="138"/>
      <c r="M385" s="138"/>
      <c r="N385" s="138"/>
      <c r="O385" s="139"/>
    </row>
    <row r="386" spans="6:15" ht="16.5">
      <c r="F386" s="138"/>
      <c r="G386" s="138"/>
      <c r="H386" s="138"/>
      <c r="I386" s="138"/>
      <c r="J386" s="138"/>
      <c r="K386" s="138"/>
      <c r="L386" s="138"/>
      <c r="M386" s="138"/>
      <c r="N386" s="138"/>
      <c r="O386" s="139"/>
    </row>
    <row r="387" spans="6:15" ht="16.5">
      <c r="F387" s="138"/>
      <c r="G387" s="138"/>
      <c r="H387" s="138"/>
      <c r="I387" s="138"/>
      <c r="J387" s="138"/>
      <c r="K387" s="138"/>
      <c r="L387" s="138"/>
      <c r="M387" s="138"/>
      <c r="N387" s="138"/>
      <c r="O387" s="139"/>
    </row>
    <row r="388" spans="6:15" ht="16.5">
      <c r="F388" s="138"/>
      <c r="G388" s="138"/>
      <c r="H388" s="138"/>
      <c r="I388" s="138"/>
      <c r="J388" s="138"/>
      <c r="K388" s="138"/>
      <c r="L388" s="138"/>
      <c r="M388" s="138"/>
      <c r="N388" s="138"/>
      <c r="O388" s="139"/>
    </row>
    <row r="389" spans="6:15" ht="16.5">
      <c r="F389" s="138"/>
      <c r="G389" s="138"/>
      <c r="H389" s="138"/>
      <c r="I389" s="138"/>
      <c r="J389" s="138"/>
      <c r="K389" s="138"/>
      <c r="L389" s="138"/>
      <c r="M389" s="138"/>
      <c r="N389" s="138"/>
      <c r="O389" s="139"/>
    </row>
    <row r="390" spans="6:15" ht="16.5">
      <c r="F390" s="138"/>
      <c r="G390" s="138"/>
      <c r="H390" s="138"/>
      <c r="I390" s="138"/>
      <c r="J390" s="138"/>
      <c r="K390" s="138"/>
      <c r="L390" s="138"/>
      <c r="M390" s="138"/>
      <c r="N390" s="138"/>
      <c r="O390" s="139"/>
    </row>
    <row r="391" spans="6:15" ht="16.5">
      <c r="F391" s="138"/>
      <c r="G391" s="138"/>
      <c r="H391" s="138"/>
      <c r="I391" s="138"/>
      <c r="J391" s="138"/>
      <c r="K391" s="138"/>
      <c r="L391" s="138"/>
      <c r="M391" s="138"/>
      <c r="N391" s="138"/>
      <c r="O391" s="139"/>
    </row>
    <row r="392" spans="6:15" ht="16.5">
      <c r="F392" s="138"/>
      <c r="G392" s="138"/>
      <c r="H392" s="138"/>
      <c r="I392" s="138"/>
      <c r="J392" s="138"/>
      <c r="K392" s="138"/>
      <c r="L392" s="138"/>
      <c r="M392" s="138"/>
      <c r="N392" s="138"/>
      <c r="O392" s="139"/>
    </row>
    <row r="393" spans="6:15" ht="16.5">
      <c r="F393" s="138"/>
      <c r="G393" s="138"/>
      <c r="H393" s="138"/>
      <c r="I393" s="138"/>
      <c r="J393" s="138"/>
      <c r="K393" s="138"/>
      <c r="L393" s="138"/>
      <c r="M393" s="138"/>
      <c r="N393" s="138"/>
      <c r="O393" s="139"/>
    </row>
    <row r="394" spans="6:15" ht="16.5">
      <c r="F394" s="138"/>
      <c r="G394" s="138"/>
      <c r="H394" s="138"/>
      <c r="I394" s="138"/>
      <c r="J394" s="138"/>
      <c r="K394" s="138"/>
      <c r="L394" s="138"/>
      <c r="M394" s="138"/>
      <c r="N394" s="138"/>
      <c r="O394" s="139"/>
    </row>
    <row r="395" spans="6:15" ht="16.5">
      <c r="F395" s="138"/>
      <c r="G395" s="138"/>
      <c r="H395" s="138"/>
      <c r="I395" s="138"/>
      <c r="J395" s="138"/>
      <c r="K395" s="138"/>
      <c r="L395" s="138"/>
      <c r="M395" s="138"/>
      <c r="N395" s="138"/>
      <c r="O395" s="139"/>
    </row>
    <row r="396" spans="6:15" ht="16.5">
      <c r="F396" s="138"/>
      <c r="G396" s="138"/>
      <c r="H396" s="138"/>
      <c r="I396" s="138"/>
      <c r="J396" s="138"/>
      <c r="K396" s="138"/>
      <c r="L396" s="138"/>
      <c r="M396" s="138"/>
      <c r="N396" s="138"/>
      <c r="O396" s="139"/>
    </row>
    <row r="397" spans="6:15" ht="16.5">
      <c r="F397" s="138"/>
      <c r="G397" s="138"/>
      <c r="H397" s="138"/>
      <c r="I397" s="138"/>
      <c r="J397" s="138"/>
      <c r="K397" s="138"/>
      <c r="L397" s="138"/>
      <c r="M397" s="138"/>
      <c r="N397" s="138"/>
      <c r="O397" s="139"/>
    </row>
    <row r="398" spans="6:15" ht="16.5">
      <c r="F398" s="138"/>
      <c r="G398" s="138"/>
      <c r="H398" s="138"/>
      <c r="I398" s="138"/>
      <c r="J398" s="138"/>
      <c r="K398" s="138"/>
      <c r="L398" s="138"/>
      <c r="M398" s="138"/>
      <c r="N398" s="138"/>
      <c r="O398" s="139"/>
    </row>
    <row r="399" spans="6:15" ht="16.5">
      <c r="F399" s="138"/>
      <c r="G399" s="138"/>
      <c r="H399" s="138"/>
      <c r="I399" s="138"/>
      <c r="J399" s="138"/>
      <c r="K399" s="138"/>
      <c r="L399" s="138"/>
      <c r="M399" s="138"/>
      <c r="N399" s="138"/>
      <c r="O399" s="139"/>
    </row>
    <row r="400" spans="6:15" ht="16.5">
      <c r="F400" s="138"/>
      <c r="G400" s="138"/>
      <c r="H400" s="138"/>
      <c r="I400" s="138"/>
      <c r="J400" s="138"/>
      <c r="K400" s="138"/>
      <c r="L400" s="138"/>
      <c r="M400" s="138"/>
      <c r="N400" s="138"/>
      <c r="O400" s="139"/>
    </row>
    <row r="401" spans="6:15" ht="16.5">
      <c r="F401" s="138"/>
      <c r="G401" s="138"/>
      <c r="H401" s="138"/>
      <c r="I401" s="138"/>
      <c r="J401" s="138"/>
      <c r="K401" s="138"/>
      <c r="L401" s="138"/>
      <c r="M401" s="138"/>
      <c r="N401" s="138"/>
      <c r="O401" s="139"/>
    </row>
    <row r="402" spans="6:15" ht="16.5">
      <c r="F402" s="138"/>
      <c r="G402" s="138"/>
      <c r="H402" s="138"/>
      <c r="I402" s="138"/>
      <c r="J402" s="138"/>
      <c r="K402" s="138"/>
      <c r="L402" s="138"/>
      <c r="M402" s="138"/>
      <c r="N402" s="138"/>
      <c r="O402" s="139"/>
    </row>
    <row r="403" spans="6:15" ht="16.5">
      <c r="F403" s="138"/>
      <c r="G403" s="138"/>
      <c r="H403" s="138"/>
      <c r="I403" s="138"/>
      <c r="J403" s="138"/>
      <c r="K403" s="138"/>
      <c r="L403" s="138"/>
      <c r="M403" s="138"/>
      <c r="N403" s="138"/>
      <c r="O403" s="139"/>
    </row>
    <row r="404" spans="6:15" ht="16.5">
      <c r="F404" s="138"/>
      <c r="G404" s="138"/>
      <c r="H404" s="138"/>
      <c r="I404" s="138"/>
      <c r="J404" s="138"/>
      <c r="K404" s="138"/>
      <c r="L404" s="138"/>
      <c r="M404" s="138"/>
      <c r="N404" s="138"/>
      <c r="O404" s="139"/>
    </row>
    <row r="405" spans="6:15" ht="16.5">
      <c r="F405" s="138"/>
      <c r="G405" s="138"/>
      <c r="H405" s="138"/>
      <c r="I405" s="138"/>
      <c r="J405" s="138"/>
      <c r="K405" s="138"/>
      <c r="L405" s="138"/>
      <c r="M405" s="138"/>
      <c r="N405" s="138"/>
      <c r="O405" s="139"/>
    </row>
    <row r="406" spans="6:15" ht="16.5">
      <c r="F406" s="138"/>
      <c r="G406" s="138"/>
      <c r="H406" s="138"/>
      <c r="I406" s="138"/>
      <c r="J406" s="138"/>
      <c r="K406" s="138"/>
      <c r="L406" s="138"/>
      <c r="M406" s="138"/>
      <c r="N406" s="138"/>
      <c r="O406" s="139"/>
    </row>
    <row r="407" spans="6:15" ht="16.5">
      <c r="F407" s="138"/>
      <c r="G407" s="138"/>
      <c r="H407" s="138"/>
      <c r="I407" s="138"/>
      <c r="J407" s="138"/>
      <c r="K407" s="138"/>
      <c r="L407" s="138"/>
      <c r="M407" s="138"/>
      <c r="N407" s="138"/>
      <c r="O407" s="139"/>
    </row>
    <row r="408" spans="6:15" ht="16.5">
      <c r="F408" s="138"/>
      <c r="G408" s="138"/>
      <c r="H408" s="138"/>
      <c r="I408" s="138"/>
      <c r="J408" s="138"/>
      <c r="K408" s="138"/>
      <c r="L408" s="138"/>
      <c r="M408" s="138"/>
      <c r="N408" s="138"/>
      <c r="O408" s="139"/>
    </row>
    <row r="409" spans="6:15" ht="16.5">
      <c r="F409" s="138"/>
      <c r="G409" s="138"/>
      <c r="H409" s="138"/>
      <c r="I409" s="138"/>
      <c r="J409" s="138"/>
      <c r="K409" s="138"/>
      <c r="L409" s="138"/>
      <c r="M409" s="138"/>
      <c r="N409" s="138"/>
      <c r="O409" s="139"/>
    </row>
    <row r="410" spans="6:15" ht="16.5">
      <c r="F410" s="138"/>
      <c r="G410" s="138"/>
      <c r="H410" s="138"/>
      <c r="I410" s="138"/>
      <c r="J410" s="138"/>
      <c r="K410" s="138"/>
      <c r="L410" s="138"/>
      <c r="M410" s="138"/>
      <c r="N410" s="138"/>
      <c r="O410" s="139"/>
    </row>
    <row r="411" spans="6:15" ht="16.5">
      <c r="F411" s="138"/>
      <c r="G411" s="138"/>
      <c r="H411" s="138"/>
      <c r="I411" s="138"/>
      <c r="J411" s="138"/>
      <c r="K411" s="138"/>
      <c r="L411" s="138"/>
      <c r="M411" s="138"/>
      <c r="N411" s="138"/>
      <c r="O411" s="139"/>
    </row>
    <row r="412" spans="6:15" ht="16.5">
      <c r="F412" s="138"/>
      <c r="G412" s="138"/>
      <c r="H412" s="138"/>
      <c r="I412" s="138"/>
      <c r="J412" s="138"/>
      <c r="K412" s="138"/>
      <c r="L412" s="138"/>
      <c r="M412" s="138"/>
      <c r="N412" s="138"/>
      <c r="O412" s="139"/>
    </row>
    <row r="413" spans="6:15" ht="16.5">
      <c r="F413" s="138"/>
      <c r="G413" s="138"/>
      <c r="H413" s="138"/>
      <c r="I413" s="138"/>
      <c r="J413" s="138"/>
      <c r="K413" s="138"/>
      <c r="L413" s="138"/>
      <c r="M413" s="138"/>
      <c r="N413" s="138"/>
      <c r="O413" s="139"/>
    </row>
    <row r="414" spans="6:15" ht="16.5">
      <c r="F414" s="138"/>
      <c r="G414" s="138"/>
      <c r="H414" s="138"/>
      <c r="I414" s="138"/>
      <c r="J414" s="138"/>
      <c r="K414" s="138"/>
      <c r="L414" s="138"/>
      <c r="M414" s="138"/>
      <c r="N414" s="138"/>
      <c r="O414" s="139"/>
    </row>
    <row r="415" spans="6:15" ht="16.5">
      <c r="F415" s="138"/>
      <c r="G415" s="138"/>
      <c r="H415" s="138"/>
      <c r="I415" s="138"/>
      <c r="J415" s="138"/>
      <c r="K415" s="138"/>
      <c r="L415" s="138"/>
      <c r="M415" s="138"/>
      <c r="N415" s="138"/>
      <c r="O415" s="139"/>
    </row>
    <row r="416" spans="6:15" ht="16.5">
      <c r="F416" s="138"/>
      <c r="G416" s="138"/>
      <c r="H416" s="138"/>
      <c r="I416" s="138"/>
      <c r="J416" s="138"/>
      <c r="K416" s="138"/>
      <c r="L416" s="138"/>
      <c r="M416" s="138"/>
      <c r="N416" s="138"/>
      <c r="O416" s="139"/>
    </row>
    <row r="417" spans="6:15" ht="16.5">
      <c r="F417" s="138"/>
      <c r="G417" s="138"/>
      <c r="H417" s="138"/>
      <c r="I417" s="138"/>
      <c r="J417" s="138"/>
      <c r="K417" s="138"/>
      <c r="L417" s="138"/>
      <c r="M417" s="138"/>
      <c r="N417" s="138"/>
      <c r="O417" s="139"/>
    </row>
    <row r="418" spans="6:15" ht="16.5">
      <c r="F418" s="138"/>
      <c r="G418" s="138"/>
      <c r="H418" s="138"/>
      <c r="I418" s="138"/>
      <c r="J418" s="138"/>
      <c r="K418" s="138"/>
      <c r="L418" s="138"/>
      <c r="M418" s="138"/>
      <c r="N418" s="138"/>
      <c r="O418" s="139"/>
    </row>
    <row r="419" spans="6:15" ht="16.5">
      <c r="F419" s="138"/>
      <c r="G419" s="138"/>
      <c r="H419" s="138"/>
      <c r="I419" s="138"/>
      <c r="J419" s="138"/>
      <c r="K419" s="138"/>
      <c r="L419" s="138"/>
      <c r="M419" s="138"/>
      <c r="N419" s="138"/>
      <c r="O419" s="139"/>
    </row>
    <row r="420" spans="6:15" ht="16.5">
      <c r="F420" s="138"/>
      <c r="G420" s="138"/>
      <c r="H420" s="138"/>
      <c r="I420" s="138"/>
      <c r="J420" s="138"/>
      <c r="K420" s="138"/>
      <c r="L420" s="138"/>
      <c r="M420" s="138"/>
      <c r="N420" s="138"/>
      <c r="O420" s="139"/>
    </row>
    <row r="421" spans="6:15" ht="16.5">
      <c r="F421" s="138"/>
      <c r="G421" s="138"/>
      <c r="H421" s="138"/>
      <c r="I421" s="138"/>
      <c r="J421" s="138"/>
      <c r="K421" s="138"/>
      <c r="L421" s="138"/>
      <c r="M421" s="138"/>
      <c r="N421" s="138"/>
      <c r="O421" s="139"/>
    </row>
    <row r="422" spans="6:15" ht="16.5">
      <c r="F422" s="138"/>
      <c r="G422" s="138"/>
      <c r="H422" s="138"/>
      <c r="I422" s="138"/>
      <c r="J422" s="138"/>
      <c r="K422" s="138"/>
      <c r="L422" s="138"/>
      <c r="M422" s="138"/>
      <c r="N422" s="138"/>
      <c r="O422" s="139"/>
    </row>
    <row r="423" spans="6:15" ht="16.5">
      <c r="F423" s="138"/>
      <c r="G423" s="138"/>
      <c r="H423" s="138"/>
      <c r="I423" s="138"/>
      <c r="J423" s="138"/>
      <c r="K423" s="138"/>
      <c r="L423" s="138"/>
      <c r="M423" s="138"/>
      <c r="N423" s="138"/>
      <c r="O423" s="139"/>
    </row>
    <row r="424" spans="6:15" ht="16.5">
      <c r="F424" s="138"/>
      <c r="G424" s="138"/>
      <c r="H424" s="138"/>
      <c r="I424" s="138"/>
      <c r="J424" s="138"/>
      <c r="K424" s="138"/>
      <c r="L424" s="138"/>
      <c r="M424" s="138"/>
      <c r="N424" s="138"/>
      <c r="O424" s="139"/>
    </row>
    <row r="425" spans="6:15" ht="16.5">
      <c r="F425" s="138"/>
      <c r="G425" s="138"/>
      <c r="H425" s="138"/>
      <c r="I425" s="138"/>
      <c r="J425" s="138"/>
      <c r="K425" s="138"/>
      <c r="L425" s="138"/>
      <c r="M425" s="138"/>
      <c r="N425" s="138"/>
      <c r="O425" s="139"/>
    </row>
    <row r="426" spans="6:15" ht="16.5">
      <c r="F426" s="138"/>
      <c r="G426" s="138"/>
      <c r="H426" s="138"/>
      <c r="I426" s="138"/>
      <c r="J426" s="138"/>
      <c r="K426" s="138"/>
      <c r="L426" s="138"/>
      <c r="M426" s="138"/>
      <c r="N426" s="138"/>
      <c r="O426" s="139"/>
    </row>
    <row r="427" spans="6:15" ht="16.5">
      <c r="F427" s="138"/>
      <c r="G427" s="138"/>
      <c r="H427" s="138"/>
      <c r="I427" s="138"/>
      <c r="J427" s="138"/>
      <c r="K427" s="138"/>
      <c r="L427" s="138"/>
      <c r="M427" s="138"/>
      <c r="N427" s="138"/>
      <c r="O427" s="139"/>
    </row>
    <row r="428" spans="6:15" ht="16.5">
      <c r="F428" s="138"/>
      <c r="G428" s="138"/>
      <c r="H428" s="138"/>
      <c r="I428" s="138"/>
      <c r="J428" s="138"/>
      <c r="K428" s="138"/>
      <c r="L428" s="138"/>
      <c r="M428" s="138"/>
      <c r="N428" s="138"/>
      <c r="O428" s="139"/>
    </row>
    <row r="429" spans="6:15" ht="16.5">
      <c r="F429" s="138"/>
      <c r="G429" s="138"/>
      <c r="H429" s="138"/>
      <c r="I429" s="138"/>
      <c r="J429" s="138"/>
      <c r="K429" s="138"/>
      <c r="L429" s="138"/>
      <c r="M429" s="138"/>
      <c r="N429" s="138"/>
      <c r="O429" s="139"/>
    </row>
    <row r="430" spans="6:15" ht="16.5">
      <c r="F430" s="138"/>
      <c r="G430" s="138"/>
      <c r="H430" s="138"/>
      <c r="I430" s="138"/>
      <c r="J430" s="138"/>
      <c r="K430" s="138"/>
      <c r="L430" s="138"/>
      <c r="M430" s="138"/>
      <c r="N430" s="138"/>
      <c r="O430" s="139"/>
    </row>
    <row r="431" spans="6:15" ht="16.5">
      <c r="F431" s="138"/>
      <c r="G431" s="138"/>
      <c r="H431" s="138"/>
      <c r="I431" s="138"/>
      <c r="J431" s="138"/>
      <c r="K431" s="138"/>
      <c r="L431" s="138"/>
      <c r="M431" s="138"/>
      <c r="N431" s="138"/>
      <c r="O431" s="139"/>
    </row>
    <row r="432" spans="6:15" ht="16.5">
      <c r="F432" s="138"/>
      <c r="G432" s="138"/>
      <c r="H432" s="138"/>
      <c r="I432" s="138"/>
      <c r="J432" s="138"/>
      <c r="K432" s="138"/>
      <c r="L432" s="138"/>
      <c r="M432" s="138"/>
      <c r="N432" s="138"/>
      <c r="O432" s="139"/>
    </row>
    <row r="433" spans="6:15" ht="16.5">
      <c r="F433" s="138"/>
      <c r="G433" s="138"/>
      <c r="H433" s="138"/>
      <c r="I433" s="138"/>
      <c r="J433" s="138"/>
      <c r="K433" s="138"/>
      <c r="L433" s="138"/>
      <c r="M433" s="138"/>
      <c r="N433" s="138"/>
      <c r="O433" s="139"/>
    </row>
    <row r="434" spans="6:15" ht="16.5">
      <c r="F434" s="138"/>
      <c r="G434" s="138"/>
      <c r="H434" s="138"/>
      <c r="I434" s="138"/>
      <c r="J434" s="138"/>
      <c r="K434" s="138"/>
      <c r="L434" s="138"/>
      <c r="M434" s="138"/>
      <c r="N434" s="138"/>
      <c r="O434" s="139"/>
    </row>
    <row r="435" spans="6:15" ht="16.5">
      <c r="F435" s="138"/>
      <c r="G435" s="138"/>
      <c r="H435" s="138"/>
      <c r="I435" s="138"/>
      <c r="J435" s="138"/>
      <c r="K435" s="138"/>
      <c r="L435" s="138"/>
      <c r="M435" s="138"/>
      <c r="N435" s="138"/>
      <c r="O435" s="139"/>
    </row>
    <row r="436" spans="6:15" ht="16.5">
      <c r="F436" s="138"/>
      <c r="G436" s="138"/>
      <c r="H436" s="138"/>
      <c r="I436" s="138"/>
      <c r="J436" s="138"/>
      <c r="K436" s="138"/>
      <c r="L436" s="138"/>
      <c r="M436" s="138"/>
      <c r="N436" s="138"/>
      <c r="O436" s="139"/>
    </row>
    <row r="437" spans="6:15" ht="16.5">
      <c r="F437" s="138"/>
      <c r="G437" s="138"/>
      <c r="H437" s="138"/>
      <c r="I437" s="138"/>
      <c r="J437" s="138"/>
      <c r="K437" s="138"/>
      <c r="L437" s="138"/>
      <c r="M437" s="138"/>
      <c r="N437" s="138"/>
      <c r="O437" s="139"/>
    </row>
    <row r="438" spans="6:15" ht="16.5">
      <c r="F438" s="138"/>
      <c r="G438" s="138"/>
      <c r="H438" s="138"/>
      <c r="I438" s="138"/>
      <c r="J438" s="138"/>
      <c r="K438" s="138"/>
      <c r="L438" s="138"/>
      <c r="M438" s="138"/>
      <c r="N438" s="138"/>
      <c r="O438" s="139"/>
    </row>
    <row r="439" spans="6:15" ht="16.5">
      <c r="F439" s="138"/>
      <c r="G439" s="138"/>
      <c r="H439" s="138"/>
      <c r="I439" s="138"/>
      <c r="J439" s="138"/>
      <c r="K439" s="138"/>
      <c r="L439" s="138"/>
      <c r="M439" s="138"/>
      <c r="N439" s="138"/>
      <c r="O439" s="139"/>
    </row>
    <row r="440" spans="6:15" ht="16.5">
      <c r="F440" s="138"/>
      <c r="G440" s="138"/>
      <c r="H440" s="138"/>
      <c r="I440" s="138"/>
      <c r="J440" s="138"/>
      <c r="K440" s="138"/>
      <c r="L440" s="138"/>
      <c r="M440" s="138"/>
      <c r="N440" s="138"/>
      <c r="O440" s="139"/>
    </row>
    <row r="441" spans="6:15" ht="16.5">
      <c r="F441" s="138"/>
      <c r="G441" s="138"/>
      <c r="H441" s="138"/>
      <c r="I441" s="138"/>
      <c r="J441" s="138"/>
      <c r="K441" s="138"/>
      <c r="L441" s="138"/>
      <c r="M441" s="138"/>
      <c r="N441" s="138"/>
      <c r="O441" s="139"/>
    </row>
    <row r="442" spans="6:15" ht="16.5">
      <c r="F442" s="138"/>
      <c r="G442" s="138"/>
      <c r="H442" s="138"/>
      <c r="I442" s="138"/>
      <c r="J442" s="138"/>
      <c r="K442" s="138"/>
      <c r="L442" s="138"/>
      <c r="M442" s="138"/>
      <c r="N442" s="138"/>
      <c r="O442" s="139"/>
    </row>
    <row r="443" spans="6:15" ht="16.5">
      <c r="F443" s="138"/>
      <c r="G443" s="138"/>
      <c r="H443" s="138"/>
      <c r="I443" s="138"/>
      <c r="J443" s="138"/>
      <c r="K443" s="138"/>
      <c r="L443" s="138"/>
      <c r="M443" s="138"/>
      <c r="N443" s="138"/>
      <c r="O443" s="139"/>
    </row>
    <row r="444" spans="6:15" ht="16.5">
      <c r="F444" s="138"/>
      <c r="G444" s="138"/>
      <c r="H444" s="138"/>
      <c r="I444" s="138"/>
      <c r="J444" s="138"/>
      <c r="K444" s="138"/>
      <c r="L444" s="138"/>
      <c r="M444" s="138"/>
      <c r="N444" s="138"/>
      <c r="O444" s="139"/>
    </row>
    <row r="445" spans="6:15" ht="16.5">
      <c r="F445" s="138"/>
      <c r="G445" s="138"/>
      <c r="H445" s="138"/>
      <c r="I445" s="138"/>
      <c r="J445" s="138"/>
      <c r="K445" s="138"/>
      <c r="L445" s="138"/>
      <c r="M445" s="138"/>
      <c r="N445" s="138"/>
      <c r="O445" s="139"/>
    </row>
    <row r="446" spans="6:15" ht="16.5">
      <c r="F446" s="138"/>
      <c r="G446" s="138"/>
      <c r="H446" s="138"/>
      <c r="I446" s="138"/>
      <c r="J446" s="138"/>
      <c r="K446" s="138"/>
      <c r="L446" s="138"/>
      <c r="M446" s="138"/>
      <c r="N446" s="138"/>
      <c r="O446" s="139"/>
    </row>
    <row r="447" spans="6:15" ht="16.5">
      <c r="F447" s="138"/>
      <c r="G447" s="138"/>
      <c r="H447" s="138"/>
      <c r="I447" s="138"/>
      <c r="J447" s="138"/>
      <c r="K447" s="138"/>
      <c r="L447" s="138"/>
      <c r="M447" s="138"/>
      <c r="N447" s="138"/>
      <c r="O447" s="139"/>
    </row>
    <row r="448" spans="6:15" ht="16.5">
      <c r="F448" s="138"/>
      <c r="G448" s="138"/>
      <c r="H448" s="138"/>
      <c r="I448" s="138"/>
      <c r="J448" s="138"/>
      <c r="K448" s="138"/>
      <c r="L448" s="138"/>
      <c r="M448" s="138"/>
      <c r="N448" s="138"/>
      <c r="O448" s="139"/>
    </row>
    <row r="449" spans="6:15" ht="16.5">
      <c r="F449" s="138"/>
      <c r="G449" s="138"/>
      <c r="H449" s="138"/>
      <c r="I449" s="138"/>
      <c r="J449" s="138"/>
      <c r="K449" s="138"/>
      <c r="L449" s="138"/>
      <c r="M449" s="138"/>
      <c r="N449" s="138"/>
      <c r="O449" s="139"/>
    </row>
    <row r="450" spans="6:15" ht="16.5">
      <c r="F450" s="138"/>
      <c r="G450" s="138"/>
      <c r="H450" s="138"/>
      <c r="I450" s="138"/>
      <c r="J450" s="138"/>
      <c r="K450" s="138"/>
      <c r="L450" s="138"/>
      <c r="M450" s="138"/>
      <c r="N450" s="138"/>
      <c r="O450" s="139"/>
    </row>
    <row r="451" spans="6:15" ht="16.5">
      <c r="F451" s="138"/>
      <c r="G451" s="138"/>
      <c r="H451" s="138"/>
      <c r="I451" s="138"/>
      <c r="J451" s="138"/>
      <c r="K451" s="138"/>
      <c r="L451" s="138"/>
      <c r="M451" s="138"/>
      <c r="N451" s="138"/>
      <c r="O451" s="139"/>
    </row>
    <row r="452" spans="6:15" ht="16.5">
      <c r="F452" s="138"/>
      <c r="G452" s="138"/>
      <c r="H452" s="138"/>
      <c r="I452" s="138"/>
      <c r="J452" s="138"/>
      <c r="K452" s="138"/>
      <c r="L452" s="138"/>
      <c r="M452" s="138"/>
      <c r="N452" s="138"/>
      <c r="O452" s="139"/>
    </row>
    <row r="453" spans="6:15" ht="16.5">
      <c r="F453" s="138"/>
      <c r="G453" s="138"/>
      <c r="H453" s="138"/>
      <c r="I453" s="138"/>
      <c r="J453" s="138"/>
      <c r="K453" s="138"/>
      <c r="L453" s="138"/>
      <c r="M453" s="138"/>
      <c r="N453" s="138"/>
      <c r="O453" s="139"/>
    </row>
    <row r="454" spans="6:15" ht="16.5">
      <c r="F454" s="138"/>
      <c r="G454" s="138"/>
      <c r="H454" s="138"/>
      <c r="I454" s="138"/>
      <c r="J454" s="138"/>
      <c r="K454" s="138"/>
      <c r="L454" s="138"/>
      <c r="M454" s="138"/>
      <c r="N454" s="138"/>
      <c r="O454" s="139"/>
    </row>
    <row r="455" spans="6:15" ht="16.5">
      <c r="F455" s="138"/>
      <c r="G455" s="138"/>
      <c r="H455" s="138"/>
      <c r="I455" s="138"/>
      <c r="J455" s="138"/>
      <c r="K455" s="138"/>
      <c r="L455" s="138"/>
      <c r="M455" s="138"/>
      <c r="N455" s="138"/>
      <c r="O455" s="139"/>
    </row>
    <row r="456" spans="6:15" ht="16.5">
      <c r="F456" s="138"/>
      <c r="G456" s="138"/>
      <c r="H456" s="138"/>
      <c r="I456" s="138"/>
      <c r="J456" s="138"/>
      <c r="K456" s="138"/>
      <c r="L456" s="138"/>
      <c r="M456" s="138"/>
      <c r="N456" s="138"/>
      <c r="O456" s="139"/>
    </row>
    <row r="457" spans="6:15" ht="16.5">
      <c r="F457" s="138"/>
      <c r="G457" s="138"/>
      <c r="H457" s="138"/>
      <c r="I457" s="138"/>
      <c r="J457" s="138"/>
      <c r="K457" s="138"/>
      <c r="L457" s="138"/>
      <c r="M457" s="138"/>
      <c r="N457" s="138"/>
      <c r="O457" s="139"/>
    </row>
    <row r="458" spans="6:15" ht="16.5">
      <c r="F458" s="138"/>
      <c r="G458" s="138"/>
      <c r="H458" s="138"/>
      <c r="I458" s="138"/>
      <c r="J458" s="138"/>
      <c r="K458" s="138"/>
      <c r="L458" s="138"/>
      <c r="M458" s="138"/>
      <c r="N458" s="138"/>
      <c r="O458" s="139"/>
    </row>
    <row r="459" spans="6:15" ht="16.5">
      <c r="F459" s="138"/>
      <c r="G459" s="138"/>
      <c r="H459" s="138"/>
      <c r="I459" s="138"/>
      <c r="J459" s="138"/>
      <c r="K459" s="138"/>
      <c r="L459" s="138"/>
      <c r="M459" s="138"/>
      <c r="N459" s="138"/>
      <c r="O459" s="139"/>
    </row>
    <row r="460" spans="6:15" ht="16.5">
      <c r="F460" s="138"/>
      <c r="G460" s="138"/>
      <c r="H460" s="138"/>
      <c r="I460" s="138"/>
      <c r="J460" s="138"/>
      <c r="K460" s="138"/>
      <c r="L460" s="138"/>
      <c r="M460" s="138"/>
      <c r="N460" s="138"/>
      <c r="O460" s="139"/>
    </row>
    <row r="461" spans="6:15" ht="16.5">
      <c r="F461" s="138"/>
      <c r="G461" s="138"/>
      <c r="H461" s="138"/>
      <c r="I461" s="138"/>
      <c r="J461" s="138"/>
      <c r="K461" s="138"/>
      <c r="L461" s="138"/>
      <c r="M461" s="138"/>
      <c r="N461" s="138"/>
      <c r="O461" s="139"/>
    </row>
    <row r="462" spans="6:15" ht="16.5">
      <c r="F462" s="138"/>
      <c r="G462" s="138"/>
      <c r="H462" s="138"/>
      <c r="I462" s="138"/>
      <c r="J462" s="138"/>
      <c r="K462" s="138"/>
      <c r="L462" s="138"/>
      <c r="M462" s="138"/>
      <c r="N462" s="138"/>
      <c r="O462" s="139"/>
    </row>
    <row r="463" spans="6:15" ht="16.5">
      <c r="F463" s="138"/>
      <c r="G463" s="138"/>
      <c r="H463" s="138"/>
      <c r="I463" s="138"/>
      <c r="J463" s="138"/>
      <c r="K463" s="138"/>
      <c r="L463" s="138"/>
      <c r="M463" s="138"/>
      <c r="N463" s="138"/>
      <c r="O463" s="139"/>
    </row>
    <row r="464" spans="6:15" ht="16.5">
      <c r="F464" s="138"/>
      <c r="G464" s="138"/>
      <c r="H464" s="138"/>
      <c r="I464" s="138"/>
      <c r="J464" s="138"/>
      <c r="K464" s="138"/>
      <c r="L464" s="138"/>
      <c r="M464" s="138"/>
      <c r="N464" s="138"/>
      <c r="O464" s="139"/>
    </row>
    <row r="465" spans="6:15" ht="16.5">
      <c r="F465" s="138"/>
      <c r="G465" s="138"/>
      <c r="H465" s="138"/>
      <c r="I465" s="138"/>
      <c r="J465" s="138"/>
      <c r="K465" s="138"/>
      <c r="L465" s="138"/>
      <c r="M465" s="138"/>
      <c r="N465" s="138"/>
      <c r="O465" s="139"/>
    </row>
    <row r="466" spans="6:15" ht="16.5">
      <c r="F466" s="138"/>
      <c r="G466" s="138"/>
      <c r="H466" s="138"/>
      <c r="I466" s="138"/>
      <c r="J466" s="138"/>
      <c r="K466" s="138"/>
      <c r="L466" s="138"/>
      <c r="M466" s="138"/>
      <c r="N466" s="138"/>
      <c r="O466" s="139"/>
    </row>
    <row r="467" spans="6:15" ht="16.5">
      <c r="F467" s="138"/>
      <c r="G467" s="138"/>
      <c r="H467" s="138"/>
      <c r="I467" s="138"/>
      <c r="J467" s="138"/>
      <c r="K467" s="138"/>
      <c r="L467" s="138"/>
      <c r="M467" s="138"/>
      <c r="N467" s="138"/>
      <c r="O467" s="139"/>
    </row>
    <row r="468" spans="6:15" ht="16.5">
      <c r="F468" s="138"/>
      <c r="G468" s="138"/>
      <c r="H468" s="138"/>
      <c r="I468" s="138"/>
      <c r="J468" s="138"/>
      <c r="K468" s="138"/>
      <c r="L468" s="138"/>
      <c r="M468" s="138"/>
      <c r="N468" s="138"/>
      <c r="O468" s="139"/>
    </row>
    <row r="469" spans="6:15" ht="16.5">
      <c r="F469" s="138"/>
      <c r="G469" s="138"/>
      <c r="H469" s="138"/>
      <c r="I469" s="138"/>
      <c r="J469" s="138"/>
      <c r="K469" s="138"/>
      <c r="L469" s="138"/>
      <c r="M469" s="138"/>
      <c r="N469" s="138"/>
      <c r="O469" s="139"/>
    </row>
    <row r="470" spans="6:15" ht="16.5">
      <c r="F470" s="138"/>
      <c r="G470" s="138"/>
      <c r="H470" s="138"/>
      <c r="I470" s="138"/>
      <c r="J470" s="138"/>
      <c r="K470" s="138"/>
      <c r="L470" s="138"/>
      <c r="M470" s="138"/>
      <c r="N470" s="138"/>
      <c r="O470" s="139"/>
    </row>
    <row r="471" spans="6:15" ht="16.5">
      <c r="F471" s="138"/>
      <c r="G471" s="138"/>
      <c r="H471" s="138"/>
      <c r="I471" s="138"/>
      <c r="J471" s="138"/>
      <c r="K471" s="138"/>
      <c r="L471" s="138"/>
      <c r="M471" s="138"/>
      <c r="N471" s="138"/>
      <c r="O471" s="139"/>
    </row>
    <row r="472" spans="6:15" ht="16.5">
      <c r="F472" s="138"/>
      <c r="G472" s="138"/>
      <c r="H472" s="138"/>
      <c r="I472" s="138"/>
      <c r="J472" s="138"/>
      <c r="K472" s="138"/>
      <c r="L472" s="138"/>
      <c r="M472" s="138"/>
      <c r="N472" s="138"/>
      <c r="O472" s="139"/>
    </row>
    <row r="473" spans="6:15" ht="16.5">
      <c r="F473" s="138"/>
      <c r="G473" s="138"/>
      <c r="H473" s="138"/>
      <c r="I473" s="138"/>
      <c r="J473" s="138"/>
      <c r="K473" s="138"/>
      <c r="L473" s="138"/>
      <c r="M473" s="138"/>
      <c r="N473" s="138"/>
      <c r="O473" s="139"/>
    </row>
    <row r="474" spans="6:15" ht="16.5">
      <c r="F474" s="138"/>
      <c r="G474" s="138"/>
      <c r="H474" s="138"/>
      <c r="I474" s="138"/>
      <c r="J474" s="138"/>
      <c r="K474" s="138"/>
      <c r="L474" s="138"/>
      <c r="M474" s="138"/>
      <c r="N474" s="138"/>
      <c r="O474" s="139"/>
    </row>
    <row r="475" spans="6:15" ht="16.5">
      <c r="F475" s="138"/>
      <c r="G475" s="138"/>
      <c r="H475" s="138"/>
      <c r="I475" s="138"/>
      <c r="J475" s="138"/>
      <c r="K475" s="138"/>
      <c r="L475" s="138"/>
      <c r="M475" s="138"/>
      <c r="N475" s="138"/>
      <c r="O475" s="139"/>
    </row>
    <row r="476" spans="6:15" ht="16.5">
      <c r="F476" s="138"/>
      <c r="G476" s="138"/>
      <c r="H476" s="138"/>
      <c r="I476" s="138"/>
      <c r="J476" s="138"/>
      <c r="K476" s="138"/>
      <c r="L476" s="138"/>
      <c r="M476" s="138"/>
      <c r="N476" s="138"/>
      <c r="O476" s="139"/>
    </row>
    <row r="477" spans="6:15" ht="16.5">
      <c r="F477" s="138"/>
      <c r="G477" s="138"/>
      <c r="H477" s="138"/>
      <c r="I477" s="138"/>
      <c r="J477" s="138"/>
      <c r="K477" s="138"/>
      <c r="L477" s="138"/>
      <c r="M477" s="138"/>
      <c r="N477" s="138"/>
      <c r="O477" s="139"/>
    </row>
    <row r="478" spans="6:15" ht="16.5">
      <c r="F478" s="138"/>
      <c r="G478" s="138"/>
      <c r="H478" s="138"/>
      <c r="I478" s="138"/>
      <c r="J478" s="138"/>
      <c r="K478" s="138"/>
      <c r="L478" s="138"/>
      <c r="M478" s="138"/>
      <c r="N478" s="138"/>
      <c r="O478" s="139"/>
    </row>
    <row r="479" spans="6:15" ht="16.5">
      <c r="F479" s="138"/>
      <c r="G479" s="138"/>
      <c r="H479" s="138"/>
      <c r="I479" s="138"/>
      <c r="J479" s="138"/>
      <c r="K479" s="138"/>
      <c r="L479" s="138"/>
      <c r="M479" s="138"/>
      <c r="N479" s="138"/>
      <c r="O479" s="139"/>
    </row>
    <row r="480" spans="6:15" ht="16.5">
      <c r="F480" s="138"/>
      <c r="G480" s="138"/>
      <c r="H480" s="138"/>
      <c r="I480" s="138"/>
      <c r="J480" s="138"/>
      <c r="K480" s="138"/>
      <c r="L480" s="138"/>
      <c r="M480" s="138"/>
      <c r="N480" s="138"/>
      <c r="O480" s="139"/>
    </row>
    <row r="481" spans="6:15" ht="16.5">
      <c r="F481" s="138"/>
      <c r="G481" s="138"/>
      <c r="H481" s="138"/>
      <c r="I481" s="138"/>
      <c r="J481" s="138"/>
      <c r="K481" s="138"/>
      <c r="L481" s="138"/>
      <c r="M481" s="138"/>
      <c r="N481" s="138"/>
      <c r="O481" s="139"/>
    </row>
  </sheetData>
  <mergeCells count="1">
    <mergeCell ref="O4:O5"/>
  </mergeCells>
  <printOptions horizontalCentered="1"/>
  <pageMargins left="0.6692913385826772" right="0.6692913385826772" top="0.9448818897637796" bottom="0.7874015748031497" header="0.5118110236220472" footer="0.31496062992125984"/>
  <pageSetup firstPageNumber="46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63"/>
  <sheetViews>
    <sheetView showGridLines="0" zoomScale="75" zoomScaleNormal="75" zoomScaleSheetLayoutView="100" workbookViewId="0" topLeftCell="A4">
      <pane xSplit="5" ySplit="2" topLeftCell="F6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24" sqref="D24"/>
    </sheetView>
  </sheetViews>
  <sheetFormatPr defaultColWidth="9.00390625" defaultRowHeight="15.75"/>
  <cols>
    <col min="1" max="4" width="2.125" style="137" customWidth="1"/>
    <col min="5" max="5" width="21.625" style="74" customWidth="1"/>
    <col min="6" max="6" width="17.625" style="137" customWidth="1"/>
    <col min="7" max="8" width="17.625" style="74" customWidth="1"/>
    <col min="9" max="12" width="16.50390625" style="74" customWidth="1"/>
    <col min="13" max="13" width="16.50390625" style="146" customWidth="1"/>
    <col min="14" max="16384" width="9.00390625" style="137" customWidth="1"/>
  </cols>
  <sheetData>
    <row r="1" spans="1:13" s="74" customFormat="1" ht="24" customHeight="1">
      <c r="A1" s="94"/>
      <c r="B1" s="95"/>
      <c r="C1" s="96"/>
      <c r="D1" s="97"/>
      <c r="E1" s="97"/>
      <c r="F1" s="67"/>
      <c r="H1" s="86" t="s">
        <v>80</v>
      </c>
      <c r="I1" s="98" t="s">
        <v>81</v>
      </c>
      <c r="J1" s="65"/>
      <c r="K1" s="66"/>
      <c r="L1" s="67"/>
      <c r="M1" s="67"/>
    </row>
    <row r="2" spans="1:13" s="74" customFormat="1" ht="24" customHeight="1">
      <c r="A2" s="94"/>
      <c r="B2" s="100"/>
      <c r="C2" s="100"/>
      <c r="D2" s="101"/>
      <c r="E2" s="101"/>
      <c r="F2" s="67"/>
      <c r="G2" s="67"/>
      <c r="H2" s="87" t="s">
        <v>29</v>
      </c>
      <c r="I2" s="68" t="s">
        <v>30</v>
      </c>
      <c r="J2" s="68"/>
      <c r="K2" s="67"/>
      <c r="L2" s="67"/>
      <c r="M2" s="67"/>
    </row>
    <row r="3" spans="1:13" s="74" customFormat="1" ht="21.75" customHeight="1" thickBot="1">
      <c r="A3" s="67"/>
      <c r="B3" s="67"/>
      <c r="C3" s="67"/>
      <c r="D3" s="67"/>
      <c r="E3" s="102"/>
      <c r="F3" s="67"/>
      <c r="G3" s="69"/>
      <c r="H3" s="88" t="s">
        <v>68</v>
      </c>
      <c r="I3" s="69" t="s">
        <v>83</v>
      </c>
      <c r="J3" s="69"/>
      <c r="K3" s="70"/>
      <c r="L3" s="70"/>
      <c r="M3" s="70" t="s">
        <v>4</v>
      </c>
    </row>
    <row r="4" spans="1:13" s="109" customFormat="1" ht="22.5" customHeight="1">
      <c r="A4" s="89" t="s">
        <v>21</v>
      </c>
      <c r="B4" s="104"/>
      <c r="C4" s="104"/>
      <c r="D4" s="104"/>
      <c r="E4" s="105"/>
      <c r="F4" s="89" t="s">
        <v>22</v>
      </c>
      <c r="G4" s="89"/>
      <c r="H4" s="105"/>
      <c r="I4" s="149" t="s">
        <v>51</v>
      </c>
      <c r="J4" s="151" t="s">
        <v>37</v>
      </c>
      <c r="K4" s="152"/>
      <c r="L4" s="152"/>
      <c r="M4" s="147" t="s">
        <v>45</v>
      </c>
    </row>
    <row r="5" spans="1:13" s="109" customFormat="1" ht="33.75" customHeight="1">
      <c r="A5" s="110" t="s">
        <v>0</v>
      </c>
      <c r="B5" s="110" t="s">
        <v>1</v>
      </c>
      <c r="C5" s="110" t="s">
        <v>2</v>
      </c>
      <c r="D5" s="110" t="s">
        <v>3</v>
      </c>
      <c r="E5" s="111" t="s">
        <v>18</v>
      </c>
      <c r="F5" s="112" t="s">
        <v>24</v>
      </c>
      <c r="G5" s="90" t="s">
        <v>44</v>
      </c>
      <c r="H5" s="72" t="s">
        <v>25</v>
      </c>
      <c r="I5" s="150"/>
      <c r="J5" s="71" t="s">
        <v>52</v>
      </c>
      <c r="K5" s="71" t="s">
        <v>53</v>
      </c>
      <c r="L5" s="72" t="s">
        <v>25</v>
      </c>
      <c r="M5" s="148"/>
    </row>
    <row r="6" spans="1:14" s="121" customFormat="1" ht="20.25" customHeight="1">
      <c r="A6" s="115"/>
      <c r="B6" s="115"/>
      <c r="C6" s="115"/>
      <c r="D6" s="116"/>
      <c r="E6" s="117" t="s">
        <v>55</v>
      </c>
      <c r="F6" s="73">
        <f aca="true" t="shared" si="0" ref="F6:M6">SUM(F7,F12,F19,F24)</f>
        <v>11030000000</v>
      </c>
      <c r="G6" s="73">
        <f t="shared" si="0"/>
        <v>0</v>
      </c>
      <c r="H6" s="73">
        <f t="shared" si="0"/>
        <v>11030000000</v>
      </c>
      <c r="I6" s="73">
        <f t="shared" si="0"/>
        <v>2357266000</v>
      </c>
      <c r="J6" s="73">
        <f t="shared" si="0"/>
        <v>640983354</v>
      </c>
      <c r="K6" s="73">
        <f t="shared" si="0"/>
        <v>40094876</v>
      </c>
      <c r="L6" s="73">
        <f t="shared" si="0"/>
        <v>681078230</v>
      </c>
      <c r="M6" s="91">
        <f t="shared" si="0"/>
        <v>1676187770</v>
      </c>
      <c r="N6" s="120"/>
    </row>
    <row r="7" spans="1:14" s="82" customFormat="1" ht="19.5" customHeight="1">
      <c r="A7" s="83">
        <v>1</v>
      </c>
      <c r="B7" s="83"/>
      <c r="C7" s="83"/>
      <c r="D7" s="83"/>
      <c r="E7" s="122" t="s">
        <v>56</v>
      </c>
      <c r="F7" s="78">
        <f aca="true" t="shared" si="1" ref="F7:J10">SUM(F8)</f>
        <v>150000000</v>
      </c>
      <c r="G7" s="78">
        <f t="shared" si="1"/>
        <v>0</v>
      </c>
      <c r="H7" s="78">
        <f t="shared" si="1"/>
        <v>150000000</v>
      </c>
      <c r="I7" s="78">
        <f t="shared" si="1"/>
        <v>50500000</v>
      </c>
      <c r="J7" s="78">
        <f t="shared" si="1"/>
        <v>48784658</v>
      </c>
      <c r="K7" s="79">
        <f aca="true" t="shared" si="2" ref="K7:L10">SUM(K8)</f>
        <v>0</v>
      </c>
      <c r="L7" s="78">
        <f t="shared" si="2"/>
        <v>48784658</v>
      </c>
      <c r="M7" s="92">
        <f>SUM(M8)</f>
        <v>1715342</v>
      </c>
      <c r="N7" s="81"/>
    </row>
    <row r="8" spans="1:14" s="124" customFormat="1" ht="19.5" customHeight="1">
      <c r="A8" s="83"/>
      <c r="B8" s="83">
        <v>1</v>
      </c>
      <c r="C8" s="83"/>
      <c r="D8" s="83"/>
      <c r="E8" s="127" t="s">
        <v>57</v>
      </c>
      <c r="F8" s="78">
        <f t="shared" si="1"/>
        <v>150000000</v>
      </c>
      <c r="G8" s="78">
        <f t="shared" si="1"/>
        <v>0</v>
      </c>
      <c r="H8" s="78">
        <f t="shared" si="1"/>
        <v>150000000</v>
      </c>
      <c r="I8" s="78">
        <f t="shared" si="1"/>
        <v>50500000</v>
      </c>
      <c r="J8" s="78">
        <f t="shared" si="1"/>
        <v>48784658</v>
      </c>
      <c r="K8" s="79">
        <f t="shared" si="2"/>
        <v>0</v>
      </c>
      <c r="L8" s="78">
        <f t="shared" si="2"/>
        <v>48784658</v>
      </c>
      <c r="M8" s="92">
        <f>SUM(M9)</f>
        <v>1715342</v>
      </c>
      <c r="N8" s="123"/>
    </row>
    <row r="9" spans="1:14" s="124" customFormat="1" ht="19.5" customHeight="1">
      <c r="A9" s="83"/>
      <c r="B9" s="83"/>
      <c r="C9" s="83"/>
      <c r="D9" s="83"/>
      <c r="E9" s="125" t="s">
        <v>61</v>
      </c>
      <c r="F9" s="78">
        <f t="shared" si="1"/>
        <v>150000000</v>
      </c>
      <c r="G9" s="78">
        <f t="shared" si="1"/>
        <v>0</v>
      </c>
      <c r="H9" s="78">
        <f t="shared" si="1"/>
        <v>150000000</v>
      </c>
      <c r="I9" s="78">
        <f t="shared" si="1"/>
        <v>50500000</v>
      </c>
      <c r="J9" s="78">
        <f t="shared" si="1"/>
        <v>48784658</v>
      </c>
      <c r="K9" s="79">
        <f t="shared" si="2"/>
        <v>0</v>
      </c>
      <c r="L9" s="78">
        <f t="shared" si="2"/>
        <v>48784658</v>
      </c>
      <c r="M9" s="92">
        <f>SUM(M10)</f>
        <v>1715342</v>
      </c>
      <c r="N9" s="123"/>
    </row>
    <row r="10" spans="1:14" s="82" customFormat="1" ht="19.5" customHeight="1">
      <c r="A10" s="83"/>
      <c r="B10" s="83"/>
      <c r="C10" s="83">
        <v>1</v>
      </c>
      <c r="D10" s="83"/>
      <c r="E10" s="84" t="s">
        <v>69</v>
      </c>
      <c r="F10" s="76">
        <f t="shared" si="1"/>
        <v>150000000</v>
      </c>
      <c r="G10" s="76">
        <f t="shared" si="1"/>
        <v>0</v>
      </c>
      <c r="H10" s="76">
        <f t="shared" si="1"/>
        <v>150000000</v>
      </c>
      <c r="I10" s="76">
        <f t="shared" si="1"/>
        <v>50500000</v>
      </c>
      <c r="J10" s="76">
        <f t="shared" si="1"/>
        <v>48784658</v>
      </c>
      <c r="K10" s="80">
        <f t="shared" si="2"/>
        <v>0</v>
      </c>
      <c r="L10" s="76">
        <f t="shared" si="2"/>
        <v>48784658</v>
      </c>
      <c r="M10" s="85">
        <f>SUM(M11)</f>
        <v>1715342</v>
      </c>
      <c r="N10" s="81"/>
    </row>
    <row r="11" spans="1:14" s="82" customFormat="1" ht="36" customHeight="1">
      <c r="A11" s="83"/>
      <c r="B11" s="83"/>
      <c r="C11" s="83"/>
      <c r="D11" s="83">
        <v>1</v>
      </c>
      <c r="E11" s="126" t="s">
        <v>70</v>
      </c>
      <c r="F11" s="76">
        <v>150000000</v>
      </c>
      <c r="G11" s="76">
        <v>0</v>
      </c>
      <c r="H11" s="76">
        <f>SUM(F11:G11)</f>
        <v>150000000</v>
      </c>
      <c r="I11" s="76">
        <v>50500000</v>
      </c>
      <c r="J11" s="76">
        <v>48784658</v>
      </c>
      <c r="K11" s="80">
        <v>0</v>
      </c>
      <c r="L11" s="76">
        <f>SUM(J11:K11)</f>
        <v>48784658</v>
      </c>
      <c r="M11" s="85">
        <f>I11-L11</f>
        <v>1715342</v>
      </c>
      <c r="N11" s="81"/>
    </row>
    <row r="12" spans="1:14" s="82" customFormat="1" ht="19.5" customHeight="1">
      <c r="A12" s="83">
        <v>2</v>
      </c>
      <c r="B12" s="83"/>
      <c r="C12" s="83"/>
      <c r="D12" s="83"/>
      <c r="E12" s="122" t="s">
        <v>59</v>
      </c>
      <c r="F12" s="78">
        <f aca="true" t="shared" si="3" ref="F12:M13">SUM(F13)</f>
        <v>8342300000</v>
      </c>
      <c r="G12" s="78">
        <f t="shared" si="3"/>
        <v>0</v>
      </c>
      <c r="H12" s="78">
        <f t="shared" si="3"/>
        <v>8342300000</v>
      </c>
      <c r="I12" s="78">
        <f t="shared" si="3"/>
        <v>1513866000</v>
      </c>
      <c r="J12" s="78">
        <f t="shared" si="3"/>
        <v>221110445</v>
      </c>
      <c r="K12" s="79">
        <f t="shared" si="3"/>
        <v>486929</v>
      </c>
      <c r="L12" s="78">
        <f t="shared" si="3"/>
        <v>221597374</v>
      </c>
      <c r="M12" s="92">
        <f t="shared" si="3"/>
        <v>1292268626</v>
      </c>
      <c r="N12" s="81"/>
    </row>
    <row r="13" spans="1:14" s="82" customFormat="1" ht="19.5" customHeight="1">
      <c r="A13" s="83"/>
      <c r="B13" s="83">
        <v>1</v>
      </c>
      <c r="C13" s="83"/>
      <c r="D13" s="83"/>
      <c r="E13" s="127" t="s">
        <v>60</v>
      </c>
      <c r="F13" s="78">
        <f t="shared" si="3"/>
        <v>8342300000</v>
      </c>
      <c r="G13" s="78">
        <f t="shared" si="3"/>
        <v>0</v>
      </c>
      <c r="H13" s="78">
        <f t="shared" si="3"/>
        <v>8342300000</v>
      </c>
      <c r="I13" s="78">
        <f t="shared" si="3"/>
        <v>1513866000</v>
      </c>
      <c r="J13" s="78">
        <f t="shared" si="3"/>
        <v>221110445</v>
      </c>
      <c r="K13" s="79">
        <f t="shared" si="3"/>
        <v>486929</v>
      </c>
      <c r="L13" s="78">
        <f t="shared" si="3"/>
        <v>221597374</v>
      </c>
      <c r="M13" s="92">
        <f t="shared" si="3"/>
        <v>1292268626</v>
      </c>
      <c r="N13" s="81"/>
    </row>
    <row r="14" spans="1:14" s="82" customFormat="1" ht="19.5" customHeight="1">
      <c r="A14" s="83"/>
      <c r="B14" s="83"/>
      <c r="C14" s="83"/>
      <c r="D14" s="83"/>
      <c r="E14" s="125" t="s">
        <v>61</v>
      </c>
      <c r="F14" s="78">
        <f aca="true" t="shared" si="4" ref="F14:M14">SUM(F15:F17)</f>
        <v>8342300000</v>
      </c>
      <c r="G14" s="78">
        <f t="shared" si="4"/>
        <v>0</v>
      </c>
      <c r="H14" s="78">
        <f t="shared" si="4"/>
        <v>8342300000</v>
      </c>
      <c r="I14" s="78">
        <f t="shared" si="4"/>
        <v>1513866000</v>
      </c>
      <c r="J14" s="78">
        <f t="shared" si="4"/>
        <v>221110445</v>
      </c>
      <c r="K14" s="79">
        <f t="shared" si="4"/>
        <v>486929</v>
      </c>
      <c r="L14" s="78">
        <f t="shared" si="4"/>
        <v>221597374</v>
      </c>
      <c r="M14" s="92">
        <f t="shared" si="4"/>
        <v>1292268626</v>
      </c>
      <c r="N14" s="81"/>
    </row>
    <row r="15" spans="1:14" s="82" customFormat="1" ht="36" customHeight="1">
      <c r="A15" s="83"/>
      <c r="B15" s="83"/>
      <c r="C15" s="83">
        <v>1</v>
      </c>
      <c r="D15" s="83"/>
      <c r="E15" s="84" t="s">
        <v>71</v>
      </c>
      <c r="F15" s="76">
        <v>5945260000</v>
      </c>
      <c r="G15" s="76">
        <v>0</v>
      </c>
      <c r="H15" s="76">
        <f>SUM(F15:G15)</f>
        <v>5945260000</v>
      </c>
      <c r="I15" s="76">
        <v>1056036000</v>
      </c>
      <c r="J15" s="76">
        <v>165234282</v>
      </c>
      <c r="K15" s="80">
        <v>223589</v>
      </c>
      <c r="L15" s="76">
        <f>SUM(J15:K15)</f>
        <v>165457871</v>
      </c>
      <c r="M15" s="85">
        <f>I15-L15</f>
        <v>890578129</v>
      </c>
      <c r="N15" s="81"/>
    </row>
    <row r="16" spans="1:14" s="82" customFormat="1" ht="36" customHeight="1">
      <c r="A16" s="83"/>
      <c r="B16" s="83"/>
      <c r="C16" s="83">
        <v>2</v>
      </c>
      <c r="D16" s="83"/>
      <c r="E16" s="84" t="s">
        <v>72</v>
      </c>
      <c r="F16" s="76">
        <v>2199000000</v>
      </c>
      <c r="G16" s="76">
        <v>0</v>
      </c>
      <c r="H16" s="76">
        <f>SUM(F16:G16)</f>
        <v>2199000000</v>
      </c>
      <c r="I16" s="76">
        <v>386000000</v>
      </c>
      <c r="J16" s="76">
        <v>0</v>
      </c>
      <c r="K16" s="80">
        <v>0</v>
      </c>
      <c r="L16" s="76">
        <f>SUM(J16:K16)</f>
        <v>0</v>
      </c>
      <c r="M16" s="85">
        <f>I16-L16</f>
        <v>386000000</v>
      </c>
      <c r="N16" s="81"/>
    </row>
    <row r="17" spans="1:14" s="82" customFormat="1" ht="19.5" customHeight="1">
      <c r="A17" s="83"/>
      <c r="B17" s="83"/>
      <c r="C17" s="83">
        <v>3</v>
      </c>
      <c r="D17" s="83"/>
      <c r="E17" s="84" t="s">
        <v>69</v>
      </c>
      <c r="F17" s="76">
        <f aca="true" t="shared" si="5" ref="F17:M17">SUM(F18)</f>
        <v>198040000</v>
      </c>
      <c r="G17" s="76">
        <f t="shared" si="5"/>
        <v>0</v>
      </c>
      <c r="H17" s="76">
        <f t="shared" si="5"/>
        <v>198040000</v>
      </c>
      <c r="I17" s="76">
        <f t="shared" si="5"/>
        <v>71830000</v>
      </c>
      <c r="J17" s="76">
        <f t="shared" si="5"/>
        <v>55876163</v>
      </c>
      <c r="K17" s="80">
        <f t="shared" si="5"/>
        <v>263340</v>
      </c>
      <c r="L17" s="76">
        <f t="shared" si="5"/>
        <v>56139503</v>
      </c>
      <c r="M17" s="85">
        <f t="shared" si="5"/>
        <v>15690497</v>
      </c>
      <c r="N17" s="81"/>
    </row>
    <row r="18" spans="1:14" s="82" customFormat="1" ht="36" customHeight="1">
      <c r="A18" s="83"/>
      <c r="B18" s="83"/>
      <c r="C18" s="83"/>
      <c r="D18" s="83">
        <v>1</v>
      </c>
      <c r="E18" s="126" t="s">
        <v>73</v>
      </c>
      <c r="F18" s="76">
        <v>198040000</v>
      </c>
      <c r="G18" s="76">
        <v>0</v>
      </c>
      <c r="H18" s="76">
        <f>SUM(F18:G18)</f>
        <v>198040000</v>
      </c>
      <c r="I18" s="76">
        <v>71830000</v>
      </c>
      <c r="J18" s="76">
        <v>55876163</v>
      </c>
      <c r="K18" s="80">
        <v>263340</v>
      </c>
      <c r="L18" s="76">
        <f>SUM(J18:K18)</f>
        <v>56139503</v>
      </c>
      <c r="M18" s="85">
        <f>I18-L18</f>
        <v>15690497</v>
      </c>
      <c r="N18" s="81"/>
    </row>
    <row r="19" spans="1:14" s="82" customFormat="1" ht="19.5" customHeight="1">
      <c r="A19" s="83">
        <v>3</v>
      </c>
      <c r="B19" s="83"/>
      <c r="C19" s="83"/>
      <c r="D19" s="83"/>
      <c r="E19" s="122" t="s">
        <v>62</v>
      </c>
      <c r="F19" s="78">
        <f aca="true" t="shared" si="6" ref="F19:J21">SUM(F20)</f>
        <v>318000000</v>
      </c>
      <c r="G19" s="78">
        <f t="shared" si="6"/>
        <v>0</v>
      </c>
      <c r="H19" s="78">
        <f t="shared" si="6"/>
        <v>318000000</v>
      </c>
      <c r="I19" s="78">
        <f t="shared" si="6"/>
        <v>111100000</v>
      </c>
      <c r="J19" s="78">
        <f t="shared" si="6"/>
        <v>44464148</v>
      </c>
      <c r="K19" s="79">
        <f aca="true" t="shared" si="7" ref="K19:L21">SUM(K20)</f>
        <v>24364450</v>
      </c>
      <c r="L19" s="78">
        <f t="shared" si="7"/>
        <v>68828598</v>
      </c>
      <c r="M19" s="92">
        <f>SUM(M20)</f>
        <v>42271402</v>
      </c>
      <c r="N19" s="81"/>
    </row>
    <row r="20" spans="1:14" s="82" customFormat="1" ht="19.5" customHeight="1">
      <c r="A20" s="83"/>
      <c r="B20" s="83">
        <v>1</v>
      </c>
      <c r="C20" s="83"/>
      <c r="D20" s="83"/>
      <c r="E20" s="127" t="s">
        <v>74</v>
      </c>
      <c r="F20" s="78">
        <f t="shared" si="6"/>
        <v>318000000</v>
      </c>
      <c r="G20" s="78">
        <f t="shared" si="6"/>
        <v>0</v>
      </c>
      <c r="H20" s="78">
        <f t="shared" si="6"/>
        <v>318000000</v>
      </c>
      <c r="I20" s="78">
        <f t="shared" si="6"/>
        <v>111100000</v>
      </c>
      <c r="J20" s="78">
        <f t="shared" si="6"/>
        <v>44464148</v>
      </c>
      <c r="K20" s="79">
        <f t="shared" si="7"/>
        <v>24364450</v>
      </c>
      <c r="L20" s="78">
        <f t="shared" si="7"/>
        <v>68828598</v>
      </c>
      <c r="M20" s="92">
        <f>SUM(M21)</f>
        <v>42271402</v>
      </c>
      <c r="N20" s="81"/>
    </row>
    <row r="21" spans="1:14" s="82" customFormat="1" ht="19.5" customHeight="1">
      <c r="A21" s="83"/>
      <c r="B21" s="83"/>
      <c r="C21" s="83"/>
      <c r="D21" s="83"/>
      <c r="E21" s="125" t="s">
        <v>58</v>
      </c>
      <c r="F21" s="78">
        <f t="shared" si="6"/>
        <v>318000000</v>
      </c>
      <c r="G21" s="78">
        <f t="shared" si="6"/>
        <v>0</v>
      </c>
      <c r="H21" s="78">
        <f t="shared" si="6"/>
        <v>318000000</v>
      </c>
      <c r="I21" s="78">
        <f t="shared" si="6"/>
        <v>111100000</v>
      </c>
      <c r="J21" s="78">
        <f t="shared" si="6"/>
        <v>44464148</v>
      </c>
      <c r="K21" s="79">
        <f t="shared" si="7"/>
        <v>24364450</v>
      </c>
      <c r="L21" s="78">
        <f t="shared" si="7"/>
        <v>68828598</v>
      </c>
      <c r="M21" s="92">
        <f>SUM(M22)</f>
        <v>42271402</v>
      </c>
      <c r="N21" s="81"/>
    </row>
    <row r="22" spans="1:14" s="82" customFormat="1" ht="19.5" customHeight="1">
      <c r="A22" s="83"/>
      <c r="B22" s="83"/>
      <c r="C22" s="83">
        <v>1</v>
      </c>
      <c r="D22" s="83"/>
      <c r="E22" s="84" t="s">
        <v>69</v>
      </c>
      <c r="F22" s="76">
        <f aca="true" t="shared" si="8" ref="F22:M22">SUM(F23:F23)</f>
        <v>318000000</v>
      </c>
      <c r="G22" s="76">
        <f t="shared" si="8"/>
        <v>0</v>
      </c>
      <c r="H22" s="76">
        <f t="shared" si="8"/>
        <v>318000000</v>
      </c>
      <c r="I22" s="76">
        <f t="shared" si="8"/>
        <v>111100000</v>
      </c>
      <c r="J22" s="76">
        <f t="shared" si="8"/>
        <v>44464148</v>
      </c>
      <c r="K22" s="80">
        <f t="shared" si="8"/>
        <v>24364450</v>
      </c>
      <c r="L22" s="76">
        <f t="shared" si="8"/>
        <v>68828598</v>
      </c>
      <c r="M22" s="85">
        <f t="shared" si="8"/>
        <v>42271402</v>
      </c>
      <c r="N22" s="81"/>
    </row>
    <row r="23" spans="1:14" s="82" customFormat="1" ht="36" customHeight="1">
      <c r="A23" s="83"/>
      <c r="B23" s="83"/>
      <c r="C23" s="83"/>
      <c r="D23" s="83">
        <v>1</v>
      </c>
      <c r="E23" s="126" t="s">
        <v>75</v>
      </c>
      <c r="F23" s="76">
        <v>318000000</v>
      </c>
      <c r="G23" s="76">
        <v>0</v>
      </c>
      <c r="H23" s="76">
        <f>SUM(F23:G23)</f>
        <v>318000000</v>
      </c>
      <c r="I23" s="76">
        <v>111100000</v>
      </c>
      <c r="J23" s="76">
        <v>44464148</v>
      </c>
      <c r="K23" s="80">
        <v>24364450</v>
      </c>
      <c r="L23" s="76">
        <f>SUM(J23:K23)</f>
        <v>68828598</v>
      </c>
      <c r="M23" s="85">
        <f>I23-L23</f>
        <v>42271402</v>
      </c>
      <c r="N23" s="81"/>
    </row>
    <row r="24" spans="1:14" s="82" customFormat="1" ht="19.5" customHeight="1">
      <c r="A24" s="83">
        <v>4</v>
      </c>
      <c r="B24" s="83"/>
      <c r="C24" s="83"/>
      <c r="D24" s="83"/>
      <c r="E24" s="122" t="s">
        <v>63</v>
      </c>
      <c r="F24" s="78">
        <f aca="true" t="shared" si="9" ref="F24:M24">SUM(F25,F29)</f>
        <v>2219700000</v>
      </c>
      <c r="G24" s="78">
        <f t="shared" si="9"/>
        <v>0</v>
      </c>
      <c r="H24" s="78">
        <f t="shared" si="9"/>
        <v>2219700000</v>
      </c>
      <c r="I24" s="78">
        <f t="shared" si="9"/>
        <v>681800000</v>
      </c>
      <c r="J24" s="78">
        <f t="shared" si="9"/>
        <v>326624103</v>
      </c>
      <c r="K24" s="79">
        <f t="shared" si="9"/>
        <v>15243497</v>
      </c>
      <c r="L24" s="78">
        <f t="shared" si="9"/>
        <v>341867600</v>
      </c>
      <c r="M24" s="92">
        <f t="shared" si="9"/>
        <v>339932400</v>
      </c>
      <c r="N24" s="81"/>
    </row>
    <row r="25" spans="1:14" s="82" customFormat="1" ht="19.5" customHeight="1">
      <c r="A25" s="83"/>
      <c r="B25" s="83">
        <v>1</v>
      </c>
      <c r="C25" s="83"/>
      <c r="D25" s="83"/>
      <c r="E25" s="127" t="s">
        <v>64</v>
      </c>
      <c r="F25" s="78">
        <f aca="true" t="shared" si="10" ref="F25:M25">F26</f>
        <v>240000000</v>
      </c>
      <c r="G25" s="78">
        <f t="shared" si="10"/>
        <v>0</v>
      </c>
      <c r="H25" s="78">
        <f t="shared" si="10"/>
        <v>240000000</v>
      </c>
      <c r="I25" s="78">
        <f t="shared" si="10"/>
        <v>72000000</v>
      </c>
      <c r="J25" s="78">
        <f t="shared" si="10"/>
        <v>25676440</v>
      </c>
      <c r="K25" s="79">
        <f t="shared" si="10"/>
        <v>0</v>
      </c>
      <c r="L25" s="78">
        <f t="shared" si="10"/>
        <v>25676440</v>
      </c>
      <c r="M25" s="92">
        <f t="shared" si="10"/>
        <v>46323560</v>
      </c>
      <c r="N25" s="81"/>
    </row>
    <row r="26" spans="1:14" s="82" customFormat="1" ht="19.5" customHeight="1">
      <c r="A26" s="83"/>
      <c r="B26" s="83"/>
      <c r="C26" s="83"/>
      <c r="D26" s="83"/>
      <c r="E26" s="125" t="s">
        <v>61</v>
      </c>
      <c r="F26" s="78">
        <f aca="true" t="shared" si="11" ref="F26:M27">SUM(F27)</f>
        <v>240000000</v>
      </c>
      <c r="G26" s="78">
        <f t="shared" si="11"/>
        <v>0</v>
      </c>
      <c r="H26" s="78">
        <f t="shared" si="11"/>
        <v>240000000</v>
      </c>
      <c r="I26" s="78">
        <f t="shared" si="11"/>
        <v>72000000</v>
      </c>
      <c r="J26" s="78">
        <f t="shared" si="11"/>
        <v>25676440</v>
      </c>
      <c r="K26" s="79">
        <f t="shared" si="11"/>
        <v>0</v>
      </c>
      <c r="L26" s="78">
        <f t="shared" si="11"/>
        <v>25676440</v>
      </c>
      <c r="M26" s="92">
        <f t="shared" si="11"/>
        <v>46323560</v>
      </c>
      <c r="N26" s="81"/>
    </row>
    <row r="27" spans="1:14" s="82" customFormat="1" ht="19.5" customHeight="1">
      <c r="A27" s="83"/>
      <c r="B27" s="83"/>
      <c r="C27" s="83">
        <v>1</v>
      </c>
      <c r="D27" s="83"/>
      <c r="E27" s="84" t="s">
        <v>69</v>
      </c>
      <c r="F27" s="76">
        <f t="shared" si="11"/>
        <v>240000000</v>
      </c>
      <c r="G27" s="76">
        <f t="shared" si="11"/>
        <v>0</v>
      </c>
      <c r="H27" s="76">
        <f t="shared" si="11"/>
        <v>240000000</v>
      </c>
      <c r="I27" s="76">
        <f t="shared" si="11"/>
        <v>72000000</v>
      </c>
      <c r="J27" s="76">
        <f t="shared" si="11"/>
        <v>25676440</v>
      </c>
      <c r="K27" s="80">
        <f t="shared" si="11"/>
        <v>0</v>
      </c>
      <c r="L27" s="76">
        <f t="shared" si="11"/>
        <v>25676440</v>
      </c>
      <c r="M27" s="85">
        <f t="shared" si="11"/>
        <v>46323560</v>
      </c>
      <c r="N27" s="81"/>
    </row>
    <row r="28" spans="1:14" s="82" customFormat="1" ht="19.5" customHeight="1">
      <c r="A28" s="83"/>
      <c r="B28" s="83"/>
      <c r="C28" s="83"/>
      <c r="D28" s="83">
        <v>1</v>
      </c>
      <c r="E28" s="126" t="s">
        <v>76</v>
      </c>
      <c r="F28" s="76">
        <v>240000000</v>
      </c>
      <c r="G28" s="76">
        <v>0</v>
      </c>
      <c r="H28" s="76">
        <f>SUM(F28:G28)</f>
        <v>240000000</v>
      </c>
      <c r="I28" s="76">
        <v>72000000</v>
      </c>
      <c r="J28" s="76">
        <v>25676440</v>
      </c>
      <c r="K28" s="80">
        <v>0</v>
      </c>
      <c r="L28" s="76">
        <f>SUM(J28:K28)</f>
        <v>25676440</v>
      </c>
      <c r="M28" s="85">
        <f>I28-L28</f>
        <v>46323560</v>
      </c>
      <c r="N28" s="81"/>
    </row>
    <row r="29" spans="1:14" s="82" customFormat="1" ht="19.5" customHeight="1">
      <c r="A29" s="83"/>
      <c r="B29" s="83">
        <v>2</v>
      </c>
      <c r="C29" s="83"/>
      <c r="D29" s="83"/>
      <c r="E29" s="127" t="s">
        <v>65</v>
      </c>
      <c r="F29" s="78">
        <f aca="true" t="shared" si="12" ref="F29:M29">F30</f>
        <v>1979700000</v>
      </c>
      <c r="G29" s="78">
        <f t="shared" si="12"/>
        <v>0</v>
      </c>
      <c r="H29" s="78">
        <f t="shared" si="12"/>
        <v>1979700000</v>
      </c>
      <c r="I29" s="78">
        <f t="shared" si="12"/>
        <v>609800000</v>
      </c>
      <c r="J29" s="78">
        <f t="shared" si="12"/>
        <v>300947663</v>
      </c>
      <c r="K29" s="79">
        <f t="shared" si="12"/>
        <v>15243497</v>
      </c>
      <c r="L29" s="78">
        <f t="shared" si="12"/>
        <v>316191160</v>
      </c>
      <c r="M29" s="92">
        <f t="shared" si="12"/>
        <v>293608840</v>
      </c>
      <c r="N29" s="81"/>
    </row>
    <row r="30" spans="1:14" s="82" customFormat="1" ht="19.5" customHeight="1">
      <c r="A30" s="83"/>
      <c r="B30" s="83"/>
      <c r="C30" s="83"/>
      <c r="D30" s="83"/>
      <c r="E30" s="125" t="s">
        <v>61</v>
      </c>
      <c r="F30" s="78">
        <f aca="true" t="shared" si="13" ref="F30:M31">SUM(F31)</f>
        <v>1979700000</v>
      </c>
      <c r="G30" s="78">
        <f t="shared" si="13"/>
        <v>0</v>
      </c>
      <c r="H30" s="78">
        <f t="shared" si="13"/>
        <v>1979700000</v>
      </c>
      <c r="I30" s="78">
        <f t="shared" si="13"/>
        <v>609800000</v>
      </c>
      <c r="J30" s="79">
        <f t="shared" si="13"/>
        <v>300947663</v>
      </c>
      <c r="K30" s="79">
        <f t="shared" si="13"/>
        <v>15243497</v>
      </c>
      <c r="L30" s="79">
        <f t="shared" si="13"/>
        <v>316191160</v>
      </c>
      <c r="M30" s="128">
        <f t="shared" si="13"/>
        <v>293608840</v>
      </c>
      <c r="N30" s="81"/>
    </row>
    <row r="31" spans="1:14" s="82" customFormat="1" ht="19.5" customHeight="1">
      <c r="A31" s="83"/>
      <c r="B31" s="83"/>
      <c r="C31" s="83">
        <v>1</v>
      </c>
      <c r="D31" s="83"/>
      <c r="E31" s="84" t="s">
        <v>69</v>
      </c>
      <c r="F31" s="76">
        <f t="shared" si="13"/>
        <v>1979700000</v>
      </c>
      <c r="G31" s="76">
        <f t="shared" si="13"/>
        <v>0</v>
      </c>
      <c r="H31" s="76">
        <f t="shared" si="13"/>
        <v>1979700000</v>
      </c>
      <c r="I31" s="141">
        <f t="shared" si="13"/>
        <v>609800000</v>
      </c>
      <c r="J31" s="93">
        <f t="shared" si="13"/>
        <v>300947663</v>
      </c>
      <c r="K31" s="93">
        <f t="shared" si="13"/>
        <v>15243497</v>
      </c>
      <c r="L31" s="80">
        <f t="shared" si="13"/>
        <v>316191160</v>
      </c>
      <c r="M31" s="142">
        <f t="shared" si="13"/>
        <v>293608840</v>
      </c>
      <c r="N31" s="81"/>
    </row>
    <row r="32" spans="1:14" s="82" customFormat="1" ht="19.5" customHeight="1" thickBot="1">
      <c r="A32" s="129"/>
      <c r="B32" s="129"/>
      <c r="C32" s="129"/>
      <c r="D32" s="129">
        <v>1</v>
      </c>
      <c r="E32" s="130" t="s">
        <v>77</v>
      </c>
      <c r="F32" s="131">
        <v>1979700000</v>
      </c>
      <c r="G32" s="131">
        <v>0</v>
      </c>
      <c r="H32" s="131">
        <f>SUM(F32:G32)</f>
        <v>1979700000</v>
      </c>
      <c r="I32" s="143">
        <v>609800000</v>
      </c>
      <c r="J32" s="144">
        <v>300947663</v>
      </c>
      <c r="K32" s="144">
        <v>15243497</v>
      </c>
      <c r="L32" s="132">
        <f>SUM(J32:K32)</f>
        <v>316191160</v>
      </c>
      <c r="M32" s="145">
        <f>I32-L32</f>
        <v>293608840</v>
      </c>
      <c r="N32" s="81"/>
    </row>
    <row r="33" ht="16.5">
      <c r="F33" s="138"/>
    </row>
    <row r="34" ht="16.5">
      <c r="F34" s="138"/>
    </row>
    <row r="35" ht="16.5">
      <c r="F35" s="138"/>
    </row>
    <row r="36" ht="16.5">
      <c r="F36" s="138"/>
    </row>
    <row r="37" ht="16.5">
      <c r="F37" s="138"/>
    </row>
    <row r="38" ht="16.5">
      <c r="F38" s="138"/>
    </row>
    <row r="39" ht="16.5">
      <c r="F39" s="138"/>
    </row>
    <row r="40" ht="16.5">
      <c r="F40" s="138"/>
    </row>
    <row r="41" ht="16.5">
      <c r="F41" s="138"/>
    </row>
    <row r="42" ht="16.5">
      <c r="F42" s="138"/>
    </row>
    <row r="43" ht="16.5">
      <c r="F43" s="138"/>
    </row>
    <row r="44" ht="16.5">
      <c r="F44" s="138"/>
    </row>
    <row r="45" ht="16.5">
      <c r="F45" s="138"/>
    </row>
    <row r="46" ht="16.5">
      <c r="F46" s="138"/>
    </row>
    <row r="47" ht="16.5">
      <c r="F47" s="138"/>
    </row>
    <row r="48" ht="16.5">
      <c r="F48" s="138"/>
    </row>
    <row r="49" ht="16.5">
      <c r="F49" s="138"/>
    </row>
    <row r="50" ht="16.5">
      <c r="F50" s="138"/>
    </row>
    <row r="51" ht="16.5">
      <c r="F51" s="138"/>
    </row>
    <row r="52" ht="16.5">
      <c r="F52" s="138"/>
    </row>
    <row r="53" ht="16.5">
      <c r="F53" s="138"/>
    </row>
    <row r="54" ht="16.5">
      <c r="F54" s="138"/>
    </row>
    <row r="55" ht="16.5">
      <c r="F55" s="138"/>
    </row>
    <row r="56" ht="16.5">
      <c r="F56" s="138"/>
    </row>
    <row r="57" ht="16.5">
      <c r="F57" s="138"/>
    </row>
    <row r="58" ht="16.5">
      <c r="F58" s="138"/>
    </row>
    <row r="59" ht="16.5">
      <c r="F59" s="138"/>
    </row>
    <row r="60" ht="16.5">
      <c r="F60" s="138"/>
    </row>
    <row r="61" ht="16.5">
      <c r="F61" s="138"/>
    </row>
    <row r="62" ht="16.5">
      <c r="F62" s="138"/>
    </row>
    <row r="63" ht="16.5">
      <c r="F63" s="138"/>
    </row>
    <row r="64" ht="16.5">
      <c r="F64" s="138"/>
    </row>
    <row r="65" ht="16.5">
      <c r="F65" s="138"/>
    </row>
    <row r="66" ht="16.5">
      <c r="F66" s="138"/>
    </row>
    <row r="67" ht="16.5">
      <c r="F67" s="138"/>
    </row>
    <row r="68" ht="16.5">
      <c r="F68" s="138"/>
    </row>
    <row r="69" ht="16.5">
      <c r="F69" s="138"/>
    </row>
    <row r="70" ht="16.5">
      <c r="F70" s="138"/>
    </row>
    <row r="71" ht="16.5">
      <c r="F71" s="138"/>
    </row>
    <row r="72" ht="16.5">
      <c r="F72" s="138"/>
    </row>
    <row r="73" ht="16.5">
      <c r="F73" s="138"/>
    </row>
    <row r="74" ht="16.5">
      <c r="F74" s="138"/>
    </row>
    <row r="75" ht="16.5">
      <c r="F75" s="138"/>
    </row>
    <row r="76" ht="16.5">
      <c r="F76" s="138"/>
    </row>
    <row r="77" ht="16.5">
      <c r="F77" s="138"/>
    </row>
    <row r="78" ht="16.5">
      <c r="F78" s="138"/>
    </row>
    <row r="79" ht="16.5">
      <c r="F79" s="138"/>
    </row>
    <row r="80" ht="16.5">
      <c r="F80" s="138"/>
    </row>
    <row r="81" ht="16.5">
      <c r="F81" s="138"/>
    </row>
    <row r="82" ht="16.5">
      <c r="F82" s="138"/>
    </row>
    <row r="83" ht="16.5">
      <c r="F83" s="138"/>
    </row>
    <row r="84" ht="16.5">
      <c r="F84" s="138"/>
    </row>
    <row r="85" ht="16.5">
      <c r="F85" s="138"/>
    </row>
    <row r="86" ht="16.5">
      <c r="F86" s="138"/>
    </row>
    <row r="87" ht="16.5">
      <c r="F87" s="138"/>
    </row>
    <row r="88" ht="16.5">
      <c r="F88" s="138"/>
    </row>
    <row r="89" ht="16.5">
      <c r="F89" s="138"/>
    </row>
    <row r="90" ht="16.5">
      <c r="F90" s="138"/>
    </row>
    <row r="91" ht="16.5">
      <c r="F91" s="138"/>
    </row>
    <row r="92" ht="16.5">
      <c r="F92" s="138"/>
    </row>
    <row r="93" ht="16.5">
      <c r="F93" s="138"/>
    </row>
    <row r="94" ht="16.5">
      <c r="F94" s="138"/>
    </row>
    <row r="95" ht="16.5">
      <c r="F95" s="138"/>
    </row>
    <row r="96" ht="16.5">
      <c r="F96" s="138"/>
    </row>
    <row r="97" ht="16.5">
      <c r="F97" s="138"/>
    </row>
    <row r="98" ht="16.5">
      <c r="F98" s="138"/>
    </row>
    <row r="99" ht="16.5">
      <c r="F99" s="138"/>
    </row>
    <row r="100" ht="16.5">
      <c r="F100" s="138"/>
    </row>
    <row r="101" ht="16.5">
      <c r="F101" s="138"/>
    </row>
    <row r="102" ht="16.5">
      <c r="F102" s="138"/>
    </row>
    <row r="103" ht="16.5">
      <c r="F103" s="138"/>
    </row>
    <row r="104" ht="16.5">
      <c r="F104" s="138"/>
    </row>
    <row r="105" ht="16.5">
      <c r="F105" s="138"/>
    </row>
    <row r="106" ht="16.5">
      <c r="F106" s="138"/>
    </row>
    <row r="107" ht="16.5">
      <c r="F107" s="138"/>
    </row>
    <row r="108" ht="16.5">
      <c r="F108" s="138"/>
    </row>
    <row r="109" ht="16.5">
      <c r="F109" s="138"/>
    </row>
    <row r="110" ht="16.5">
      <c r="F110" s="138"/>
    </row>
    <row r="111" ht="16.5">
      <c r="F111" s="138"/>
    </row>
    <row r="112" ht="16.5">
      <c r="F112" s="138"/>
    </row>
    <row r="113" ht="16.5">
      <c r="F113" s="138"/>
    </row>
    <row r="114" ht="16.5">
      <c r="F114" s="138"/>
    </row>
    <row r="115" ht="16.5">
      <c r="F115" s="138"/>
    </row>
    <row r="116" ht="16.5">
      <c r="F116" s="138"/>
    </row>
    <row r="117" ht="16.5">
      <c r="F117" s="138"/>
    </row>
    <row r="118" ht="16.5">
      <c r="F118" s="138"/>
    </row>
    <row r="119" ht="16.5">
      <c r="F119" s="138"/>
    </row>
    <row r="120" ht="16.5">
      <c r="F120" s="138"/>
    </row>
    <row r="121" ht="16.5">
      <c r="F121" s="138"/>
    </row>
    <row r="122" ht="16.5">
      <c r="F122" s="138"/>
    </row>
    <row r="123" ht="16.5">
      <c r="F123" s="138"/>
    </row>
    <row r="124" ht="16.5">
      <c r="F124" s="138"/>
    </row>
    <row r="125" ht="16.5">
      <c r="F125" s="138"/>
    </row>
    <row r="126" ht="16.5">
      <c r="F126" s="138"/>
    </row>
    <row r="127" ht="16.5">
      <c r="F127" s="138"/>
    </row>
    <row r="128" ht="16.5">
      <c r="F128" s="138"/>
    </row>
    <row r="129" ht="16.5">
      <c r="F129" s="138"/>
    </row>
    <row r="130" ht="16.5">
      <c r="F130" s="138"/>
    </row>
    <row r="131" ht="16.5">
      <c r="F131" s="138"/>
    </row>
    <row r="132" ht="16.5">
      <c r="F132" s="138"/>
    </row>
    <row r="133" ht="16.5">
      <c r="F133" s="138"/>
    </row>
    <row r="134" ht="16.5">
      <c r="F134" s="138"/>
    </row>
    <row r="135" ht="16.5">
      <c r="F135" s="138"/>
    </row>
    <row r="136" ht="16.5">
      <c r="F136" s="138"/>
    </row>
    <row r="137" ht="16.5">
      <c r="F137" s="138"/>
    </row>
    <row r="138" ht="16.5">
      <c r="F138" s="138"/>
    </row>
    <row r="139" ht="16.5">
      <c r="F139" s="138"/>
    </row>
    <row r="140" ht="16.5">
      <c r="F140" s="138"/>
    </row>
    <row r="141" ht="16.5">
      <c r="F141" s="138"/>
    </row>
    <row r="142" ht="16.5">
      <c r="F142" s="138"/>
    </row>
    <row r="143" ht="16.5">
      <c r="F143" s="138"/>
    </row>
    <row r="144" ht="16.5">
      <c r="F144" s="138"/>
    </row>
    <row r="145" ht="16.5">
      <c r="F145" s="138"/>
    </row>
    <row r="146" ht="16.5">
      <c r="F146" s="138"/>
    </row>
    <row r="147" ht="16.5">
      <c r="F147" s="138"/>
    </row>
    <row r="148" ht="16.5">
      <c r="F148" s="138"/>
    </row>
    <row r="149" ht="16.5">
      <c r="F149" s="138"/>
    </row>
    <row r="150" ht="16.5">
      <c r="F150" s="138"/>
    </row>
    <row r="151" ht="16.5">
      <c r="F151" s="138"/>
    </row>
    <row r="152" ht="16.5">
      <c r="F152" s="138"/>
    </row>
    <row r="153" ht="16.5">
      <c r="F153" s="138"/>
    </row>
    <row r="154" ht="16.5">
      <c r="F154" s="138"/>
    </row>
    <row r="155" ht="16.5">
      <c r="F155" s="138"/>
    </row>
    <row r="156" ht="16.5">
      <c r="F156" s="138"/>
    </row>
    <row r="157" ht="16.5">
      <c r="F157" s="138"/>
    </row>
    <row r="158" ht="16.5">
      <c r="F158" s="138"/>
    </row>
    <row r="159" ht="16.5">
      <c r="F159" s="138"/>
    </row>
    <row r="160" ht="16.5">
      <c r="F160" s="138"/>
    </row>
    <row r="161" ht="16.5">
      <c r="F161" s="138"/>
    </row>
    <row r="162" ht="16.5">
      <c r="F162" s="138"/>
    </row>
    <row r="163" ht="16.5">
      <c r="F163" s="138"/>
    </row>
    <row r="164" ht="16.5">
      <c r="F164" s="138"/>
    </row>
    <row r="165" ht="16.5">
      <c r="F165" s="138"/>
    </row>
    <row r="166" ht="16.5">
      <c r="F166" s="138"/>
    </row>
    <row r="167" ht="16.5">
      <c r="F167" s="138"/>
    </row>
    <row r="168" ht="16.5">
      <c r="F168" s="138"/>
    </row>
    <row r="169" ht="16.5">
      <c r="F169" s="138"/>
    </row>
    <row r="170" ht="16.5">
      <c r="F170" s="138"/>
    </row>
    <row r="171" ht="16.5">
      <c r="F171" s="138"/>
    </row>
    <row r="172" ht="16.5">
      <c r="F172" s="138"/>
    </row>
    <row r="173" ht="16.5">
      <c r="F173" s="138"/>
    </row>
    <row r="174" ht="16.5">
      <c r="F174" s="138"/>
    </row>
    <row r="175" ht="16.5">
      <c r="F175" s="138"/>
    </row>
    <row r="176" ht="16.5">
      <c r="F176" s="138"/>
    </row>
    <row r="177" ht="16.5">
      <c r="F177" s="138"/>
    </row>
    <row r="178" ht="16.5">
      <c r="F178" s="138"/>
    </row>
    <row r="179" ht="16.5">
      <c r="F179" s="138"/>
    </row>
    <row r="180" ht="16.5">
      <c r="F180" s="138"/>
    </row>
    <row r="181" ht="16.5">
      <c r="F181" s="138"/>
    </row>
    <row r="182" ht="16.5">
      <c r="F182" s="138"/>
    </row>
    <row r="183" ht="16.5">
      <c r="F183" s="138"/>
    </row>
    <row r="184" ht="16.5">
      <c r="F184" s="138"/>
    </row>
    <row r="185" ht="16.5">
      <c r="F185" s="138"/>
    </row>
    <row r="186" ht="16.5">
      <c r="F186" s="138"/>
    </row>
    <row r="187" ht="16.5">
      <c r="F187" s="138"/>
    </row>
    <row r="188" ht="16.5">
      <c r="F188" s="138"/>
    </row>
    <row r="189" ht="16.5">
      <c r="F189" s="138"/>
    </row>
    <row r="190" ht="16.5">
      <c r="F190" s="138"/>
    </row>
    <row r="191" ht="16.5">
      <c r="F191" s="138"/>
    </row>
    <row r="192" ht="16.5">
      <c r="F192" s="138"/>
    </row>
    <row r="193" ht="16.5">
      <c r="F193" s="138"/>
    </row>
    <row r="194" ht="16.5">
      <c r="F194" s="138"/>
    </row>
    <row r="195" ht="16.5">
      <c r="F195" s="138"/>
    </row>
    <row r="196" ht="16.5">
      <c r="F196" s="138"/>
    </row>
    <row r="197" ht="16.5">
      <c r="F197" s="138"/>
    </row>
    <row r="198" ht="16.5">
      <c r="F198" s="138"/>
    </row>
    <row r="199" ht="16.5">
      <c r="F199" s="138"/>
    </row>
    <row r="200" ht="16.5">
      <c r="F200" s="138"/>
    </row>
    <row r="201" ht="16.5">
      <c r="F201" s="138"/>
    </row>
    <row r="202" ht="16.5">
      <c r="F202" s="138"/>
    </row>
    <row r="203" ht="16.5">
      <c r="F203" s="138"/>
    </row>
    <row r="204" ht="16.5">
      <c r="F204" s="138"/>
    </row>
    <row r="205" ht="16.5">
      <c r="F205" s="138"/>
    </row>
    <row r="206" ht="16.5">
      <c r="F206" s="138"/>
    </row>
    <row r="207" ht="16.5">
      <c r="F207" s="138"/>
    </row>
    <row r="208" ht="16.5">
      <c r="F208" s="138"/>
    </row>
    <row r="209" ht="16.5">
      <c r="F209" s="138"/>
    </row>
    <row r="210" ht="16.5">
      <c r="F210" s="138"/>
    </row>
    <row r="211" ht="16.5">
      <c r="F211" s="138"/>
    </row>
    <row r="212" ht="16.5">
      <c r="F212" s="138"/>
    </row>
    <row r="213" ht="16.5">
      <c r="F213" s="138"/>
    </row>
    <row r="214" ht="16.5">
      <c r="F214" s="138"/>
    </row>
    <row r="215" ht="16.5">
      <c r="F215" s="138"/>
    </row>
    <row r="216" ht="16.5">
      <c r="F216" s="138"/>
    </row>
    <row r="217" ht="16.5">
      <c r="F217" s="138"/>
    </row>
    <row r="218" ht="16.5">
      <c r="F218" s="138"/>
    </row>
    <row r="219" ht="16.5">
      <c r="F219" s="138"/>
    </row>
    <row r="220" ht="16.5">
      <c r="F220" s="138"/>
    </row>
    <row r="221" ht="16.5">
      <c r="F221" s="138"/>
    </row>
    <row r="222" ht="16.5">
      <c r="F222" s="138"/>
    </row>
    <row r="223" ht="16.5">
      <c r="F223" s="138"/>
    </row>
    <row r="224" ht="16.5">
      <c r="F224" s="138"/>
    </row>
    <row r="225" ht="16.5">
      <c r="F225" s="138"/>
    </row>
    <row r="226" ht="16.5">
      <c r="F226" s="138"/>
    </row>
    <row r="227" ht="16.5">
      <c r="F227" s="138"/>
    </row>
    <row r="228" ht="16.5">
      <c r="F228" s="138"/>
    </row>
    <row r="229" ht="16.5">
      <c r="F229" s="138"/>
    </row>
    <row r="230" ht="16.5">
      <c r="F230" s="138"/>
    </row>
    <row r="231" ht="16.5">
      <c r="F231" s="138"/>
    </row>
    <row r="232" ht="16.5">
      <c r="F232" s="138"/>
    </row>
    <row r="233" ht="16.5">
      <c r="F233" s="138"/>
    </row>
    <row r="234" ht="16.5">
      <c r="F234" s="138"/>
    </row>
    <row r="235" ht="16.5">
      <c r="F235" s="138"/>
    </row>
    <row r="236" ht="16.5">
      <c r="F236" s="138"/>
    </row>
    <row r="237" ht="16.5">
      <c r="F237" s="138"/>
    </row>
    <row r="238" ht="16.5">
      <c r="F238" s="138"/>
    </row>
    <row r="239" ht="16.5">
      <c r="F239" s="138"/>
    </row>
    <row r="240" ht="16.5">
      <c r="F240" s="138"/>
    </row>
    <row r="241" ht="16.5">
      <c r="F241" s="138"/>
    </row>
    <row r="242" ht="16.5">
      <c r="F242" s="138"/>
    </row>
    <row r="243" ht="16.5">
      <c r="F243" s="138"/>
    </row>
    <row r="244" ht="16.5">
      <c r="F244" s="138"/>
    </row>
    <row r="245" ht="16.5">
      <c r="F245" s="138"/>
    </row>
    <row r="246" ht="16.5">
      <c r="F246" s="138"/>
    </row>
    <row r="247" ht="16.5">
      <c r="F247" s="138"/>
    </row>
    <row r="248" ht="16.5">
      <c r="F248" s="138"/>
    </row>
    <row r="249" ht="16.5">
      <c r="F249" s="138"/>
    </row>
    <row r="250" ht="16.5">
      <c r="F250" s="138"/>
    </row>
    <row r="251" ht="16.5">
      <c r="F251" s="138"/>
    </row>
    <row r="252" ht="16.5">
      <c r="F252" s="138"/>
    </row>
    <row r="253" ht="16.5">
      <c r="F253" s="138"/>
    </row>
    <row r="254" ht="16.5">
      <c r="F254" s="138"/>
    </row>
    <row r="255" ht="16.5">
      <c r="F255" s="138"/>
    </row>
    <row r="256" ht="16.5">
      <c r="F256" s="138"/>
    </row>
    <row r="257" ht="16.5">
      <c r="F257" s="138"/>
    </row>
    <row r="258" ht="16.5">
      <c r="F258" s="138"/>
    </row>
    <row r="259" ht="16.5">
      <c r="F259" s="138"/>
    </row>
    <row r="260" ht="16.5">
      <c r="F260" s="138"/>
    </row>
    <row r="261" ht="16.5">
      <c r="F261" s="138"/>
    </row>
    <row r="262" ht="16.5">
      <c r="F262" s="138"/>
    </row>
    <row r="263" ht="16.5">
      <c r="F263" s="138"/>
    </row>
    <row r="264" ht="16.5">
      <c r="F264" s="138"/>
    </row>
    <row r="265" ht="16.5">
      <c r="F265" s="138"/>
    </row>
    <row r="266" ht="16.5">
      <c r="F266" s="138"/>
    </row>
    <row r="267" ht="16.5">
      <c r="F267" s="138"/>
    </row>
    <row r="268" ht="16.5">
      <c r="F268" s="138"/>
    </row>
    <row r="269" ht="16.5">
      <c r="F269" s="138"/>
    </row>
    <row r="270" ht="16.5">
      <c r="F270" s="138"/>
    </row>
    <row r="271" ht="16.5">
      <c r="F271" s="138"/>
    </row>
    <row r="272" ht="16.5">
      <c r="F272" s="138"/>
    </row>
    <row r="273" ht="16.5">
      <c r="F273" s="138"/>
    </row>
    <row r="274" ht="16.5">
      <c r="F274" s="138"/>
    </row>
    <row r="275" ht="16.5">
      <c r="F275" s="138"/>
    </row>
    <row r="276" ht="16.5">
      <c r="F276" s="138"/>
    </row>
    <row r="277" ht="16.5">
      <c r="F277" s="138"/>
    </row>
    <row r="278" ht="16.5">
      <c r="F278" s="138"/>
    </row>
    <row r="279" ht="16.5">
      <c r="F279" s="138"/>
    </row>
    <row r="280" ht="16.5">
      <c r="F280" s="138"/>
    </row>
    <row r="281" ht="16.5">
      <c r="F281" s="138"/>
    </row>
    <row r="282" ht="16.5">
      <c r="F282" s="138"/>
    </row>
    <row r="283" ht="16.5">
      <c r="F283" s="138"/>
    </row>
    <row r="284" ht="16.5">
      <c r="F284" s="138"/>
    </row>
    <row r="285" ht="16.5">
      <c r="F285" s="138"/>
    </row>
    <row r="286" ht="16.5">
      <c r="F286" s="138"/>
    </row>
    <row r="287" ht="16.5">
      <c r="F287" s="138"/>
    </row>
    <row r="288" ht="16.5">
      <c r="F288" s="138"/>
    </row>
    <row r="289" ht="16.5">
      <c r="F289" s="138"/>
    </row>
    <row r="290" ht="16.5">
      <c r="F290" s="138"/>
    </row>
    <row r="291" ht="16.5">
      <c r="F291" s="138"/>
    </row>
    <row r="292" ht="16.5">
      <c r="F292" s="138"/>
    </row>
    <row r="293" ht="16.5">
      <c r="F293" s="138"/>
    </row>
    <row r="294" ht="16.5">
      <c r="F294" s="138"/>
    </row>
    <row r="295" ht="16.5">
      <c r="F295" s="138"/>
    </row>
    <row r="296" ht="16.5">
      <c r="F296" s="138"/>
    </row>
    <row r="297" ht="16.5">
      <c r="F297" s="138"/>
    </row>
    <row r="298" ht="16.5">
      <c r="F298" s="138"/>
    </row>
    <row r="299" ht="16.5">
      <c r="F299" s="138"/>
    </row>
    <row r="300" ht="16.5">
      <c r="F300" s="138"/>
    </row>
    <row r="301" ht="16.5">
      <c r="F301" s="138"/>
    </row>
    <row r="302" ht="16.5">
      <c r="F302" s="138"/>
    </row>
    <row r="303" ht="16.5">
      <c r="F303" s="138"/>
    </row>
    <row r="304" ht="16.5">
      <c r="F304" s="138"/>
    </row>
    <row r="305" ht="16.5">
      <c r="F305" s="138"/>
    </row>
    <row r="306" ht="16.5">
      <c r="F306" s="138"/>
    </row>
    <row r="307" ht="16.5">
      <c r="F307" s="138"/>
    </row>
    <row r="308" ht="16.5">
      <c r="F308" s="138"/>
    </row>
    <row r="309" ht="16.5">
      <c r="F309" s="138"/>
    </row>
    <row r="310" ht="16.5">
      <c r="F310" s="138"/>
    </row>
    <row r="311" ht="16.5">
      <c r="F311" s="138"/>
    </row>
    <row r="312" ht="16.5">
      <c r="F312" s="138"/>
    </row>
    <row r="313" ht="16.5">
      <c r="F313" s="138"/>
    </row>
    <row r="314" ht="16.5">
      <c r="F314" s="138"/>
    </row>
    <row r="315" ht="16.5">
      <c r="F315" s="138"/>
    </row>
    <row r="316" ht="16.5">
      <c r="F316" s="138"/>
    </row>
    <row r="317" ht="16.5">
      <c r="F317" s="138"/>
    </row>
    <row r="318" ht="16.5">
      <c r="F318" s="138"/>
    </row>
    <row r="319" ht="16.5">
      <c r="F319" s="138"/>
    </row>
    <row r="320" ht="16.5">
      <c r="F320" s="138"/>
    </row>
    <row r="321" ht="16.5">
      <c r="F321" s="138"/>
    </row>
    <row r="322" ht="16.5">
      <c r="F322" s="138"/>
    </row>
    <row r="323" ht="16.5">
      <c r="F323" s="138"/>
    </row>
    <row r="324" ht="16.5">
      <c r="F324" s="138"/>
    </row>
    <row r="325" ht="16.5">
      <c r="F325" s="138"/>
    </row>
    <row r="326" ht="16.5">
      <c r="F326" s="138"/>
    </row>
    <row r="327" ht="16.5">
      <c r="F327" s="138"/>
    </row>
    <row r="328" ht="16.5">
      <c r="F328" s="138"/>
    </row>
    <row r="329" ht="16.5">
      <c r="F329" s="138"/>
    </row>
    <row r="330" ht="16.5">
      <c r="F330" s="138"/>
    </row>
    <row r="331" ht="16.5">
      <c r="F331" s="138"/>
    </row>
    <row r="332" ht="16.5">
      <c r="F332" s="138"/>
    </row>
    <row r="333" ht="16.5">
      <c r="F333" s="138"/>
    </row>
    <row r="334" ht="16.5">
      <c r="F334" s="138"/>
    </row>
    <row r="335" ht="16.5">
      <c r="F335" s="138"/>
    </row>
    <row r="336" ht="16.5">
      <c r="F336" s="138"/>
    </row>
    <row r="337" ht="16.5">
      <c r="F337" s="138"/>
    </row>
    <row r="338" ht="16.5">
      <c r="F338" s="138"/>
    </row>
    <row r="339" ht="16.5">
      <c r="F339" s="138"/>
    </row>
    <row r="340" ht="16.5">
      <c r="F340" s="138"/>
    </row>
    <row r="341" ht="16.5">
      <c r="F341" s="138"/>
    </row>
    <row r="342" ht="16.5">
      <c r="F342" s="138"/>
    </row>
    <row r="343" ht="16.5">
      <c r="F343" s="138"/>
    </row>
    <row r="344" ht="16.5">
      <c r="F344" s="138"/>
    </row>
    <row r="345" ht="16.5">
      <c r="F345" s="138"/>
    </row>
    <row r="346" ht="16.5">
      <c r="F346" s="138"/>
    </row>
    <row r="347" ht="16.5">
      <c r="F347" s="138"/>
    </row>
    <row r="348" ht="16.5">
      <c r="F348" s="138"/>
    </row>
    <row r="349" ht="16.5">
      <c r="F349" s="138"/>
    </row>
    <row r="350" ht="16.5">
      <c r="F350" s="138"/>
    </row>
    <row r="351" ht="16.5">
      <c r="F351" s="138"/>
    </row>
    <row r="352" ht="16.5">
      <c r="F352" s="138"/>
    </row>
    <row r="353" ht="16.5">
      <c r="F353" s="138"/>
    </row>
    <row r="354" ht="16.5">
      <c r="F354" s="138"/>
    </row>
    <row r="355" ht="16.5">
      <c r="F355" s="138"/>
    </row>
    <row r="356" ht="16.5">
      <c r="F356" s="138"/>
    </row>
    <row r="357" ht="16.5">
      <c r="F357" s="138"/>
    </row>
    <row r="358" ht="16.5">
      <c r="F358" s="138"/>
    </row>
    <row r="359" ht="16.5">
      <c r="F359" s="138"/>
    </row>
    <row r="360" ht="16.5">
      <c r="F360" s="138"/>
    </row>
    <row r="361" ht="16.5">
      <c r="F361" s="138"/>
    </row>
    <row r="362" ht="16.5">
      <c r="F362" s="138"/>
    </row>
    <row r="363" ht="16.5">
      <c r="F363" s="138"/>
    </row>
  </sheetData>
  <mergeCells count="3">
    <mergeCell ref="I4:I5"/>
    <mergeCell ref="J4:L4"/>
    <mergeCell ref="M4:M5"/>
  </mergeCells>
  <printOptions horizontalCentered="1"/>
  <pageMargins left="0.6692913385826772" right="0.6692913385826772" top="0.9448818897637796" bottom="0.7874015748031497" header="0.5118110236220472" footer="0.31496062992125984"/>
  <pageSetup firstPageNumber="48" useFirstPageNumber="1" horizontalDpi="600" verticalDpi="600" orientation="portrait" pageOrder="overThenDown" paperSize="9" r:id="rId2"/>
  <headerFooter alignWithMargins="0">
    <oddFooter>&amp;C&amp;"新細明體,標準"丙&amp;"Times New Roman,標準"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2010-08-09T11:10:40Z</cp:lastPrinted>
  <dcterms:created xsi:type="dcterms:W3CDTF">2005-04-22T05:17:29Z</dcterms:created>
  <dcterms:modified xsi:type="dcterms:W3CDTF">2010-08-24T03:17:50Z</dcterms:modified>
  <cp:category/>
  <cp:version/>
  <cp:contentType/>
  <cp:contentStatus/>
</cp:coreProperties>
</file>