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_109半年結算報告\6-第1冊及第2冊檔案\1-1總預算\3丙特別預算半年結算報告\"/>
    </mc:Choice>
  </mc:AlternateContent>
  <bookViews>
    <workbookView xWindow="120" yWindow="120" windowWidth="15240" windowHeight="8040"/>
  </bookViews>
  <sheets>
    <sheet name="歲入" sheetId="1" r:id="rId1"/>
    <sheet name="歲入累計" sheetId="2" r:id="rId2"/>
    <sheet name="歲出執行本年度" sheetId="3" r:id="rId3"/>
    <sheet name="歲出執行累計結算表" sheetId="4" r:id="rId4"/>
    <sheet name="融資調度本年度" sheetId="5" r:id="rId5"/>
    <sheet name="融資調度累計" sheetId="6" r:id="rId6"/>
    <sheet name="歲出執行本年度-底稿" sheetId="9" r:id="rId7"/>
  </sheets>
  <definedNames>
    <definedName name="_xlnm._FilterDatabase" localSheetId="2" hidden="1">歲出執行本年度!$A$5:$P$66</definedName>
    <definedName name="_xlnm._FilterDatabase" localSheetId="6" hidden="1">'歲出執行本年度-底稿'!$A$5:$P$123</definedName>
    <definedName name="_xlnm._FilterDatabase" localSheetId="3" hidden="1">歲出執行累計結算表!$A$5:$N$66</definedName>
    <definedName name="_xlnm.Print_Area" localSheetId="0">歲入!$A$1:$P$28</definedName>
    <definedName name="_xlnm.Print_Area" localSheetId="1">歲入累計!$A$1:$N$28</definedName>
    <definedName name="_xlnm.Print_Area" localSheetId="2">歲出執行本年度!$A$1:$P$68</definedName>
    <definedName name="_xlnm.Print_Area" localSheetId="6">'歲出執行本年度-底稿'!$A$1:$P$128</definedName>
    <definedName name="_xlnm.Print_Area" localSheetId="3">歲出執行累計結算表!$A$1:$N$71</definedName>
    <definedName name="_xlnm.Print_Area" localSheetId="4">融資調度本年度!$A$1:$I$31</definedName>
    <definedName name="_xlnm.Print_Area" localSheetId="5">融資調度累計!$A$1:$H$31</definedName>
    <definedName name="_xlnm.Print_Titles" localSheetId="0">歲入!$1:$5</definedName>
    <definedName name="_xlnm.Print_Titles" localSheetId="1">歲入累計!$1:$5</definedName>
    <definedName name="_xlnm.Print_Titles" localSheetId="2">歲出執行本年度!$1:$5</definedName>
    <definedName name="_xlnm.Print_Titles" localSheetId="6">'歲出執行本年度-底稿'!$1:$5</definedName>
    <definedName name="_xlnm.Print_Titles" localSheetId="3">歲出執行累計結算表!$1:$5</definedName>
    <definedName name="_xlnm.Print_Titles" localSheetId="4">融資調度本年度!$1:$6</definedName>
    <definedName name="_xlnm.Print_Titles" localSheetId="5">融資調度累計!$1:$6</definedName>
  </definedNames>
  <calcPr calcId="162913"/>
</workbook>
</file>

<file path=xl/calcChain.xml><?xml version="1.0" encoding="utf-8"?>
<calcChain xmlns="http://schemas.openxmlformats.org/spreadsheetml/2006/main">
  <c r="G7" i="6" l="1"/>
  <c r="E7" i="6"/>
  <c r="G7" i="5"/>
  <c r="E7" i="5"/>
  <c r="H7" i="5" l="1"/>
  <c r="I7" i="5"/>
  <c r="F7" i="6"/>
  <c r="H7" i="6" s="1"/>
  <c r="H8" i="6"/>
  <c r="I8" i="5"/>
  <c r="M9" i="9"/>
  <c r="N9" i="9" s="1"/>
  <c r="L9" i="9"/>
  <c r="M8" i="9"/>
  <c r="M7" i="9" s="1"/>
  <c r="L8" i="9"/>
  <c r="L7" i="9" s="1"/>
  <c r="N7" i="9" s="1"/>
  <c r="J9" i="9"/>
  <c r="J7" i="9" s="1"/>
  <c r="J8" i="9"/>
  <c r="I9" i="9"/>
  <c r="I8" i="9"/>
  <c r="I7" i="9"/>
  <c r="G9" i="9"/>
  <c r="G7" i="9" s="1"/>
  <c r="G8" i="9"/>
  <c r="F9" i="9"/>
  <c r="H9" i="9" s="1"/>
  <c r="F8" i="9"/>
  <c r="H8" i="9" s="1"/>
  <c r="K9" i="9"/>
  <c r="K8" i="9"/>
  <c r="N123" i="9"/>
  <c r="O123" i="9" s="1"/>
  <c r="K123" i="9"/>
  <c r="P123" i="9" s="1"/>
  <c r="H123" i="9"/>
  <c r="N122" i="9"/>
  <c r="K122" i="9"/>
  <c r="H122" i="9"/>
  <c r="M121" i="9"/>
  <c r="L121" i="9"/>
  <c r="N121" i="9" s="1"/>
  <c r="J121" i="9"/>
  <c r="I121" i="9"/>
  <c r="K121" i="9" s="1"/>
  <c r="P121" i="9" s="1"/>
  <c r="G121" i="9"/>
  <c r="F121" i="9"/>
  <c r="H121" i="9" s="1"/>
  <c r="N116" i="9"/>
  <c r="K116" i="9"/>
  <c r="H116" i="9"/>
  <c r="N115" i="9"/>
  <c r="K115" i="9"/>
  <c r="H115" i="9"/>
  <c r="M114" i="9"/>
  <c r="L114" i="9"/>
  <c r="N114" i="9" s="1"/>
  <c r="J114" i="9"/>
  <c r="I114" i="9"/>
  <c r="K114" i="9" s="1"/>
  <c r="P114" i="9" s="1"/>
  <c r="G114" i="9"/>
  <c r="F114" i="9"/>
  <c r="H114" i="9" s="1"/>
  <c r="N109" i="9"/>
  <c r="K109" i="9"/>
  <c r="H109" i="9"/>
  <c r="N108" i="9"/>
  <c r="K108" i="9"/>
  <c r="H108" i="9"/>
  <c r="M107" i="9"/>
  <c r="L107" i="9"/>
  <c r="N107" i="9" s="1"/>
  <c r="J107" i="9"/>
  <c r="I107" i="9"/>
  <c r="K107" i="9" s="1"/>
  <c r="P107" i="9" s="1"/>
  <c r="G107" i="9"/>
  <c r="F107" i="9"/>
  <c r="H107" i="9" s="1"/>
  <c r="N102" i="9"/>
  <c r="O102" i="9" s="1"/>
  <c r="K102" i="9"/>
  <c r="P102" i="9" s="1"/>
  <c r="H102" i="9"/>
  <c r="N101" i="9"/>
  <c r="P101" i="9" s="1"/>
  <c r="K101" i="9"/>
  <c r="H101" i="9"/>
  <c r="M100" i="9"/>
  <c r="L100" i="9"/>
  <c r="N100" i="9" s="1"/>
  <c r="J100" i="9"/>
  <c r="I100" i="9"/>
  <c r="K100" i="9" s="1"/>
  <c r="P100" i="9" s="1"/>
  <c r="G100" i="9"/>
  <c r="F100" i="9"/>
  <c r="H100" i="9" s="1"/>
  <c r="N95" i="9"/>
  <c r="K95" i="9"/>
  <c r="P95" i="9" s="1"/>
  <c r="H95" i="9"/>
  <c r="N94" i="9"/>
  <c r="K94" i="9"/>
  <c r="P94" i="9" s="1"/>
  <c r="H94" i="9"/>
  <c r="M93" i="9"/>
  <c r="L93" i="9"/>
  <c r="N93" i="9" s="1"/>
  <c r="J93" i="9"/>
  <c r="I93" i="9"/>
  <c r="K93" i="9" s="1"/>
  <c r="P93" i="9" s="1"/>
  <c r="G93" i="9"/>
  <c r="F93" i="9"/>
  <c r="H93" i="9" s="1"/>
  <c r="N90" i="9"/>
  <c r="P90" i="9" s="1"/>
  <c r="K90" i="9"/>
  <c r="H90" i="9"/>
  <c r="N89" i="9"/>
  <c r="K89" i="9"/>
  <c r="H89" i="9"/>
  <c r="M88" i="9"/>
  <c r="L88" i="9"/>
  <c r="N88" i="9" s="1"/>
  <c r="J88" i="9"/>
  <c r="I88" i="9"/>
  <c r="K88" i="9" s="1"/>
  <c r="P88" i="9" s="1"/>
  <c r="G88" i="9"/>
  <c r="F88" i="9"/>
  <c r="H88" i="9" s="1"/>
  <c r="N83" i="9"/>
  <c r="K83" i="9"/>
  <c r="H83" i="9"/>
  <c r="N82" i="9"/>
  <c r="K82" i="9"/>
  <c r="P82" i="9" s="1"/>
  <c r="H82" i="9"/>
  <c r="M81" i="9"/>
  <c r="L81" i="9"/>
  <c r="J81" i="9"/>
  <c r="I81" i="9"/>
  <c r="G81" i="9"/>
  <c r="F81" i="9"/>
  <c r="N78" i="9"/>
  <c r="O78" i="9" s="1"/>
  <c r="K78" i="9"/>
  <c r="P78" i="9"/>
  <c r="H78" i="9"/>
  <c r="N77" i="9"/>
  <c r="O77" i="9" s="1"/>
  <c r="K77" i="9"/>
  <c r="H77" i="9"/>
  <c r="M76" i="9"/>
  <c r="N76" i="9" s="1"/>
  <c r="O76" i="9" s="1"/>
  <c r="L76" i="9"/>
  <c r="J76" i="9"/>
  <c r="I76" i="9"/>
  <c r="G76" i="9"/>
  <c r="F76" i="9"/>
  <c r="N71" i="9"/>
  <c r="K71" i="9"/>
  <c r="P71" i="9" s="1"/>
  <c r="H71" i="9"/>
  <c r="N70" i="9"/>
  <c r="O70" i="9" s="1"/>
  <c r="K70" i="9"/>
  <c r="P70" i="9" s="1"/>
  <c r="H70" i="9"/>
  <c r="M69" i="9"/>
  <c r="L69" i="9"/>
  <c r="J69" i="9"/>
  <c r="I69" i="9"/>
  <c r="G69" i="9"/>
  <c r="F69" i="9"/>
  <c r="H69" i="9" s="1"/>
  <c r="N66" i="9"/>
  <c r="K66" i="9"/>
  <c r="P66" i="9" s="1"/>
  <c r="H66" i="9"/>
  <c r="N65" i="9"/>
  <c r="O65" i="9" s="1"/>
  <c r="K65" i="9"/>
  <c r="P65" i="9" s="1"/>
  <c r="H65" i="9"/>
  <c r="M64" i="9"/>
  <c r="L64" i="9"/>
  <c r="J64" i="9"/>
  <c r="I64" i="9"/>
  <c r="G64" i="9"/>
  <c r="H64" i="9" s="1"/>
  <c r="F64" i="9"/>
  <c r="N59" i="9"/>
  <c r="K59" i="9"/>
  <c r="O59" i="9"/>
  <c r="H59" i="9"/>
  <c r="N58" i="9"/>
  <c r="K58" i="9"/>
  <c r="O58" i="9" s="1"/>
  <c r="H58" i="9"/>
  <c r="M57" i="9"/>
  <c r="L57" i="9"/>
  <c r="J57" i="9"/>
  <c r="I57" i="9"/>
  <c r="G57" i="9"/>
  <c r="F57" i="9"/>
  <c r="H57" i="9" s="1"/>
  <c r="N54" i="9"/>
  <c r="K54" i="9"/>
  <c r="P54" i="9"/>
  <c r="H54" i="9"/>
  <c r="N53" i="9"/>
  <c r="P53" i="9" s="1"/>
  <c r="K53" i="9"/>
  <c r="H53" i="9"/>
  <c r="M52" i="9"/>
  <c r="N52" i="9" s="1"/>
  <c r="L52" i="9"/>
  <c r="J52" i="9"/>
  <c r="I52" i="9"/>
  <c r="G52" i="9"/>
  <c r="F52" i="9"/>
  <c r="N47" i="9"/>
  <c r="O47" i="9" s="1"/>
  <c r="K47" i="9"/>
  <c r="P47" i="9"/>
  <c r="H47" i="9"/>
  <c r="N46" i="9"/>
  <c r="O46" i="9" s="1"/>
  <c r="K46" i="9"/>
  <c r="H46" i="9"/>
  <c r="M45" i="9"/>
  <c r="L45" i="9"/>
  <c r="J45" i="9"/>
  <c r="I45" i="9"/>
  <c r="K45" i="9" s="1"/>
  <c r="G45" i="9"/>
  <c r="F45" i="9"/>
  <c r="N42" i="9"/>
  <c r="O42" i="9" s="1"/>
  <c r="K42" i="9"/>
  <c r="P42" i="9" s="1"/>
  <c r="H42" i="9"/>
  <c r="N41" i="9"/>
  <c r="K41" i="9"/>
  <c r="H41" i="9"/>
  <c r="M40" i="9"/>
  <c r="L40" i="9"/>
  <c r="J40" i="9"/>
  <c r="I40" i="9"/>
  <c r="K40" i="9" s="1"/>
  <c r="P40" i="9" s="1"/>
  <c r="G40" i="9"/>
  <c r="F40" i="9"/>
  <c r="N35" i="9"/>
  <c r="K35" i="9"/>
  <c r="P35" i="9" s="1"/>
  <c r="H35" i="9"/>
  <c r="N34" i="9"/>
  <c r="K34" i="9"/>
  <c r="H34" i="9"/>
  <c r="M33" i="9"/>
  <c r="L33" i="9"/>
  <c r="N33" i="9" s="1"/>
  <c r="J33" i="9"/>
  <c r="I33" i="9"/>
  <c r="K33" i="9" s="1"/>
  <c r="P33" i="9" s="1"/>
  <c r="G33" i="9"/>
  <c r="F33" i="9"/>
  <c r="N28" i="9"/>
  <c r="O28" i="9" s="1"/>
  <c r="K28" i="9"/>
  <c r="P28" i="9" s="1"/>
  <c r="H28" i="9"/>
  <c r="N27" i="9"/>
  <c r="O27" i="9" s="1"/>
  <c r="K27" i="9"/>
  <c r="H27" i="9"/>
  <c r="M26" i="9"/>
  <c r="L26" i="9"/>
  <c r="J26" i="9"/>
  <c r="I26" i="9"/>
  <c r="K26" i="9" s="1"/>
  <c r="P26" i="9" s="1"/>
  <c r="G26" i="9"/>
  <c r="F26" i="9"/>
  <c r="N22" i="9"/>
  <c r="K22" i="9"/>
  <c r="O22" i="9" s="1"/>
  <c r="P22" i="9"/>
  <c r="H22" i="9"/>
  <c r="N21" i="9"/>
  <c r="K21" i="9"/>
  <c r="H21" i="9"/>
  <c r="M20" i="9"/>
  <c r="L20" i="9"/>
  <c r="J20" i="9"/>
  <c r="I20" i="9"/>
  <c r="K20" i="9" s="1"/>
  <c r="G20" i="9"/>
  <c r="F20" i="9"/>
  <c r="H20" i="9" s="1"/>
  <c r="N15" i="9"/>
  <c r="K15" i="9"/>
  <c r="P15" i="9" s="1"/>
  <c r="H15" i="9"/>
  <c r="N16" i="9"/>
  <c r="H16" i="9"/>
  <c r="N40" i="9"/>
  <c r="H26" i="9"/>
  <c r="H33" i="9"/>
  <c r="H45" i="9"/>
  <c r="H52" i="9"/>
  <c r="K57" i="9"/>
  <c r="K64" i="9"/>
  <c r="P64" i="9" s="1"/>
  <c r="K69" i="9"/>
  <c r="P69" i="9" s="1"/>
  <c r="K76" i="9"/>
  <c r="P76" i="9" s="1"/>
  <c r="K81" i="9"/>
  <c r="P27" i="9"/>
  <c r="P46" i="9"/>
  <c r="P77" i="9"/>
  <c r="P89" i="9"/>
  <c r="P108" i="9"/>
  <c r="P115" i="9"/>
  <c r="O116" i="9"/>
  <c r="N64" i="9"/>
  <c r="O64" i="9" s="1"/>
  <c r="N69" i="9"/>
  <c r="O69" i="9" s="1"/>
  <c r="N45" i="9"/>
  <c r="O34" i="9"/>
  <c r="P59" i="9"/>
  <c r="O66" i="9"/>
  <c r="O95" i="9"/>
  <c r="H81" i="9"/>
  <c r="P122" i="9"/>
  <c r="O122" i="9"/>
  <c r="O115" i="9"/>
  <c r="P109" i="9"/>
  <c r="O109" i="9"/>
  <c r="O108" i="9"/>
  <c r="O101" i="9"/>
  <c r="O90" i="9"/>
  <c r="O89" i="9"/>
  <c r="P83" i="9"/>
  <c r="O83" i="9"/>
  <c r="N81" i="9"/>
  <c r="P81" i="9" s="1"/>
  <c r="H76" i="9"/>
  <c r="N57" i="9"/>
  <c r="O57" i="9" s="1"/>
  <c r="O54" i="9"/>
  <c r="K52" i="9"/>
  <c r="P41" i="9"/>
  <c r="O41" i="9"/>
  <c r="H40" i="9"/>
  <c r="O35" i="9"/>
  <c r="P34" i="9"/>
  <c r="N26" i="9"/>
  <c r="N20" i="9"/>
  <c r="O21" i="9"/>
  <c r="P116" i="9"/>
  <c r="O82" i="9"/>
  <c r="P21" i="9"/>
  <c r="O15" i="9"/>
  <c r="K16" i="9"/>
  <c r="O16" i="9" s="1"/>
  <c r="L14" i="9"/>
  <c r="M14" i="9"/>
  <c r="J14" i="9"/>
  <c r="F14" i="9"/>
  <c r="H14" i="9" s="1"/>
  <c r="G14" i="9"/>
  <c r="I14" i="9"/>
  <c r="P57" i="9"/>
  <c r="P16" i="9"/>
  <c r="N14" i="9"/>
  <c r="K14" i="9"/>
  <c r="O14" i="9"/>
  <c r="P14" i="9"/>
  <c r="F7" i="9"/>
  <c r="H7" i="9" s="1"/>
  <c r="O45" i="9" l="1"/>
  <c r="P45" i="9"/>
  <c r="O40" i="9"/>
  <c r="P52" i="9"/>
  <c r="O52" i="9"/>
  <c r="O9" i="9"/>
  <c r="P9" i="9"/>
  <c r="O20" i="9"/>
  <c r="P20" i="9"/>
  <c r="O26" i="9"/>
  <c r="O88" i="9"/>
  <c r="O93" i="9"/>
  <c r="O100" i="9"/>
  <c r="O107" i="9"/>
  <c r="O114" i="9"/>
  <c r="O121" i="9"/>
  <c r="O33" i="9"/>
  <c r="K7" i="9"/>
  <c r="P7" i="9" s="1"/>
  <c r="P58" i="9"/>
  <c r="O71" i="9"/>
  <c r="N8" i="9"/>
  <c r="O81" i="9"/>
  <c r="O94" i="9"/>
  <c r="O53" i="9"/>
  <c r="O8" i="9" l="1"/>
  <c r="P8" i="9"/>
  <c r="O7" i="9"/>
</calcChain>
</file>

<file path=xl/sharedStrings.xml><?xml version="1.0" encoding="utf-8"?>
<sst xmlns="http://schemas.openxmlformats.org/spreadsheetml/2006/main" count="1845" uniqueCount="169">
  <si>
    <t>經資門併計</t>
  </si>
  <si>
    <t>單位：新臺幣元</t>
  </si>
  <si>
    <t>科        目</t>
  </si>
  <si>
    <t>全部計畫預算數</t>
  </si>
  <si>
    <t>分配數</t>
  </si>
  <si>
    <t>執行數</t>
  </si>
  <si>
    <t>已分配尚未執行數</t>
  </si>
  <si>
    <t>款</t>
  </si>
  <si>
    <t>項</t>
  </si>
  <si>
    <t>目</t>
  </si>
  <si>
    <t>節</t>
  </si>
  <si>
    <t>名稱及編號</t>
  </si>
  <si>
    <t>原預算數</t>
  </si>
  <si>
    <t>預算增減數</t>
  </si>
  <si>
    <t>合計</t>
  </si>
  <si>
    <t>本年度分配數</t>
  </si>
  <si>
    <t>以前年度
分配數餘額</t>
  </si>
  <si>
    <t>實現數</t>
  </si>
  <si>
    <t>預收數</t>
  </si>
  <si>
    <t/>
  </si>
  <si>
    <t>-</t>
  </si>
  <si>
    <t>2</t>
  </si>
  <si>
    <t>1</t>
  </si>
  <si>
    <t>7</t>
  </si>
  <si>
    <t>—本年度</t>
    <phoneticPr fontId="2" type="noConversion"/>
  </si>
  <si>
    <t>至109年06月30日</t>
    <phoneticPr fontId="2" type="noConversion"/>
  </si>
  <si>
    <t>中華民國109年01月15日</t>
    <phoneticPr fontId="2" type="noConversion"/>
  </si>
  <si>
    <t>歲入執行結算表</t>
    <phoneticPr fontId="2" type="noConversion"/>
  </si>
  <si>
    <t>已分配尚
未執行數</t>
  </si>
  <si>
    <t>累計執行數</t>
  </si>
  <si>
    <t>累計分配數</t>
  </si>
  <si>
    <t>累計結算表</t>
    <phoneticPr fontId="2" type="noConversion"/>
  </si>
  <si>
    <t>歲入執行</t>
    <phoneticPr fontId="2" type="noConversion"/>
  </si>
  <si>
    <t>中央政府嚴重特殊傳染性肺炎防治</t>
    <phoneticPr fontId="2" type="noConversion"/>
  </si>
  <si>
    <t>及紓困振興特別預算半年結算報告</t>
    <phoneticPr fontId="2" type="noConversion"/>
  </si>
  <si>
    <t>歲出執行結算表</t>
  </si>
  <si>
    <t>預付數</t>
  </si>
  <si>
    <t>84.6</t>
  </si>
  <si>
    <t>0003000000
行政院主管</t>
  </si>
  <si>
    <t>69.0</t>
  </si>
  <si>
    <t>0003610000
原住民族委員會</t>
  </si>
  <si>
    <t>97.1</t>
  </si>
  <si>
    <t>5903610000
其他經濟服務支出</t>
  </si>
  <si>
    <t>5903610200
嚴重特殊傳染性肺炎紓困振興</t>
  </si>
  <si>
    <t>0003640000
客家委員會及所屬</t>
  </si>
  <si>
    <t>71.1</t>
  </si>
  <si>
    <t>5903640000
其他經濟服務支出</t>
  </si>
  <si>
    <t>5903640200
嚴重特殊傳染性肺炎紓困振興</t>
  </si>
  <si>
    <t>3</t>
  </si>
  <si>
    <t>0003850000
國家通訊傳播委員會</t>
  </si>
  <si>
    <t>65.3</t>
  </si>
  <si>
    <t>6503850000
醫療保健支出</t>
  </si>
  <si>
    <t>6503851000
嚴重特殊傳染性肺炎防治</t>
  </si>
  <si>
    <t>0008000000
內政部主管</t>
  </si>
  <si>
    <t>82.6</t>
  </si>
  <si>
    <t>0008010000
內政部</t>
  </si>
  <si>
    <t>6508010000
醫療保健支出</t>
  </si>
  <si>
    <t>6508010100
嚴重特殊傳染性肺炎防治</t>
  </si>
  <si>
    <t>0020000000
教育部主管</t>
  </si>
  <si>
    <t>31.1</t>
  </si>
  <si>
    <t>0020010000
教育部</t>
  </si>
  <si>
    <t>6520010000
醫療保健支出</t>
  </si>
  <si>
    <t>64.6</t>
  </si>
  <si>
    <t>6520010100
嚴重特殊傳染性肺炎防治</t>
  </si>
  <si>
    <t>5920010000
其他經濟服務支出</t>
  </si>
  <si>
    <t>10.2</t>
  </si>
  <si>
    <t>5920010100
嚴重特殊傳染性肺炎紓困振興</t>
  </si>
  <si>
    <t>4</t>
  </si>
  <si>
    <t>0026000000
經濟部主管</t>
  </si>
  <si>
    <t>87.2</t>
  </si>
  <si>
    <t>0026010000
經濟部</t>
  </si>
  <si>
    <t>6526010000
醫療保健支出</t>
  </si>
  <si>
    <t>99.9</t>
  </si>
  <si>
    <t>6526010100
嚴重特殊傳染性肺炎防治</t>
  </si>
  <si>
    <t>5926010000
其他經濟服務支出</t>
  </si>
  <si>
    <t>87.1</t>
  </si>
  <si>
    <t>5926010200
嚴重特殊傳染性肺炎紓困振興</t>
  </si>
  <si>
    <t>5</t>
  </si>
  <si>
    <t>0029000000
交通部主管</t>
  </si>
  <si>
    <t>84.4</t>
  </si>
  <si>
    <t>0029010000
交通部</t>
  </si>
  <si>
    <t>6529010000
醫療保健支出</t>
  </si>
  <si>
    <t>64.3</t>
  </si>
  <si>
    <t>6529010100
嚴重特殊傳染性肺炎防治</t>
  </si>
  <si>
    <t>5929010000
其他經濟服務支出</t>
  </si>
  <si>
    <t>85.5</t>
  </si>
  <si>
    <t>5929010200
嚴重特殊傳染性肺炎紓困振興</t>
  </si>
  <si>
    <t>6</t>
  </si>
  <si>
    <t>0051000000
農業委員會主管</t>
  </si>
  <si>
    <t>82.1</t>
  </si>
  <si>
    <t>0051010000
農業委員會</t>
  </si>
  <si>
    <t>6551010000
醫療保健支出</t>
  </si>
  <si>
    <t>71.2</t>
  </si>
  <si>
    <t>6551011100
嚴重特殊傳染性肺炎防治</t>
  </si>
  <si>
    <t>5651010000
農業支出</t>
  </si>
  <si>
    <t>82.3</t>
  </si>
  <si>
    <t>5651012100
嚴重特殊傳染性肺炎紓困振興</t>
  </si>
  <si>
    <t>0057000000
衛生福利部主管</t>
  </si>
  <si>
    <t>67.1</t>
  </si>
  <si>
    <t>0057010000
衛生福利部</t>
  </si>
  <si>
    <t>6557010000
醫療保健支出</t>
  </si>
  <si>
    <t>47.2</t>
  </si>
  <si>
    <t>6557010100
嚴重特殊傳染性肺炎防治</t>
  </si>
  <si>
    <t>6257010000
社會救助支出</t>
  </si>
  <si>
    <t>97.2</t>
  </si>
  <si>
    <t>6257010200
嚴重特殊傳染性肺炎紓困振興</t>
  </si>
  <si>
    <t>8</t>
  </si>
  <si>
    <t>0061000000
文化部主管</t>
  </si>
  <si>
    <t>72.3</t>
  </si>
  <si>
    <t>0061010000
文化部</t>
  </si>
  <si>
    <t>5961010000
其他經濟服務支出</t>
  </si>
  <si>
    <t>5961011300
嚴重特殊傳染性肺炎紓困振興</t>
  </si>
  <si>
    <t>9</t>
  </si>
  <si>
    <t>0067000000
海洋委員會主管</t>
  </si>
  <si>
    <t>96.2</t>
  </si>
  <si>
    <t>0067010000
海洋委員會</t>
  </si>
  <si>
    <t>6567010000
醫療保健支出</t>
  </si>
  <si>
    <t>6567011100
嚴重特殊傳染性肺炎防治</t>
  </si>
  <si>
    <t>10</t>
  </si>
  <si>
    <t>0017000000
財政部主管</t>
  </si>
  <si>
    <t>50.2</t>
  </si>
  <si>
    <t>0017010000
財政部</t>
  </si>
  <si>
    <t>5917010000
其他經濟服務支出</t>
  </si>
  <si>
    <t>5917010200
嚴重特殊傳染性肺炎紓困振興</t>
  </si>
  <si>
    <t>11</t>
  </si>
  <si>
    <t>0030000000
勞動部主管</t>
  </si>
  <si>
    <t>98.5</t>
  </si>
  <si>
    <t>0030010000
勞動部</t>
  </si>
  <si>
    <t>6330010000
福利服務支出</t>
  </si>
  <si>
    <t>6330010200
嚴重特殊傳染性肺炎紓困振興</t>
  </si>
  <si>
    <t>歲出執行</t>
    <phoneticPr fontId="2" type="noConversion"/>
  </si>
  <si>
    <t>項目</t>
  </si>
  <si>
    <t>全 部 計 畫 預 算 數</t>
  </si>
  <si>
    <t>執行數</t>
    <phoneticPr fontId="2" type="noConversion"/>
  </si>
  <si>
    <t>已分配尚未執行數</t>
    <phoneticPr fontId="2" type="noConversion"/>
  </si>
  <si>
    <t>合計</t>
    <phoneticPr fontId="2" type="noConversion"/>
  </si>
  <si>
    <t>債務之舉借</t>
    <phoneticPr fontId="2" type="noConversion"/>
  </si>
  <si>
    <t>移用以前年度歲計賸餘</t>
    <phoneticPr fontId="2" type="noConversion"/>
  </si>
  <si>
    <t>中央政府嚴重特殊傳染性肺炎防治</t>
    <phoneticPr fontId="15" type="noConversion"/>
  </si>
  <si>
    <t>及紓困振興特別預算半年結算報告</t>
    <phoneticPr fontId="15" type="noConversion"/>
  </si>
  <si>
    <t>融資調度執行</t>
    <phoneticPr fontId="15" type="noConversion"/>
  </si>
  <si>
    <t>中華民國109年01月15日</t>
    <phoneticPr fontId="15" type="noConversion"/>
  </si>
  <si>
    <t>至109年06月30日</t>
    <phoneticPr fontId="15" type="noConversion"/>
  </si>
  <si>
    <t>累計分配數</t>
    <phoneticPr fontId="15" type="noConversion"/>
  </si>
  <si>
    <t>累計執行數</t>
    <phoneticPr fontId="15" type="noConversion"/>
  </si>
  <si>
    <t>累計執行數占累計分配數％</t>
    <phoneticPr fontId="15" type="noConversion"/>
  </si>
  <si>
    <t>已分配尚未執行數</t>
    <phoneticPr fontId="15" type="noConversion"/>
  </si>
  <si>
    <t>已分配尚
未執行數</t>
    <phoneticPr fontId="15" type="noConversion"/>
  </si>
  <si>
    <t>合計</t>
    <phoneticPr fontId="22" type="noConversion"/>
  </si>
  <si>
    <t>經常門</t>
    <phoneticPr fontId="22" type="noConversion"/>
  </si>
  <si>
    <t>資本門</t>
    <phoneticPr fontId="22" type="noConversion"/>
  </si>
  <si>
    <t>a</t>
    <phoneticPr fontId="22" type="noConversion"/>
  </si>
  <si>
    <t>b</t>
    <phoneticPr fontId="22" type="noConversion"/>
  </si>
  <si>
    <t>c</t>
    <phoneticPr fontId="22" type="noConversion"/>
  </si>
  <si>
    <t>占分
配數％</t>
    <phoneticPr fontId="2" type="noConversion"/>
  </si>
  <si>
    <t>占累計
分配數％</t>
    <phoneticPr fontId="15" type="noConversion"/>
  </si>
  <si>
    <t>占分
配數％</t>
    <phoneticPr fontId="15" type="noConversion"/>
  </si>
  <si>
    <t>占累計
分配數％</t>
    <phoneticPr fontId="2" type="noConversion"/>
  </si>
  <si>
    <t>合計</t>
    <phoneticPr fontId="2" type="noConversion"/>
  </si>
  <si>
    <t>融資調度執行結算表</t>
    <phoneticPr fontId="2" type="noConversion"/>
  </si>
  <si>
    <t>0400000000
罰款及賠償收入</t>
  </si>
  <si>
    <t>1200000000
其他收入</t>
  </si>
  <si>
    <t>1257010000
衛生福利部</t>
  </si>
  <si>
    <t>1257010200
雜項收入</t>
  </si>
  <si>
    <t>1257010210
其他雜項收入</t>
  </si>
  <si>
    <t>1257010000
衛生福利部</t>
    <phoneticPr fontId="2" type="noConversion"/>
  </si>
  <si>
    <t>0457010000
衛生福利部</t>
    <phoneticPr fontId="2" type="noConversion"/>
  </si>
  <si>
    <t>0457010300
賠償收入</t>
    <phoneticPr fontId="2" type="noConversion"/>
  </si>
  <si>
    <t>0457010301
一般賠償收入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</si>
</sst>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36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9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color indexed="8"/>
      <name val="新細明體"/>
      <family val="1"/>
      <charset val="136"/>
    </font>
    <font>
      <sz val="11"/>
      <color indexed="8"/>
      <name val="標楷體"/>
      <family val="4"/>
      <charset val="136"/>
    </font>
    <font>
      <sz val="11"/>
      <color indexed="8"/>
      <name val="新細明體"/>
      <family val="1"/>
      <charset val="136"/>
    </font>
    <font>
      <sz val="10"/>
      <color indexed="8"/>
      <name val="標楷體"/>
      <family val="4"/>
      <charset val="136"/>
    </font>
    <font>
      <sz val="10"/>
      <color indexed="8"/>
      <name val="新細明體"/>
      <family val="1"/>
      <charset val="136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新細明體"/>
      <family val="1"/>
      <charset val="136"/>
    </font>
    <font>
      <sz val="9"/>
      <color indexed="8"/>
      <name val="標楷體"/>
      <family val="4"/>
      <charset val="136"/>
    </font>
    <font>
      <sz val="16"/>
      <color indexed="8"/>
      <name val="新細明體"/>
      <family val="1"/>
      <charset val="136"/>
    </font>
    <font>
      <sz val="8"/>
      <color indexed="8"/>
      <name val="標楷體"/>
      <family val="4"/>
      <charset val="136"/>
    </font>
    <font>
      <sz val="8"/>
      <color indexed="8"/>
      <name val="新細明體"/>
      <family val="1"/>
      <charset val="136"/>
    </font>
    <font>
      <sz val="8"/>
      <color indexed="8"/>
      <name val="Arial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rgb="FF00B050"/>
      <name val="細明體"/>
      <family val="3"/>
      <charset val="136"/>
    </font>
    <font>
      <sz val="10"/>
      <color rgb="FF00B050"/>
      <name val="新細明體"/>
      <family val="1"/>
      <charset val="136"/>
    </font>
    <font>
      <sz val="9"/>
      <color rgb="FF00B050"/>
      <name val="Arial"/>
      <family val="2"/>
    </font>
    <font>
      <b/>
      <sz val="10"/>
      <color rgb="FF1437CA"/>
      <name val="Arial"/>
      <family val="2"/>
    </font>
    <font>
      <b/>
      <sz val="10"/>
      <color rgb="FF1437CA"/>
      <name val="細明體"/>
      <family val="3"/>
      <charset val="136"/>
    </font>
    <font>
      <b/>
      <sz val="10"/>
      <color rgb="FF1437CA"/>
      <name val="新細明體"/>
      <family val="1"/>
      <charset val="136"/>
    </font>
    <font>
      <b/>
      <sz val="9"/>
      <color rgb="FF1437CA"/>
      <name val="Arial"/>
      <family val="2"/>
    </font>
    <font>
      <b/>
      <sz val="9"/>
      <color rgb="FF1437CA"/>
      <name val="新細明體"/>
      <family val="1"/>
      <charset val="136"/>
    </font>
    <font>
      <sz val="10"/>
      <color rgb="FF1437CA"/>
      <name val="Arial"/>
      <family val="2"/>
    </font>
    <font>
      <sz val="9"/>
      <color rgb="FF1437CA"/>
      <name val="Arial"/>
      <family val="2"/>
    </font>
    <font>
      <sz val="9"/>
      <color rgb="FF1437CA"/>
      <name val="新細明體"/>
      <family val="1"/>
      <charset val="136"/>
    </font>
    <font>
      <sz val="14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1" fillId="0" borderId="0"/>
  </cellStyleXfs>
  <cellXfs count="186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3" fontId="3" fillId="0" borderId="2" xfId="0" applyNumberFormat="1" applyFont="1" applyBorder="1" applyAlignment="1">
      <alignment horizontal="distributed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right" vertical="center"/>
    </xf>
    <xf numFmtId="4" fontId="13" fillId="0" borderId="3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left" vertical="center"/>
    </xf>
    <xf numFmtId="4" fontId="13" fillId="0" borderId="4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left" vertical="center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1" fillId="0" borderId="8" xfId="0" applyFont="1" applyBorder="1" applyAlignment="1">
      <alignment horizontal="left" vertical="center" wrapText="1"/>
    </xf>
    <xf numFmtId="4" fontId="13" fillId="0" borderId="8" xfId="0" applyNumberFormat="1" applyFont="1" applyBorder="1" applyAlignment="1">
      <alignment horizontal="right"/>
    </xf>
    <xf numFmtId="4" fontId="13" fillId="0" borderId="9" xfId="0" applyNumberFormat="1" applyFont="1" applyBorder="1" applyAlignment="1">
      <alignment horizontal="right"/>
    </xf>
    <xf numFmtId="0" fontId="11" fillId="0" borderId="3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right" vertical="center"/>
    </xf>
    <xf numFmtId="3" fontId="16" fillId="0" borderId="0" xfId="0" applyNumberFormat="1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4" fillId="0" borderId="10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horizontal="left" wrapText="1"/>
    </xf>
    <xf numFmtId="4" fontId="13" fillId="0" borderId="11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/>
    </xf>
    <xf numFmtId="0" fontId="23" fillId="0" borderId="3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right" vertical="center"/>
    </xf>
    <xf numFmtId="0" fontId="18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18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wrapText="1"/>
    </xf>
    <xf numFmtId="0" fontId="11" fillId="0" borderId="5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top" wrapText="1"/>
    </xf>
    <xf numFmtId="3" fontId="20" fillId="0" borderId="8" xfId="0" applyNumberFormat="1" applyFont="1" applyBorder="1" applyAlignment="1">
      <alignment horizontal="right" vertical="top"/>
    </xf>
    <xf numFmtId="3" fontId="20" fillId="0" borderId="9" xfId="0" applyNumberFormat="1" applyFont="1" applyBorder="1" applyAlignment="1">
      <alignment horizontal="right" vertical="top"/>
    </xf>
    <xf numFmtId="0" fontId="19" fillId="0" borderId="5" xfId="0" applyFont="1" applyBorder="1" applyAlignment="1">
      <alignment horizontal="left" vertical="top" wrapText="1"/>
    </xf>
    <xf numFmtId="3" fontId="20" fillId="0" borderId="3" xfId="0" applyNumberFormat="1" applyFont="1" applyBorder="1" applyAlignment="1">
      <alignment horizontal="right" vertical="top"/>
    </xf>
    <xf numFmtId="3" fontId="20" fillId="0" borderId="4" xfId="0" applyNumberFormat="1" applyFont="1" applyBorder="1" applyAlignment="1">
      <alignment horizontal="right" vertical="top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3" fillId="0" borderId="0" xfId="0" applyFont="1" applyAlignment="1">
      <alignment horizontal="distributed" vertical="center" wrapText="1" indent="3"/>
    </xf>
    <xf numFmtId="0" fontId="3" fillId="0" borderId="0" xfId="0" applyFont="1" applyAlignment="1">
      <alignment horizontal="distributed" vertical="center" wrapText="1" indent="1"/>
    </xf>
    <xf numFmtId="0" fontId="3" fillId="0" borderId="1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3" fontId="3" fillId="0" borderId="2" xfId="0" applyNumberFormat="1" applyFont="1" applyBorder="1" applyAlignment="1">
      <alignment horizontal="distributed" vertical="center" wrapText="1" indent="1"/>
    </xf>
    <xf numFmtId="49" fontId="4" fillId="0" borderId="0" xfId="0" applyNumberFormat="1" applyFont="1" applyBorder="1" applyAlignment="1">
      <alignment horizontal="distributed" vertical="center"/>
    </xf>
    <xf numFmtId="0" fontId="4" fillId="0" borderId="0" xfId="0" applyNumberFormat="1" applyFont="1" applyBorder="1" applyAlignment="1">
      <alignment horizontal="distributed" vertical="center"/>
    </xf>
    <xf numFmtId="0" fontId="3" fillId="0" borderId="6" xfId="0" applyNumberFormat="1" applyFont="1" applyBorder="1" applyAlignment="1">
      <alignment horizontal="distributed" vertical="center"/>
    </xf>
    <xf numFmtId="3" fontId="20" fillId="0" borderId="8" xfId="0" applyNumberFormat="1" applyFont="1" applyBorder="1" applyAlignment="1">
      <alignment horizontal="distributed" vertical="center"/>
    </xf>
    <xf numFmtId="3" fontId="20" fillId="0" borderId="3" xfId="0" applyNumberFormat="1" applyFont="1" applyBorder="1" applyAlignment="1">
      <alignment horizontal="distributed" vertical="center"/>
    </xf>
    <xf numFmtId="3" fontId="13" fillId="0" borderId="3" xfId="0" applyNumberFormat="1" applyFont="1" applyBorder="1" applyAlignment="1">
      <alignment horizontal="right" vertical="center"/>
    </xf>
    <xf numFmtId="3" fontId="13" fillId="0" borderId="4" xfId="0" applyNumberFormat="1" applyFont="1" applyBorder="1" applyAlignment="1">
      <alignment horizontal="right" vertical="center"/>
    </xf>
    <xf numFmtId="3" fontId="13" fillId="0" borderId="3" xfId="0" applyNumberFormat="1" applyFont="1" applyBorder="1" applyAlignment="1">
      <alignment horizontal="right"/>
    </xf>
    <xf numFmtId="3" fontId="13" fillId="0" borderId="4" xfId="0" applyNumberFormat="1" applyFont="1" applyBorder="1" applyAlignment="1">
      <alignment horizontal="right"/>
    </xf>
    <xf numFmtId="3" fontId="13" fillId="0" borderId="8" xfId="0" applyNumberFormat="1" applyFont="1" applyBorder="1" applyAlignment="1">
      <alignment horizontal="right"/>
    </xf>
    <xf numFmtId="3" fontId="13" fillId="0" borderId="9" xfId="0" applyNumberFormat="1" applyFont="1" applyBorder="1" applyAlignment="1">
      <alignment horizontal="right"/>
    </xf>
    <xf numFmtId="3" fontId="13" fillId="0" borderId="12" xfId="0" applyNumberFormat="1" applyFont="1" applyBorder="1" applyAlignment="1">
      <alignment horizontal="right" vertical="center"/>
    </xf>
    <xf numFmtId="0" fontId="24" fillId="0" borderId="3" xfId="0" applyFont="1" applyBorder="1" applyAlignment="1">
      <alignment horizontal="left" wrapText="1"/>
    </xf>
    <xf numFmtId="0" fontId="25" fillId="0" borderId="3" xfId="0" applyFont="1" applyBorder="1" applyAlignment="1">
      <alignment horizontal="left" wrapText="1"/>
    </xf>
    <xf numFmtId="3" fontId="26" fillId="0" borderId="3" xfId="0" applyNumberFormat="1" applyFont="1" applyBorder="1" applyAlignment="1">
      <alignment horizontal="right"/>
    </xf>
    <xf numFmtId="0" fontId="27" fillId="0" borderId="5" xfId="0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28" fillId="0" borderId="3" xfId="0" applyFont="1" applyBorder="1" applyAlignment="1">
      <alignment horizontal="left" wrapText="1"/>
    </xf>
    <xf numFmtId="0" fontId="29" fillId="0" borderId="3" xfId="0" applyFont="1" applyBorder="1" applyAlignment="1">
      <alignment horizontal="left" wrapText="1"/>
    </xf>
    <xf numFmtId="3" fontId="30" fillId="0" borderId="3" xfId="0" applyNumberFormat="1" applyFont="1" applyBorder="1" applyAlignment="1">
      <alignment horizontal="right"/>
    </xf>
    <xf numFmtId="3" fontId="30" fillId="0" borderId="4" xfId="0" applyNumberFormat="1" applyFont="1" applyBorder="1" applyAlignment="1">
      <alignment horizontal="right"/>
    </xf>
    <xf numFmtId="0" fontId="31" fillId="0" borderId="0" xfId="0" applyFont="1" applyAlignment="1">
      <alignment vertical="center" wrapText="1"/>
    </xf>
    <xf numFmtId="0" fontId="32" fillId="0" borderId="5" xfId="0" applyFont="1" applyBorder="1" applyAlignment="1">
      <alignment horizontal="center" wrapText="1"/>
    </xf>
    <xf numFmtId="0" fontId="32" fillId="0" borderId="3" xfId="0" applyFont="1" applyBorder="1" applyAlignment="1">
      <alignment horizontal="center" wrapText="1"/>
    </xf>
    <xf numFmtId="3" fontId="33" fillId="0" borderId="3" xfId="0" applyNumberFormat="1" applyFont="1" applyBorder="1" applyAlignment="1">
      <alignment horizontal="right"/>
    </xf>
    <xf numFmtId="3" fontId="33" fillId="0" borderId="4" xfId="0" applyNumberFormat="1" applyFont="1" applyBorder="1" applyAlignment="1">
      <alignment horizontal="right"/>
    </xf>
    <xf numFmtId="0" fontId="34" fillId="0" borderId="0" xfId="0" applyFont="1" applyAlignment="1">
      <alignment vertical="center" wrapText="1"/>
    </xf>
    <xf numFmtId="176" fontId="30" fillId="0" borderId="3" xfId="0" applyNumberFormat="1" applyFont="1" applyBorder="1" applyAlignment="1">
      <alignment horizontal="right"/>
    </xf>
    <xf numFmtId="3" fontId="29" fillId="0" borderId="3" xfId="0" applyNumberFormat="1" applyFont="1" applyBorder="1" applyAlignment="1">
      <alignment horizontal="right" wrapText="1"/>
    </xf>
    <xf numFmtId="176" fontId="13" fillId="0" borderId="3" xfId="0" applyNumberFormat="1" applyFont="1" applyBorder="1" applyAlignment="1">
      <alignment horizontal="right"/>
    </xf>
    <xf numFmtId="176" fontId="13" fillId="0" borderId="3" xfId="0" applyNumberFormat="1" applyFont="1" applyBorder="1" applyAlignment="1">
      <alignment horizontal="right" vertical="center"/>
    </xf>
    <xf numFmtId="3" fontId="13" fillId="0" borderId="11" xfId="0" applyNumberFormat="1" applyFont="1" applyBorder="1" applyAlignment="1">
      <alignment horizontal="right"/>
    </xf>
    <xf numFmtId="3" fontId="13" fillId="0" borderId="1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distributed" vertical="center" wrapText="1" indent="2"/>
    </xf>
    <xf numFmtId="0" fontId="11" fillId="0" borderId="3" xfId="0" applyFont="1" applyBorder="1" applyAlignment="1">
      <alignment horizontal="distributed" vertical="center" wrapText="1" indent="2"/>
    </xf>
    <xf numFmtId="0" fontId="14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distributed" vertical="center" wrapText="1" indent="3"/>
    </xf>
    <xf numFmtId="0" fontId="8" fillId="0" borderId="6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distributed" vertical="center" wrapText="1" indent="1"/>
    </xf>
    <xf numFmtId="3" fontId="12" fillId="0" borderId="9" xfId="0" applyNumberFormat="1" applyFont="1" applyBorder="1" applyAlignment="1">
      <alignment horizontal="distributed" vertical="center" wrapText="1" indent="1"/>
    </xf>
    <xf numFmtId="49" fontId="4" fillId="0" borderId="0" xfId="0" applyNumberFormat="1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left" vertical="center"/>
    </xf>
    <xf numFmtId="3" fontId="3" fillId="0" borderId="13" xfId="0" applyNumberFormat="1" applyFont="1" applyBorder="1" applyAlignment="1">
      <alignment horizontal="distributed" vertical="center" wrapText="1" indent="3"/>
    </xf>
    <xf numFmtId="3" fontId="12" fillId="0" borderId="14" xfId="0" applyNumberFormat="1" applyFont="1" applyBorder="1" applyAlignment="1">
      <alignment horizontal="distributed" vertical="center" wrapText="1" indent="3"/>
    </xf>
    <xf numFmtId="3" fontId="12" fillId="0" borderId="1" xfId="0" applyNumberFormat="1" applyFont="1" applyBorder="1" applyAlignment="1">
      <alignment horizontal="distributed" vertical="center" wrapText="1" indent="3"/>
    </xf>
    <xf numFmtId="3" fontId="8" fillId="0" borderId="6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3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4" xfId="0" applyFont="1" applyBorder="1" applyAlignment="1">
      <alignment horizontal="distributed" vertical="center" wrapText="1" indent="3"/>
    </xf>
    <xf numFmtId="0" fontId="3" fillId="0" borderId="1" xfId="0" applyFont="1" applyBorder="1" applyAlignment="1">
      <alignment horizontal="distributed" vertical="center" wrapText="1" indent="3"/>
    </xf>
    <xf numFmtId="0" fontId="8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vertical="center"/>
    </xf>
    <xf numFmtId="3" fontId="3" fillId="0" borderId="11" xfId="0" applyNumberFormat="1" applyFont="1" applyBorder="1" applyAlignment="1">
      <alignment horizontal="distributed" vertical="center" wrapText="1" indent="1"/>
    </xf>
    <xf numFmtId="0" fontId="12" fillId="0" borderId="8" xfId="0" applyFont="1" applyBorder="1" applyAlignment="1">
      <alignment horizontal="distributed" vertical="center" wrapText="1" indent="1"/>
    </xf>
    <xf numFmtId="3" fontId="3" fillId="0" borderId="12" xfId="0" applyNumberFormat="1" applyFont="1" applyBorder="1" applyAlignment="1">
      <alignment horizontal="distributed" vertical="center" wrapText="1" indent="3"/>
    </xf>
    <xf numFmtId="3" fontId="12" fillId="0" borderId="15" xfId="0" applyNumberFormat="1" applyFont="1" applyBorder="1" applyAlignment="1">
      <alignment horizontal="distributed" vertical="center" wrapText="1" indent="3"/>
    </xf>
    <xf numFmtId="0" fontId="12" fillId="0" borderId="10" xfId="0" applyFont="1" applyBorder="1" applyAlignment="1">
      <alignment horizontal="distributed" vertical="center" wrapText="1" indent="3"/>
    </xf>
    <xf numFmtId="0" fontId="8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2" fillId="0" borderId="14" xfId="0" applyFont="1" applyBorder="1" applyAlignment="1">
      <alignment horizontal="distributed" vertical="center" wrapText="1" indent="3"/>
    </xf>
    <xf numFmtId="0" fontId="12" fillId="0" borderId="1" xfId="0" applyFont="1" applyBorder="1" applyAlignment="1">
      <alignment horizontal="distributed" vertical="center" wrapText="1" indent="3"/>
    </xf>
    <xf numFmtId="3" fontId="3" fillId="0" borderId="14" xfId="0" applyNumberFormat="1" applyFont="1" applyBorder="1" applyAlignment="1">
      <alignment horizontal="distributed" vertical="center" wrapText="1" indent="3"/>
    </xf>
    <xf numFmtId="3" fontId="3" fillId="0" borderId="8" xfId="0" applyNumberFormat="1" applyFont="1" applyBorder="1" applyAlignment="1">
      <alignment horizontal="distributed" vertical="center" wrapText="1" indent="1"/>
    </xf>
    <xf numFmtId="3" fontId="3" fillId="0" borderId="1" xfId="0" applyNumberFormat="1" applyFont="1" applyBorder="1" applyAlignment="1">
      <alignment horizontal="distributed" vertical="center" wrapText="1" indent="3"/>
    </xf>
    <xf numFmtId="3" fontId="3" fillId="0" borderId="9" xfId="0" applyNumberFormat="1" applyFont="1" applyBorder="1" applyAlignment="1">
      <alignment horizontal="distributed" vertical="center" wrapText="1" indent="1"/>
    </xf>
    <xf numFmtId="0" fontId="6" fillId="0" borderId="0" xfId="0" applyNumberFormat="1" applyFont="1" applyBorder="1" applyAlignment="1">
      <alignment horizontal="right" vertical="center"/>
    </xf>
    <xf numFmtId="0" fontId="6" fillId="0" borderId="0" xfId="0" applyNumberFormat="1" applyFont="1" applyAlignment="1">
      <alignment vertical="center"/>
    </xf>
    <xf numFmtId="49" fontId="6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right" vertical="center"/>
    </xf>
    <xf numFmtId="0" fontId="3" fillId="0" borderId="6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distributed" vertical="center" wrapText="1" indent="3"/>
    </xf>
    <xf numFmtId="0" fontId="1" fillId="0" borderId="5" xfId="0" applyFont="1" applyBorder="1" applyAlignment="1">
      <alignment horizontal="distributed" vertical="center" wrapText="1" indent="3"/>
    </xf>
    <xf numFmtId="0" fontId="1" fillId="0" borderId="7" xfId="0" applyFont="1" applyBorder="1" applyAlignment="1">
      <alignment horizontal="distributed" vertical="center" wrapText="1" indent="3"/>
    </xf>
    <xf numFmtId="0" fontId="3" fillId="0" borderId="13" xfId="0" applyNumberFormat="1" applyFont="1" applyBorder="1" applyAlignment="1">
      <alignment horizontal="distributed" vertical="center" indent="3"/>
    </xf>
    <xf numFmtId="0" fontId="1" fillId="0" borderId="14" xfId="0" applyFont="1" applyBorder="1" applyAlignment="1">
      <alignment horizontal="distributed" vertical="center" indent="3"/>
    </xf>
    <xf numFmtId="0" fontId="1" fillId="0" borderId="1" xfId="0" applyFont="1" applyBorder="1" applyAlignment="1">
      <alignment horizontal="distributed" vertical="center" indent="3"/>
    </xf>
    <xf numFmtId="0" fontId="3" fillId="0" borderId="11" xfId="0" applyNumberFormat="1" applyFont="1" applyBorder="1" applyAlignment="1">
      <alignment horizontal="distributed" vertical="center" wrapText="1" indent="3"/>
    </xf>
    <xf numFmtId="0" fontId="0" fillId="0" borderId="3" xfId="0" applyFont="1" applyBorder="1" applyAlignment="1">
      <alignment horizontal="distributed" vertical="center" indent="3"/>
    </xf>
    <xf numFmtId="0" fontId="0" fillId="0" borderId="8" xfId="0" applyFont="1" applyBorder="1" applyAlignment="1">
      <alignment horizontal="distributed" vertical="center" indent="3"/>
    </xf>
    <xf numFmtId="0" fontId="3" fillId="0" borderId="12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distributed" vertical="center" indent="1"/>
    </xf>
    <xf numFmtId="0" fontId="3" fillId="0" borderId="11" xfId="0" applyNumberFormat="1" applyFont="1" applyBorder="1" applyAlignment="1">
      <alignment horizontal="distributed" vertical="center" indent="1"/>
    </xf>
    <xf numFmtId="0" fontId="3" fillId="0" borderId="8" xfId="0" applyNumberFormat="1" applyFont="1" applyBorder="1" applyAlignment="1">
      <alignment horizontal="distributed" vertical="center" indent="1"/>
    </xf>
    <xf numFmtId="0" fontId="3" fillId="0" borderId="2" xfId="0" applyNumberFormat="1" applyFont="1" applyBorder="1" applyAlignment="1">
      <alignment horizontal="distributed" vertical="center" wrapText="1" indent="3"/>
    </xf>
    <xf numFmtId="0" fontId="3" fillId="0" borderId="2" xfId="0" applyNumberFormat="1" applyFont="1" applyBorder="1" applyAlignment="1">
      <alignment horizontal="distributed" vertical="center" indent="3"/>
    </xf>
    <xf numFmtId="0" fontId="3" fillId="0" borderId="8" xfId="0" applyNumberFormat="1" applyFont="1" applyBorder="1" applyAlignment="1">
      <alignment horizontal="distributed" vertical="center" indent="3"/>
    </xf>
    <xf numFmtId="0" fontId="35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NumberFormat="1" applyFont="1" applyBorder="1" applyAlignment="1">
      <alignment horizontal="distributed" vertical="center" wrapText="1" indent="2"/>
    </xf>
    <xf numFmtId="0" fontId="1" fillId="0" borderId="4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3" fillId="0" borderId="2" xfId="0" applyNumberFormat="1" applyFont="1" applyBorder="1" applyAlignment="1">
      <alignment horizontal="distributed" vertical="center" indent="2"/>
    </xf>
    <xf numFmtId="0" fontId="3" fillId="0" borderId="11" xfId="0" applyNumberFormat="1" applyFont="1" applyBorder="1" applyAlignment="1">
      <alignment horizontal="distributed" vertical="center" indent="2"/>
    </xf>
    <xf numFmtId="0" fontId="3" fillId="0" borderId="8" xfId="0" applyNumberFormat="1" applyFont="1" applyBorder="1" applyAlignment="1">
      <alignment horizontal="distributed" vertical="center" indent="2"/>
    </xf>
    <xf numFmtId="0" fontId="3" fillId="0" borderId="11" xfId="0" applyNumberFormat="1" applyFont="1" applyBorder="1" applyAlignment="1">
      <alignment horizontal="distributed" vertical="center" indent="3"/>
    </xf>
    <xf numFmtId="0" fontId="3" fillId="0" borderId="12" xfId="0" applyNumberFormat="1" applyFont="1" applyBorder="1" applyAlignment="1">
      <alignment horizontal="distributed" vertical="center" indent="3"/>
    </xf>
    <xf numFmtId="0" fontId="1" fillId="0" borderId="15" xfId="0" applyFont="1" applyBorder="1" applyAlignment="1">
      <alignment horizontal="distributed" vertical="center" indent="3"/>
    </xf>
    <xf numFmtId="0" fontId="0" fillId="0" borderId="10" xfId="0" applyFont="1" applyBorder="1" applyAlignment="1">
      <alignment horizontal="distributed" vertical="center" indent="3"/>
    </xf>
    <xf numFmtId="0" fontId="1" fillId="0" borderId="3" xfId="0" applyFont="1" applyBorder="1" applyAlignment="1">
      <alignment horizontal="distributed" vertical="center" indent="3"/>
    </xf>
    <xf numFmtId="0" fontId="1" fillId="0" borderId="8" xfId="0" applyFont="1" applyBorder="1" applyAlignment="1">
      <alignment horizontal="distributed" vertical="center" indent="3"/>
    </xf>
    <xf numFmtId="0" fontId="3" fillId="0" borderId="11" xfId="0" applyNumberFormat="1" applyFont="1" applyBorder="1" applyAlignment="1">
      <alignment horizontal="distributed" vertical="center" wrapText="1"/>
    </xf>
    <xf numFmtId="0" fontId="1" fillId="0" borderId="3" xfId="0" applyFont="1" applyBorder="1" applyAlignment="1">
      <alignment horizontal="distributed" vertical="center" wrapText="1"/>
    </xf>
    <xf numFmtId="0" fontId="1" fillId="0" borderId="8" xfId="0" applyFont="1" applyBorder="1" applyAlignment="1">
      <alignment horizontal="distributed" vertical="center" wrapText="1"/>
    </xf>
  </cellXfs>
  <cellStyles count="2">
    <cellStyle name="一般" xfId="0" builtinId="0"/>
    <cellStyle name="一般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showWhiteSpace="0" view="pageBreakPreview" zoomScaleNormal="100" zoomScaleSheetLayoutView="100" workbookViewId="0">
      <selection activeCell="E9" sqref="E9"/>
    </sheetView>
  </sheetViews>
  <sheetFormatPr defaultRowHeight="28.5" customHeight="1"/>
  <cols>
    <col min="1" max="1" width="3" style="19" customWidth="1"/>
    <col min="2" max="4" width="3" style="20" customWidth="1"/>
    <col min="5" max="5" width="22.625" style="8" customWidth="1"/>
    <col min="6" max="9" width="13.875" style="10" customWidth="1"/>
    <col min="10" max="10" width="12.625" style="10" customWidth="1"/>
    <col min="11" max="12" width="13.625" style="10" customWidth="1"/>
    <col min="13" max="13" width="12.625" style="10" customWidth="1"/>
    <col min="14" max="14" width="14.625" style="10" customWidth="1"/>
    <col min="15" max="15" width="7.875" style="10" customWidth="1"/>
    <col min="16" max="16" width="14.125" style="13" customWidth="1"/>
    <col min="17" max="16384" width="9" style="1"/>
  </cols>
  <sheetData>
    <row r="1" spans="1:16" s="2" customFormat="1" ht="21">
      <c r="A1" s="16"/>
      <c r="B1" s="16"/>
      <c r="C1" s="16"/>
      <c r="D1" s="16"/>
      <c r="E1" s="116" t="s">
        <v>33</v>
      </c>
      <c r="F1" s="117"/>
      <c r="G1" s="117"/>
      <c r="H1" s="117"/>
      <c r="I1" s="117"/>
      <c r="J1" s="118" t="s">
        <v>34</v>
      </c>
      <c r="K1" s="118"/>
      <c r="L1" s="118"/>
      <c r="M1" s="119"/>
      <c r="N1" s="119"/>
      <c r="O1" s="119"/>
      <c r="P1" s="11"/>
    </row>
    <row r="2" spans="1:16" s="2" customFormat="1" ht="21">
      <c r="A2" s="16"/>
      <c r="B2" s="16"/>
      <c r="C2" s="16"/>
      <c r="D2" s="16"/>
      <c r="E2" s="7"/>
      <c r="F2" s="9"/>
      <c r="G2" s="9"/>
      <c r="H2" s="120" t="s">
        <v>27</v>
      </c>
      <c r="I2" s="121"/>
      <c r="J2" s="109" t="s">
        <v>24</v>
      </c>
      <c r="K2" s="109"/>
      <c r="L2" s="12"/>
      <c r="M2" s="12"/>
      <c r="N2" s="9"/>
      <c r="O2" s="9"/>
      <c r="P2" s="9"/>
    </row>
    <row r="3" spans="1:16" s="3" customFormat="1" ht="16.5">
      <c r="A3" s="126" t="s">
        <v>0</v>
      </c>
      <c r="B3" s="126"/>
      <c r="C3" s="126"/>
      <c r="D3" s="126"/>
      <c r="E3" s="127"/>
      <c r="F3" s="9"/>
      <c r="G3" s="9"/>
      <c r="H3" s="122" t="s">
        <v>26</v>
      </c>
      <c r="I3" s="123"/>
      <c r="J3" s="110" t="s">
        <v>25</v>
      </c>
      <c r="K3" s="110"/>
      <c r="L3" s="12"/>
      <c r="M3" s="12"/>
      <c r="N3" s="12"/>
      <c r="O3" s="114" t="s">
        <v>1</v>
      </c>
      <c r="P3" s="115"/>
    </row>
    <row r="4" spans="1:16" s="65" customFormat="1" ht="25.5" customHeight="1">
      <c r="A4" s="124" t="s">
        <v>2</v>
      </c>
      <c r="B4" s="124"/>
      <c r="C4" s="124"/>
      <c r="D4" s="124"/>
      <c r="E4" s="125"/>
      <c r="F4" s="111" t="s">
        <v>3</v>
      </c>
      <c r="G4" s="112"/>
      <c r="H4" s="113"/>
      <c r="I4" s="111" t="s">
        <v>4</v>
      </c>
      <c r="J4" s="112"/>
      <c r="K4" s="112"/>
      <c r="L4" s="111" t="s">
        <v>5</v>
      </c>
      <c r="M4" s="112"/>
      <c r="N4" s="112"/>
      <c r="O4" s="113"/>
      <c r="P4" s="107" t="s">
        <v>6</v>
      </c>
    </row>
    <row r="5" spans="1:16" s="65" customFormat="1" ht="33">
      <c r="A5" s="66" t="s">
        <v>7</v>
      </c>
      <c r="B5" s="67" t="s">
        <v>8</v>
      </c>
      <c r="C5" s="67" t="s">
        <v>9</v>
      </c>
      <c r="D5" s="67" t="s">
        <v>10</v>
      </c>
      <c r="E5" s="67" t="s">
        <v>11</v>
      </c>
      <c r="F5" s="68" t="s">
        <v>12</v>
      </c>
      <c r="G5" s="6" t="s">
        <v>13</v>
      </c>
      <c r="H5" s="68" t="s">
        <v>14</v>
      </c>
      <c r="I5" s="6" t="s">
        <v>15</v>
      </c>
      <c r="J5" s="6" t="s">
        <v>16</v>
      </c>
      <c r="K5" s="68" t="s">
        <v>14</v>
      </c>
      <c r="L5" s="68" t="s">
        <v>17</v>
      </c>
      <c r="M5" s="68" t="s">
        <v>18</v>
      </c>
      <c r="N5" s="68" t="s">
        <v>14</v>
      </c>
      <c r="O5" s="14" t="s">
        <v>154</v>
      </c>
      <c r="P5" s="108"/>
    </row>
    <row r="6" spans="1:16" ht="28.5" customHeight="1">
      <c r="A6" s="17" t="s">
        <v>19</v>
      </c>
      <c r="B6" s="18" t="s">
        <v>19</v>
      </c>
      <c r="C6" s="18" t="s">
        <v>19</v>
      </c>
      <c r="D6" s="18" t="s">
        <v>19</v>
      </c>
      <c r="E6" s="103" t="s">
        <v>158</v>
      </c>
      <c r="F6" s="15" t="s">
        <v>20</v>
      </c>
      <c r="G6" s="15" t="s">
        <v>20</v>
      </c>
      <c r="H6" s="15" t="s">
        <v>20</v>
      </c>
      <c r="I6" s="15" t="s">
        <v>20</v>
      </c>
      <c r="J6" s="15" t="s">
        <v>20</v>
      </c>
      <c r="K6" s="15" t="s">
        <v>20</v>
      </c>
      <c r="L6" s="74">
        <v>638654</v>
      </c>
      <c r="M6" s="74" t="s">
        <v>20</v>
      </c>
      <c r="N6" s="74">
        <v>638654</v>
      </c>
      <c r="O6" s="74" t="s">
        <v>20</v>
      </c>
      <c r="P6" s="75">
        <v>-638654</v>
      </c>
    </row>
    <row r="7" spans="1:16" ht="28.5" customHeight="1">
      <c r="A7" s="19">
        <v>1</v>
      </c>
      <c r="B7" s="20" t="s">
        <v>19</v>
      </c>
      <c r="C7" s="20" t="s">
        <v>19</v>
      </c>
      <c r="D7" s="20" t="s">
        <v>19</v>
      </c>
      <c r="E7" s="8" t="s">
        <v>160</v>
      </c>
      <c r="F7" s="10" t="s">
        <v>20</v>
      </c>
      <c r="G7" s="10" t="s">
        <v>20</v>
      </c>
      <c r="H7" s="10" t="s">
        <v>20</v>
      </c>
      <c r="I7" s="10" t="s">
        <v>20</v>
      </c>
      <c r="J7" s="10" t="s">
        <v>20</v>
      </c>
      <c r="K7" s="10" t="s">
        <v>20</v>
      </c>
      <c r="L7" s="76">
        <v>482654</v>
      </c>
      <c r="M7" s="76" t="s">
        <v>20</v>
      </c>
      <c r="N7" s="76">
        <v>482654</v>
      </c>
      <c r="O7" s="76" t="s">
        <v>20</v>
      </c>
      <c r="P7" s="77">
        <v>-482654</v>
      </c>
    </row>
    <row r="8" spans="1:16" ht="28.5" customHeight="1">
      <c r="A8" s="19" t="s">
        <v>19</v>
      </c>
      <c r="B8" s="20">
        <v>1</v>
      </c>
      <c r="C8" s="20" t="s">
        <v>19</v>
      </c>
      <c r="D8" s="20" t="s">
        <v>19</v>
      </c>
      <c r="E8" s="8" t="s">
        <v>166</v>
      </c>
      <c r="F8" s="10" t="s">
        <v>20</v>
      </c>
      <c r="G8" s="10" t="s">
        <v>20</v>
      </c>
      <c r="H8" s="10" t="s">
        <v>20</v>
      </c>
      <c r="I8" s="10" t="s">
        <v>20</v>
      </c>
      <c r="J8" s="10" t="s">
        <v>20</v>
      </c>
      <c r="K8" s="10" t="s">
        <v>20</v>
      </c>
      <c r="L8" s="76">
        <v>482654</v>
      </c>
      <c r="M8" s="76" t="s">
        <v>20</v>
      </c>
      <c r="N8" s="76">
        <v>482654</v>
      </c>
      <c r="O8" s="76" t="s">
        <v>20</v>
      </c>
      <c r="P8" s="77">
        <v>-482654</v>
      </c>
    </row>
    <row r="9" spans="1:16" ht="28.5" customHeight="1">
      <c r="A9" s="19" t="s">
        <v>19</v>
      </c>
      <c r="B9" s="20" t="s">
        <v>19</v>
      </c>
      <c r="C9" s="20" t="s">
        <v>22</v>
      </c>
      <c r="D9" s="20" t="s">
        <v>19</v>
      </c>
      <c r="E9" s="8" t="s">
        <v>167</v>
      </c>
      <c r="F9" s="10" t="s">
        <v>20</v>
      </c>
      <c r="G9" s="10" t="s">
        <v>20</v>
      </c>
      <c r="H9" s="10" t="s">
        <v>20</v>
      </c>
      <c r="I9" s="10" t="s">
        <v>20</v>
      </c>
      <c r="J9" s="10" t="s">
        <v>20</v>
      </c>
      <c r="K9" s="10" t="s">
        <v>20</v>
      </c>
      <c r="L9" s="76">
        <v>482654</v>
      </c>
      <c r="M9" s="76" t="s">
        <v>20</v>
      </c>
      <c r="N9" s="76">
        <v>482654</v>
      </c>
      <c r="O9" s="76" t="s">
        <v>20</v>
      </c>
      <c r="P9" s="77">
        <v>-482654</v>
      </c>
    </row>
    <row r="10" spans="1:16" ht="28.5" customHeight="1">
      <c r="A10" s="19" t="s">
        <v>19</v>
      </c>
      <c r="B10" s="20" t="s">
        <v>19</v>
      </c>
      <c r="C10" s="20" t="s">
        <v>19</v>
      </c>
      <c r="D10" s="20" t="s">
        <v>22</v>
      </c>
      <c r="E10" s="8" t="s">
        <v>168</v>
      </c>
      <c r="F10" s="10" t="s">
        <v>20</v>
      </c>
      <c r="G10" s="10" t="s">
        <v>20</v>
      </c>
      <c r="H10" s="10" t="s">
        <v>20</v>
      </c>
      <c r="I10" s="10" t="s">
        <v>20</v>
      </c>
      <c r="J10" s="10" t="s">
        <v>20</v>
      </c>
      <c r="K10" s="10" t="s">
        <v>20</v>
      </c>
      <c r="L10" s="76">
        <v>482654</v>
      </c>
      <c r="M10" s="76" t="s">
        <v>20</v>
      </c>
      <c r="N10" s="76">
        <v>482654</v>
      </c>
      <c r="O10" s="76" t="s">
        <v>20</v>
      </c>
      <c r="P10" s="77">
        <v>-482654</v>
      </c>
    </row>
    <row r="11" spans="1:16" ht="28.5" customHeight="1">
      <c r="A11" s="19">
        <v>2</v>
      </c>
      <c r="B11" s="20" t="s">
        <v>19</v>
      </c>
      <c r="C11" s="20" t="s">
        <v>19</v>
      </c>
      <c r="D11" s="20" t="s">
        <v>19</v>
      </c>
      <c r="E11" s="8" t="s">
        <v>161</v>
      </c>
      <c r="F11" s="10" t="s">
        <v>20</v>
      </c>
      <c r="G11" s="10" t="s">
        <v>20</v>
      </c>
      <c r="H11" s="10" t="s">
        <v>20</v>
      </c>
      <c r="I11" s="10" t="s">
        <v>20</v>
      </c>
      <c r="J11" s="10" t="s">
        <v>20</v>
      </c>
      <c r="K11" s="10" t="s">
        <v>20</v>
      </c>
      <c r="L11" s="76">
        <v>156000</v>
      </c>
      <c r="M11" s="76" t="s">
        <v>20</v>
      </c>
      <c r="N11" s="76">
        <v>156000</v>
      </c>
      <c r="O11" s="76" t="s">
        <v>20</v>
      </c>
      <c r="P11" s="77">
        <v>-156000</v>
      </c>
    </row>
    <row r="12" spans="1:16" ht="28.5" customHeight="1">
      <c r="A12" s="19" t="s">
        <v>19</v>
      </c>
      <c r="B12" s="20">
        <v>1</v>
      </c>
      <c r="C12" s="20" t="s">
        <v>19</v>
      </c>
      <c r="D12" s="20" t="s">
        <v>19</v>
      </c>
      <c r="E12" s="8" t="s">
        <v>165</v>
      </c>
      <c r="F12" s="10" t="s">
        <v>20</v>
      </c>
      <c r="G12" s="10" t="s">
        <v>20</v>
      </c>
      <c r="H12" s="10" t="s">
        <v>20</v>
      </c>
      <c r="I12" s="10" t="s">
        <v>20</v>
      </c>
      <c r="J12" s="10" t="s">
        <v>20</v>
      </c>
      <c r="K12" s="10" t="s">
        <v>20</v>
      </c>
      <c r="L12" s="76">
        <v>156000</v>
      </c>
      <c r="M12" s="76" t="s">
        <v>20</v>
      </c>
      <c r="N12" s="76">
        <v>156000</v>
      </c>
      <c r="O12" s="76" t="s">
        <v>20</v>
      </c>
      <c r="P12" s="77">
        <v>-156000</v>
      </c>
    </row>
    <row r="13" spans="1:16" ht="28.5" customHeight="1">
      <c r="A13" s="19" t="s">
        <v>19</v>
      </c>
      <c r="B13" s="20" t="s">
        <v>19</v>
      </c>
      <c r="C13" s="20" t="s">
        <v>22</v>
      </c>
      <c r="D13" s="20" t="s">
        <v>19</v>
      </c>
      <c r="E13" s="8" t="s">
        <v>163</v>
      </c>
      <c r="F13" s="10" t="s">
        <v>20</v>
      </c>
      <c r="G13" s="10" t="s">
        <v>20</v>
      </c>
      <c r="H13" s="10" t="s">
        <v>20</v>
      </c>
      <c r="I13" s="10" t="s">
        <v>20</v>
      </c>
      <c r="J13" s="10" t="s">
        <v>20</v>
      </c>
      <c r="K13" s="10" t="s">
        <v>20</v>
      </c>
      <c r="L13" s="76">
        <v>156000</v>
      </c>
      <c r="M13" s="76" t="s">
        <v>20</v>
      </c>
      <c r="N13" s="76">
        <v>156000</v>
      </c>
      <c r="O13" s="76" t="s">
        <v>20</v>
      </c>
      <c r="P13" s="77">
        <v>-156000</v>
      </c>
    </row>
    <row r="14" spans="1:16" ht="28.5" customHeight="1">
      <c r="A14" s="19" t="s">
        <v>19</v>
      </c>
      <c r="B14" s="20" t="s">
        <v>19</v>
      </c>
      <c r="C14" s="20" t="s">
        <v>19</v>
      </c>
      <c r="D14" s="20">
        <v>1</v>
      </c>
      <c r="E14" s="8" t="s">
        <v>164</v>
      </c>
      <c r="F14" s="10" t="s">
        <v>20</v>
      </c>
      <c r="G14" s="10" t="s">
        <v>20</v>
      </c>
      <c r="H14" s="10" t="s">
        <v>20</v>
      </c>
      <c r="I14" s="10" t="s">
        <v>20</v>
      </c>
      <c r="J14" s="10" t="s">
        <v>20</v>
      </c>
      <c r="K14" s="10" t="s">
        <v>20</v>
      </c>
      <c r="L14" s="76">
        <v>156000</v>
      </c>
      <c r="M14" s="76" t="s">
        <v>20</v>
      </c>
      <c r="N14" s="76">
        <v>156000</v>
      </c>
      <c r="O14" s="76" t="s">
        <v>20</v>
      </c>
      <c r="P14" s="77">
        <v>-156000</v>
      </c>
    </row>
    <row r="28" spans="1:16" ht="28.5" customHeight="1">
      <c r="A28" s="25"/>
      <c r="B28" s="26"/>
      <c r="C28" s="26"/>
      <c r="D28" s="26"/>
      <c r="E28" s="27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</row>
  </sheetData>
  <mergeCells count="13">
    <mergeCell ref="E1:I1"/>
    <mergeCell ref="J1:O1"/>
    <mergeCell ref="H2:I2"/>
    <mergeCell ref="H3:I3"/>
    <mergeCell ref="A4:E4"/>
    <mergeCell ref="A3:E3"/>
    <mergeCell ref="F4:H4"/>
    <mergeCell ref="I4:K4"/>
    <mergeCell ref="P4:P5"/>
    <mergeCell ref="J2:K2"/>
    <mergeCell ref="J3:K3"/>
    <mergeCell ref="L4:O4"/>
    <mergeCell ref="O3:P3"/>
  </mergeCells>
  <phoneticPr fontId="2" type="noConversion"/>
  <pageMargins left="0.59055118110236227" right="0.59055118110236227" top="0.78740157480314965" bottom="0.6692913385826772" header="0.31496062992125984" footer="0.31496062992125984"/>
  <pageSetup paperSize="9" pageOrder="overThenDown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WhiteSpace="0" view="pageBreakPreview" zoomScaleNormal="100" zoomScaleSheetLayoutView="100" workbookViewId="0">
      <selection activeCell="E9" sqref="E9"/>
    </sheetView>
  </sheetViews>
  <sheetFormatPr defaultRowHeight="28.5" customHeight="1"/>
  <cols>
    <col min="1" max="1" width="3" style="19" customWidth="1"/>
    <col min="2" max="4" width="3" style="20" customWidth="1"/>
    <col min="5" max="5" width="24.625" style="30" customWidth="1"/>
    <col min="6" max="8" width="17.625" style="10" customWidth="1"/>
    <col min="9" max="9" width="17.125" style="10" customWidth="1"/>
    <col min="10" max="10" width="16.625" style="10" customWidth="1"/>
    <col min="11" max="11" width="15.625" style="10" customWidth="1"/>
    <col min="12" max="12" width="16.625" style="10" customWidth="1"/>
    <col min="13" max="13" width="9.625" style="10" customWidth="1"/>
    <col min="14" max="14" width="14.625" style="13" customWidth="1"/>
    <col min="15" max="16384" width="9" style="1"/>
  </cols>
  <sheetData>
    <row r="1" spans="1:14" s="2" customFormat="1" ht="21">
      <c r="A1" s="33"/>
      <c r="B1" s="33"/>
      <c r="C1" s="33"/>
      <c r="D1" s="33"/>
      <c r="E1" s="116" t="s">
        <v>33</v>
      </c>
      <c r="F1" s="117"/>
      <c r="G1" s="117"/>
      <c r="H1" s="117"/>
      <c r="I1" s="118" t="s">
        <v>34</v>
      </c>
      <c r="J1" s="119"/>
      <c r="K1" s="119"/>
      <c r="L1" s="119"/>
      <c r="M1" s="119"/>
      <c r="N1" s="9"/>
    </row>
    <row r="2" spans="1:14" s="2" customFormat="1" ht="21">
      <c r="A2" s="33"/>
      <c r="B2" s="33"/>
      <c r="C2" s="33"/>
      <c r="D2" s="33"/>
      <c r="E2" s="7"/>
      <c r="F2" s="9"/>
      <c r="G2" s="9"/>
      <c r="H2" s="22" t="s">
        <v>32</v>
      </c>
      <c r="I2" s="32" t="s">
        <v>31</v>
      </c>
      <c r="J2" s="12"/>
      <c r="K2" s="12"/>
      <c r="L2" s="12"/>
      <c r="M2" s="12"/>
      <c r="N2" s="9"/>
    </row>
    <row r="3" spans="1:14" s="3" customFormat="1" ht="16.5">
      <c r="A3" s="134" t="s">
        <v>0</v>
      </c>
      <c r="B3" s="134"/>
      <c r="C3" s="134"/>
      <c r="D3" s="134"/>
      <c r="E3" s="135"/>
      <c r="F3" s="9"/>
      <c r="G3" s="9"/>
      <c r="H3" s="23" t="s">
        <v>26</v>
      </c>
      <c r="I3" s="24" t="s">
        <v>25</v>
      </c>
      <c r="J3" s="12"/>
      <c r="K3" s="12"/>
      <c r="L3" s="12"/>
      <c r="M3" s="114" t="s">
        <v>1</v>
      </c>
      <c r="N3" s="128"/>
    </row>
    <row r="4" spans="1:14" s="65" customFormat="1" ht="25.5" customHeight="1">
      <c r="A4" s="124" t="s">
        <v>2</v>
      </c>
      <c r="B4" s="124"/>
      <c r="C4" s="124"/>
      <c r="D4" s="124"/>
      <c r="E4" s="125"/>
      <c r="F4" s="131" t="s">
        <v>3</v>
      </c>
      <c r="G4" s="132"/>
      <c r="H4" s="133"/>
      <c r="I4" s="129" t="s">
        <v>30</v>
      </c>
      <c r="J4" s="124" t="s">
        <v>29</v>
      </c>
      <c r="K4" s="124"/>
      <c r="L4" s="124"/>
      <c r="M4" s="124"/>
      <c r="N4" s="107" t="s">
        <v>28</v>
      </c>
    </row>
    <row r="5" spans="1:14" s="65" customFormat="1" ht="33" customHeight="1">
      <c r="A5" s="66" t="s">
        <v>7</v>
      </c>
      <c r="B5" s="67" t="s">
        <v>8</v>
      </c>
      <c r="C5" s="67" t="s">
        <v>9</v>
      </c>
      <c r="D5" s="67" t="s">
        <v>10</v>
      </c>
      <c r="E5" s="67" t="s">
        <v>11</v>
      </c>
      <c r="F5" s="68" t="s">
        <v>12</v>
      </c>
      <c r="G5" s="68" t="s">
        <v>13</v>
      </c>
      <c r="H5" s="102" t="s">
        <v>14</v>
      </c>
      <c r="I5" s="130"/>
      <c r="J5" s="68" t="s">
        <v>17</v>
      </c>
      <c r="K5" s="68" t="s">
        <v>18</v>
      </c>
      <c r="L5" s="102" t="s">
        <v>14</v>
      </c>
      <c r="M5" s="14" t="s">
        <v>155</v>
      </c>
      <c r="N5" s="108"/>
    </row>
    <row r="6" spans="1:14" ht="28.5" customHeight="1">
      <c r="A6" s="17" t="s">
        <v>19</v>
      </c>
      <c r="B6" s="18" t="s">
        <v>19</v>
      </c>
      <c r="C6" s="18" t="s">
        <v>19</v>
      </c>
      <c r="D6" s="18" t="s">
        <v>19</v>
      </c>
      <c r="E6" s="103" t="s">
        <v>158</v>
      </c>
      <c r="F6" s="15" t="s">
        <v>20</v>
      </c>
      <c r="G6" s="15" t="s">
        <v>20</v>
      </c>
      <c r="H6" s="15" t="s">
        <v>20</v>
      </c>
      <c r="I6" s="15" t="s">
        <v>20</v>
      </c>
      <c r="J6" s="74">
        <v>638654</v>
      </c>
      <c r="K6" s="74" t="s">
        <v>20</v>
      </c>
      <c r="L6" s="74">
        <v>638654</v>
      </c>
      <c r="M6" s="74" t="s">
        <v>20</v>
      </c>
      <c r="N6" s="75">
        <v>-638654</v>
      </c>
    </row>
    <row r="7" spans="1:14" ht="28.5" customHeight="1">
      <c r="A7" s="19">
        <v>1</v>
      </c>
      <c r="B7" s="20" t="s">
        <v>19</v>
      </c>
      <c r="C7" s="20" t="s">
        <v>19</v>
      </c>
      <c r="D7" s="20" t="s">
        <v>19</v>
      </c>
      <c r="E7" s="30" t="s">
        <v>160</v>
      </c>
      <c r="F7" s="10" t="s">
        <v>20</v>
      </c>
      <c r="G7" s="10" t="s">
        <v>20</v>
      </c>
      <c r="H7" s="10" t="s">
        <v>20</v>
      </c>
      <c r="I7" s="10" t="s">
        <v>20</v>
      </c>
      <c r="J7" s="76">
        <v>482654</v>
      </c>
      <c r="K7" s="76" t="s">
        <v>20</v>
      </c>
      <c r="L7" s="76">
        <v>482654</v>
      </c>
      <c r="M7" s="76" t="s">
        <v>20</v>
      </c>
      <c r="N7" s="77">
        <v>-482654</v>
      </c>
    </row>
    <row r="8" spans="1:14" ht="28.5" customHeight="1">
      <c r="A8" s="19" t="s">
        <v>19</v>
      </c>
      <c r="B8" s="20">
        <v>1</v>
      </c>
      <c r="C8" s="20" t="s">
        <v>19</v>
      </c>
      <c r="D8" s="20" t="s">
        <v>19</v>
      </c>
      <c r="E8" s="8" t="s">
        <v>166</v>
      </c>
      <c r="F8" s="10" t="s">
        <v>20</v>
      </c>
      <c r="G8" s="10" t="s">
        <v>20</v>
      </c>
      <c r="H8" s="10" t="s">
        <v>20</v>
      </c>
      <c r="I8" s="10" t="s">
        <v>20</v>
      </c>
      <c r="J8" s="76">
        <v>482654</v>
      </c>
      <c r="K8" s="76" t="s">
        <v>20</v>
      </c>
      <c r="L8" s="76">
        <v>482654</v>
      </c>
      <c r="M8" s="76" t="s">
        <v>20</v>
      </c>
      <c r="N8" s="77">
        <v>-482654</v>
      </c>
    </row>
    <row r="9" spans="1:14" ht="28.5" customHeight="1">
      <c r="A9" s="19" t="s">
        <v>19</v>
      </c>
      <c r="B9" s="20" t="s">
        <v>19</v>
      </c>
      <c r="C9" s="20" t="s">
        <v>22</v>
      </c>
      <c r="D9" s="20" t="s">
        <v>19</v>
      </c>
      <c r="E9" s="8" t="s">
        <v>167</v>
      </c>
      <c r="F9" s="10" t="s">
        <v>20</v>
      </c>
      <c r="G9" s="10" t="s">
        <v>20</v>
      </c>
      <c r="H9" s="10" t="s">
        <v>20</v>
      </c>
      <c r="I9" s="10" t="s">
        <v>20</v>
      </c>
      <c r="J9" s="76">
        <v>482654</v>
      </c>
      <c r="K9" s="76" t="s">
        <v>20</v>
      </c>
      <c r="L9" s="76">
        <v>482654</v>
      </c>
      <c r="M9" s="76" t="s">
        <v>20</v>
      </c>
      <c r="N9" s="77">
        <v>-482654</v>
      </c>
    </row>
    <row r="10" spans="1:14" ht="28.5" customHeight="1">
      <c r="A10" s="19" t="s">
        <v>19</v>
      </c>
      <c r="B10" s="20" t="s">
        <v>19</v>
      </c>
      <c r="C10" s="20" t="s">
        <v>19</v>
      </c>
      <c r="D10" s="20" t="s">
        <v>22</v>
      </c>
      <c r="E10" s="8" t="s">
        <v>168</v>
      </c>
      <c r="F10" s="10" t="s">
        <v>20</v>
      </c>
      <c r="G10" s="10" t="s">
        <v>20</v>
      </c>
      <c r="H10" s="10" t="s">
        <v>20</v>
      </c>
      <c r="I10" s="10" t="s">
        <v>20</v>
      </c>
      <c r="J10" s="76">
        <v>482654</v>
      </c>
      <c r="K10" s="76" t="s">
        <v>20</v>
      </c>
      <c r="L10" s="76">
        <v>482654</v>
      </c>
      <c r="M10" s="76" t="s">
        <v>20</v>
      </c>
      <c r="N10" s="77">
        <v>-482654</v>
      </c>
    </row>
    <row r="11" spans="1:14" ht="28.5" customHeight="1">
      <c r="A11" s="19">
        <v>2</v>
      </c>
      <c r="B11" s="20" t="s">
        <v>19</v>
      </c>
      <c r="C11" s="20" t="s">
        <v>19</v>
      </c>
      <c r="D11" s="20" t="s">
        <v>19</v>
      </c>
      <c r="E11" s="30" t="s">
        <v>161</v>
      </c>
      <c r="F11" s="10" t="s">
        <v>20</v>
      </c>
      <c r="G11" s="10" t="s">
        <v>20</v>
      </c>
      <c r="H11" s="10" t="s">
        <v>20</v>
      </c>
      <c r="I11" s="10" t="s">
        <v>20</v>
      </c>
      <c r="J11" s="76">
        <v>156000</v>
      </c>
      <c r="K11" s="76" t="s">
        <v>20</v>
      </c>
      <c r="L11" s="76">
        <v>156000</v>
      </c>
      <c r="M11" s="76" t="s">
        <v>20</v>
      </c>
      <c r="N11" s="77">
        <v>-156000</v>
      </c>
    </row>
    <row r="12" spans="1:14" ht="28.5" customHeight="1">
      <c r="A12" s="19" t="s">
        <v>19</v>
      </c>
      <c r="B12" s="20">
        <v>1</v>
      </c>
      <c r="C12" s="20" t="s">
        <v>19</v>
      </c>
      <c r="D12" s="20" t="s">
        <v>19</v>
      </c>
      <c r="E12" s="30" t="s">
        <v>162</v>
      </c>
      <c r="F12" s="10" t="s">
        <v>20</v>
      </c>
      <c r="G12" s="10" t="s">
        <v>20</v>
      </c>
      <c r="H12" s="10" t="s">
        <v>20</v>
      </c>
      <c r="I12" s="10" t="s">
        <v>20</v>
      </c>
      <c r="J12" s="76">
        <v>156000</v>
      </c>
      <c r="K12" s="76" t="s">
        <v>20</v>
      </c>
      <c r="L12" s="76">
        <v>156000</v>
      </c>
      <c r="M12" s="76" t="s">
        <v>20</v>
      </c>
      <c r="N12" s="77">
        <v>-156000</v>
      </c>
    </row>
    <row r="13" spans="1:14" ht="28.5" customHeight="1">
      <c r="A13" s="19" t="s">
        <v>19</v>
      </c>
      <c r="B13" s="20" t="s">
        <v>19</v>
      </c>
      <c r="C13" s="20" t="s">
        <v>22</v>
      </c>
      <c r="D13" s="20" t="s">
        <v>19</v>
      </c>
      <c r="E13" s="30" t="s">
        <v>163</v>
      </c>
      <c r="F13" s="10" t="s">
        <v>20</v>
      </c>
      <c r="G13" s="10" t="s">
        <v>20</v>
      </c>
      <c r="H13" s="10" t="s">
        <v>20</v>
      </c>
      <c r="I13" s="10" t="s">
        <v>20</v>
      </c>
      <c r="J13" s="76">
        <v>156000</v>
      </c>
      <c r="K13" s="76" t="s">
        <v>20</v>
      </c>
      <c r="L13" s="76">
        <v>156000</v>
      </c>
      <c r="M13" s="76" t="s">
        <v>20</v>
      </c>
      <c r="N13" s="77">
        <v>-156000</v>
      </c>
    </row>
    <row r="14" spans="1:14" ht="28.5" customHeight="1">
      <c r="A14" s="19" t="s">
        <v>19</v>
      </c>
      <c r="B14" s="20" t="s">
        <v>19</v>
      </c>
      <c r="C14" s="20" t="s">
        <v>19</v>
      </c>
      <c r="D14" s="20">
        <v>1</v>
      </c>
      <c r="E14" s="30" t="s">
        <v>164</v>
      </c>
      <c r="F14" s="10" t="s">
        <v>20</v>
      </c>
      <c r="G14" s="10" t="s">
        <v>20</v>
      </c>
      <c r="H14" s="10" t="s">
        <v>20</v>
      </c>
      <c r="I14" s="10" t="s">
        <v>20</v>
      </c>
      <c r="J14" s="76">
        <v>156000</v>
      </c>
      <c r="K14" s="76" t="s">
        <v>20</v>
      </c>
      <c r="L14" s="76">
        <v>156000</v>
      </c>
      <c r="M14" s="76" t="s">
        <v>20</v>
      </c>
      <c r="N14" s="77">
        <v>-156000</v>
      </c>
    </row>
    <row r="28" spans="1:14" ht="28.5" customHeight="1">
      <c r="A28" s="25"/>
      <c r="B28" s="26"/>
      <c r="C28" s="26"/>
      <c r="D28" s="26"/>
      <c r="E28" s="31"/>
      <c r="F28" s="28"/>
      <c r="G28" s="28"/>
      <c r="H28" s="28"/>
      <c r="I28" s="28"/>
      <c r="J28" s="28"/>
      <c r="K28" s="28"/>
      <c r="L28" s="28"/>
      <c r="M28" s="28"/>
      <c r="N28" s="29"/>
    </row>
  </sheetData>
  <mergeCells count="9">
    <mergeCell ref="E1:H1"/>
    <mergeCell ref="I1:M1"/>
    <mergeCell ref="N4:N5"/>
    <mergeCell ref="M3:N3"/>
    <mergeCell ref="I4:I5"/>
    <mergeCell ref="F4:H4"/>
    <mergeCell ref="J4:M4"/>
    <mergeCell ref="A4:E4"/>
    <mergeCell ref="A3:E3"/>
  </mergeCells>
  <phoneticPr fontId="15" type="noConversion"/>
  <pageMargins left="0.59055118110236227" right="0.59055118110236227" top="0.78740157480314965" bottom="0.6692913385826772" header="0.31496062992125984" footer="0.31496062992125984"/>
  <pageSetup paperSize="9"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WhiteSpace="0" view="pageBreakPreview" zoomScaleNormal="100" zoomScaleSheetLayoutView="100" workbookViewId="0">
      <selection activeCell="O8" sqref="O8"/>
    </sheetView>
  </sheetViews>
  <sheetFormatPr defaultRowHeight="28.5" customHeight="1"/>
  <cols>
    <col min="1" max="1" width="2.875" style="19" customWidth="1"/>
    <col min="2" max="4" width="2.125" style="20" customWidth="1"/>
    <col min="5" max="5" width="20.625" style="39" customWidth="1"/>
    <col min="6" max="6" width="14.5" style="10" customWidth="1"/>
    <col min="7" max="7" width="15.25" style="10" customWidth="1"/>
    <col min="8" max="8" width="15.125" style="10" customWidth="1"/>
    <col min="9" max="9" width="15.375" style="10" customWidth="1"/>
    <col min="10" max="10" width="11.375" style="10" customWidth="1"/>
    <col min="11" max="11" width="15.125" style="10" customWidth="1"/>
    <col min="12" max="14" width="14.125" style="10" customWidth="1"/>
    <col min="15" max="15" width="7.125" style="10" customWidth="1"/>
    <col min="16" max="16" width="14.125" style="13" customWidth="1"/>
    <col min="17" max="16384" width="9" style="1"/>
  </cols>
  <sheetData>
    <row r="1" spans="1:16" s="2" customFormat="1" ht="21">
      <c r="A1" s="34"/>
      <c r="B1" s="34"/>
      <c r="C1" s="34"/>
      <c r="D1" s="34"/>
      <c r="E1" s="116" t="s">
        <v>33</v>
      </c>
      <c r="F1" s="119"/>
      <c r="G1" s="119"/>
      <c r="H1" s="119"/>
      <c r="I1" s="119"/>
      <c r="J1" s="118" t="s">
        <v>34</v>
      </c>
      <c r="K1" s="118"/>
      <c r="L1" s="118"/>
      <c r="M1" s="119"/>
      <c r="N1" s="119"/>
      <c r="O1" s="119"/>
      <c r="P1" s="119"/>
    </row>
    <row r="2" spans="1:16" s="2" customFormat="1" ht="21">
      <c r="A2" s="34"/>
      <c r="B2" s="34"/>
      <c r="C2" s="34"/>
      <c r="D2" s="34"/>
      <c r="E2" s="7"/>
      <c r="F2" s="35"/>
      <c r="G2" s="35"/>
      <c r="H2" s="35"/>
      <c r="I2" s="21" t="s">
        <v>35</v>
      </c>
      <c r="J2" s="109" t="s">
        <v>24</v>
      </c>
      <c r="K2" s="136"/>
      <c r="L2" s="36"/>
      <c r="M2" s="36"/>
      <c r="N2" s="35"/>
      <c r="O2" s="35"/>
      <c r="P2" s="35"/>
    </row>
    <row r="3" spans="1:16" s="3" customFormat="1" ht="16.5">
      <c r="A3" s="134" t="s">
        <v>0</v>
      </c>
      <c r="B3" s="134"/>
      <c r="C3" s="134"/>
      <c r="D3" s="134"/>
      <c r="E3" s="134"/>
      <c r="F3" s="37"/>
      <c r="G3" s="37"/>
      <c r="H3" s="37"/>
      <c r="I3" s="37" t="s">
        <v>26</v>
      </c>
      <c r="J3" s="110" t="s">
        <v>25</v>
      </c>
      <c r="K3" s="110"/>
      <c r="L3" s="38"/>
      <c r="M3" s="38"/>
      <c r="N3" s="38"/>
      <c r="O3" s="114" t="s">
        <v>1</v>
      </c>
      <c r="P3" s="115"/>
    </row>
    <row r="4" spans="1:16" s="3" customFormat="1" ht="28.5" customHeight="1">
      <c r="A4" s="124" t="s">
        <v>2</v>
      </c>
      <c r="B4" s="137"/>
      <c r="C4" s="137"/>
      <c r="D4" s="137"/>
      <c r="E4" s="138"/>
      <c r="F4" s="111" t="s">
        <v>3</v>
      </c>
      <c r="G4" s="112"/>
      <c r="H4" s="113"/>
      <c r="I4" s="111" t="s">
        <v>4</v>
      </c>
      <c r="J4" s="112"/>
      <c r="K4" s="112"/>
      <c r="L4" s="111" t="s">
        <v>5</v>
      </c>
      <c r="M4" s="112"/>
      <c r="N4" s="112"/>
      <c r="O4" s="138"/>
      <c r="P4" s="107" t="s">
        <v>6</v>
      </c>
    </row>
    <row r="5" spans="1:16" s="3" customFormat="1" ht="42.75" customHeight="1">
      <c r="A5" s="4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68" t="s">
        <v>12</v>
      </c>
      <c r="G5" s="68" t="s">
        <v>13</v>
      </c>
      <c r="H5" s="68" t="s">
        <v>14</v>
      </c>
      <c r="I5" s="14" t="s">
        <v>15</v>
      </c>
      <c r="J5" s="6" t="s">
        <v>16</v>
      </c>
      <c r="K5" s="68" t="s">
        <v>14</v>
      </c>
      <c r="L5" s="68" t="s">
        <v>17</v>
      </c>
      <c r="M5" s="68" t="s">
        <v>36</v>
      </c>
      <c r="N5" s="68" t="s">
        <v>14</v>
      </c>
      <c r="O5" s="14" t="s">
        <v>156</v>
      </c>
      <c r="P5" s="108"/>
    </row>
    <row r="6" spans="1:16" ht="28.5" customHeight="1">
      <c r="A6" s="17" t="s">
        <v>19</v>
      </c>
      <c r="B6" s="18" t="s">
        <v>19</v>
      </c>
      <c r="C6" s="18" t="s">
        <v>19</v>
      </c>
      <c r="D6" s="18" t="s">
        <v>19</v>
      </c>
      <c r="E6" s="103" t="s">
        <v>158</v>
      </c>
      <c r="F6" s="74">
        <v>60000000000</v>
      </c>
      <c r="G6" s="74">
        <v>150000000000</v>
      </c>
      <c r="H6" s="74">
        <v>210000000000</v>
      </c>
      <c r="I6" s="74">
        <v>114072383000</v>
      </c>
      <c r="J6" s="74" t="s">
        <v>20</v>
      </c>
      <c r="K6" s="74">
        <v>114072383000</v>
      </c>
      <c r="L6" s="74">
        <v>52561209676</v>
      </c>
      <c r="M6" s="74">
        <v>43942812014</v>
      </c>
      <c r="N6" s="74">
        <v>96504021690</v>
      </c>
      <c r="O6" s="74" t="s">
        <v>37</v>
      </c>
      <c r="P6" s="75">
        <v>17568361310</v>
      </c>
    </row>
    <row r="7" spans="1:16" ht="28.5" customHeight="1">
      <c r="A7" s="19" t="s">
        <v>22</v>
      </c>
      <c r="B7" s="20" t="s">
        <v>19</v>
      </c>
      <c r="C7" s="20" t="s">
        <v>19</v>
      </c>
      <c r="D7" s="20" t="s">
        <v>19</v>
      </c>
      <c r="E7" s="39" t="s">
        <v>38</v>
      </c>
      <c r="F7" s="76">
        <v>569056000</v>
      </c>
      <c r="G7" s="76">
        <v>159070000</v>
      </c>
      <c r="H7" s="76">
        <v>728126000</v>
      </c>
      <c r="I7" s="76">
        <v>195184000</v>
      </c>
      <c r="J7" s="76" t="s">
        <v>20</v>
      </c>
      <c r="K7" s="76">
        <v>195184000</v>
      </c>
      <c r="L7" s="76">
        <v>121099911</v>
      </c>
      <c r="M7" s="76">
        <v>13488432</v>
      </c>
      <c r="N7" s="76">
        <v>134588343</v>
      </c>
      <c r="O7" s="76" t="s">
        <v>39</v>
      </c>
      <c r="P7" s="77">
        <v>60595657</v>
      </c>
    </row>
    <row r="8" spans="1:16" ht="28.5" customHeight="1">
      <c r="A8" s="19" t="s">
        <v>19</v>
      </c>
      <c r="B8" s="20" t="s">
        <v>22</v>
      </c>
      <c r="C8" s="20" t="s">
        <v>19</v>
      </c>
      <c r="D8" s="20" t="s">
        <v>19</v>
      </c>
      <c r="E8" s="39" t="s">
        <v>40</v>
      </c>
      <c r="F8" s="76">
        <v>200000000</v>
      </c>
      <c r="G8" s="76" t="s">
        <v>20</v>
      </c>
      <c r="H8" s="76">
        <v>200000000</v>
      </c>
      <c r="I8" s="76">
        <v>22000000</v>
      </c>
      <c r="J8" s="76" t="s">
        <v>20</v>
      </c>
      <c r="K8" s="76">
        <v>22000000</v>
      </c>
      <c r="L8" s="76">
        <v>7878226</v>
      </c>
      <c r="M8" s="76">
        <v>13488432</v>
      </c>
      <c r="N8" s="76">
        <v>21366658</v>
      </c>
      <c r="O8" s="76" t="s">
        <v>41</v>
      </c>
      <c r="P8" s="77">
        <v>633342</v>
      </c>
    </row>
    <row r="9" spans="1:16" ht="28.5" customHeight="1">
      <c r="A9" s="19" t="s">
        <v>19</v>
      </c>
      <c r="B9" s="20" t="s">
        <v>19</v>
      </c>
      <c r="C9" s="20" t="s">
        <v>19</v>
      </c>
      <c r="D9" s="20" t="s">
        <v>19</v>
      </c>
      <c r="E9" s="39" t="s">
        <v>42</v>
      </c>
      <c r="F9" s="76">
        <v>200000000</v>
      </c>
      <c r="G9" s="76" t="s">
        <v>20</v>
      </c>
      <c r="H9" s="76">
        <v>200000000</v>
      </c>
      <c r="I9" s="76">
        <v>22000000</v>
      </c>
      <c r="J9" s="76" t="s">
        <v>20</v>
      </c>
      <c r="K9" s="76">
        <v>22000000</v>
      </c>
      <c r="L9" s="76">
        <v>7878226</v>
      </c>
      <c r="M9" s="76">
        <v>13488432</v>
      </c>
      <c r="N9" s="76">
        <v>21366658</v>
      </c>
      <c r="O9" s="76" t="s">
        <v>41</v>
      </c>
      <c r="P9" s="77">
        <v>633342</v>
      </c>
    </row>
    <row r="10" spans="1:16" ht="39.950000000000003" customHeight="1">
      <c r="A10" s="19" t="s">
        <v>19</v>
      </c>
      <c r="B10" s="20" t="s">
        <v>19</v>
      </c>
      <c r="C10" s="18" t="s">
        <v>22</v>
      </c>
      <c r="D10" s="20" t="s">
        <v>19</v>
      </c>
      <c r="E10" s="39" t="s">
        <v>43</v>
      </c>
      <c r="F10" s="76">
        <v>200000000</v>
      </c>
      <c r="G10" s="76" t="s">
        <v>20</v>
      </c>
      <c r="H10" s="76">
        <v>200000000</v>
      </c>
      <c r="I10" s="76">
        <v>22000000</v>
      </c>
      <c r="J10" s="76" t="s">
        <v>20</v>
      </c>
      <c r="K10" s="76">
        <v>22000000</v>
      </c>
      <c r="L10" s="76">
        <v>7878226</v>
      </c>
      <c r="M10" s="76">
        <v>13488432</v>
      </c>
      <c r="N10" s="76">
        <v>21366658</v>
      </c>
      <c r="O10" s="76" t="s">
        <v>41</v>
      </c>
      <c r="P10" s="77">
        <v>633342</v>
      </c>
    </row>
    <row r="11" spans="1:16" ht="28.5" customHeight="1">
      <c r="A11" s="19" t="s">
        <v>19</v>
      </c>
      <c r="B11" s="20" t="s">
        <v>21</v>
      </c>
      <c r="C11" s="20" t="s">
        <v>19</v>
      </c>
      <c r="D11" s="20" t="s">
        <v>19</v>
      </c>
      <c r="E11" s="39" t="s">
        <v>44</v>
      </c>
      <c r="F11" s="76">
        <v>150000000</v>
      </c>
      <c r="G11" s="76" t="s">
        <v>20</v>
      </c>
      <c r="H11" s="76">
        <v>150000000</v>
      </c>
      <c r="I11" s="76">
        <v>3600000</v>
      </c>
      <c r="J11" s="76" t="s">
        <v>20</v>
      </c>
      <c r="K11" s="76">
        <v>3600000</v>
      </c>
      <c r="L11" s="76">
        <v>2560000</v>
      </c>
      <c r="M11" s="76" t="s">
        <v>20</v>
      </c>
      <c r="N11" s="76">
        <v>2560000</v>
      </c>
      <c r="O11" s="76" t="s">
        <v>45</v>
      </c>
      <c r="P11" s="77">
        <v>1040000</v>
      </c>
    </row>
    <row r="12" spans="1:16" ht="28.5" customHeight="1">
      <c r="A12" s="19" t="s">
        <v>19</v>
      </c>
      <c r="B12" s="20" t="s">
        <v>19</v>
      </c>
      <c r="C12" s="20" t="s">
        <v>19</v>
      </c>
      <c r="D12" s="20" t="s">
        <v>19</v>
      </c>
      <c r="E12" s="39" t="s">
        <v>46</v>
      </c>
      <c r="F12" s="76">
        <v>150000000</v>
      </c>
      <c r="G12" s="76" t="s">
        <v>20</v>
      </c>
      <c r="H12" s="76">
        <v>150000000</v>
      </c>
      <c r="I12" s="76">
        <v>3600000</v>
      </c>
      <c r="J12" s="76" t="s">
        <v>20</v>
      </c>
      <c r="K12" s="76">
        <v>3600000</v>
      </c>
      <c r="L12" s="76">
        <v>2560000</v>
      </c>
      <c r="M12" s="76" t="s">
        <v>20</v>
      </c>
      <c r="N12" s="76">
        <v>2560000</v>
      </c>
      <c r="O12" s="76" t="s">
        <v>45</v>
      </c>
      <c r="P12" s="77">
        <v>1040000</v>
      </c>
    </row>
    <row r="13" spans="1:16" ht="39.950000000000003" customHeight="1">
      <c r="A13" s="19" t="s">
        <v>19</v>
      </c>
      <c r="B13" s="20" t="s">
        <v>19</v>
      </c>
      <c r="C13" s="18" t="s">
        <v>22</v>
      </c>
      <c r="D13" s="20" t="s">
        <v>19</v>
      </c>
      <c r="E13" s="39" t="s">
        <v>47</v>
      </c>
      <c r="F13" s="76">
        <v>150000000</v>
      </c>
      <c r="G13" s="76" t="s">
        <v>20</v>
      </c>
      <c r="H13" s="76">
        <v>150000000</v>
      </c>
      <c r="I13" s="76">
        <v>3600000</v>
      </c>
      <c r="J13" s="76" t="s">
        <v>20</v>
      </c>
      <c r="K13" s="76">
        <v>3600000</v>
      </c>
      <c r="L13" s="76">
        <v>2560000</v>
      </c>
      <c r="M13" s="76" t="s">
        <v>20</v>
      </c>
      <c r="N13" s="76">
        <v>2560000</v>
      </c>
      <c r="O13" s="76" t="s">
        <v>45</v>
      </c>
      <c r="P13" s="77">
        <v>1040000</v>
      </c>
    </row>
    <row r="14" spans="1:16" ht="28.5" customHeight="1">
      <c r="A14" s="19" t="s">
        <v>19</v>
      </c>
      <c r="B14" s="20" t="s">
        <v>48</v>
      </c>
      <c r="C14" s="20" t="s">
        <v>19</v>
      </c>
      <c r="D14" s="20" t="s">
        <v>19</v>
      </c>
      <c r="E14" s="39" t="s">
        <v>49</v>
      </c>
      <c r="F14" s="76">
        <v>219056000</v>
      </c>
      <c r="G14" s="76">
        <v>159070000</v>
      </c>
      <c r="H14" s="76">
        <v>378126000</v>
      </c>
      <c r="I14" s="76">
        <v>169584000</v>
      </c>
      <c r="J14" s="76" t="s">
        <v>20</v>
      </c>
      <c r="K14" s="76">
        <v>169584000</v>
      </c>
      <c r="L14" s="76">
        <v>110661685</v>
      </c>
      <c r="M14" s="76" t="s">
        <v>20</v>
      </c>
      <c r="N14" s="76">
        <v>110661685</v>
      </c>
      <c r="O14" s="76" t="s">
        <v>50</v>
      </c>
      <c r="P14" s="77">
        <v>58922315</v>
      </c>
    </row>
    <row r="15" spans="1:16" ht="28.5" customHeight="1">
      <c r="A15" s="19" t="s">
        <v>19</v>
      </c>
      <c r="B15" s="20" t="s">
        <v>19</v>
      </c>
      <c r="C15" s="20" t="s">
        <v>19</v>
      </c>
      <c r="D15" s="20" t="s">
        <v>19</v>
      </c>
      <c r="E15" s="39" t="s">
        <v>51</v>
      </c>
      <c r="F15" s="76">
        <v>219056000</v>
      </c>
      <c r="G15" s="76">
        <v>159070000</v>
      </c>
      <c r="H15" s="76">
        <v>378126000</v>
      </c>
      <c r="I15" s="76">
        <v>169584000</v>
      </c>
      <c r="J15" s="76" t="s">
        <v>20</v>
      </c>
      <c r="K15" s="76">
        <v>169584000</v>
      </c>
      <c r="L15" s="76">
        <v>110661685</v>
      </c>
      <c r="M15" s="76" t="s">
        <v>20</v>
      </c>
      <c r="N15" s="76">
        <v>110661685</v>
      </c>
      <c r="O15" s="76" t="s">
        <v>50</v>
      </c>
      <c r="P15" s="77">
        <v>58922315</v>
      </c>
    </row>
    <row r="16" spans="1:16" ht="28.5" customHeight="1">
      <c r="A16" s="19" t="s">
        <v>19</v>
      </c>
      <c r="B16" s="20" t="s">
        <v>19</v>
      </c>
      <c r="C16" s="20" t="s">
        <v>22</v>
      </c>
      <c r="D16" s="20" t="s">
        <v>19</v>
      </c>
      <c r="E16" s="39" t="s">
        <v>52</v>
      </c>
      <c r="F16" s="76">
        <v>219056000</v>
      </c>
      <c r="G16" s="76">
        <v>159070000</v>
      </c>
      <c r="H16" s="76">
        <v>378126000</v>
      </c>
      <c r="I16" s="76">
        <v>169584000</v>
      </c>
      <c r="J16" s="76" t="s">
        <v>20</v>
      </c>
      <c r="K16" s="76">
        <v>169584000</v>
      </c>
      <c r="L16" s="76">
        <v>110661685</v>
      </c>
      <c r="M16" s="76" t="s">
        <v>20</v>
      </c>
      <c r="N16" s="76">
        <v>110661685</v>
      </c>
      <c r="O16" s="76" t="s">
        <v>50</v>
      </c>
      <c r="P16" s="77">
        <v>58922315</v>
      </c>
    </row>
    <row r="17" spans="1:16" ht="28.5" customHeight="1">
      <c r="A17" s="19" t="s">
        <v>21</v>
      </c>
      <c r="B17" s="20" t="s">
        <v>19</v>
      </c>
      <c r="C17" s="20" t="s">
        <v>19</v>
      </c>
      <c r="D17" s="20" t="s">
        <v>19</v>
      </c>
      <c r="E17" s="39" t="s">
        <v>53</v>
      </c>
      <c r="F17" s="76">
        <v>169235000</v>
      </c>
      <c r="G17" s="76">
        <v>365035000</v>
      </c>
      <c r="H17" s="76">
        <v>534270000</v>
      </c>
      <c r="I17" s="76">
        <v>132683000</v>
      </c>
      <c r="J17" s="76" t="s">
        <v>20</v>
      </c>
      <c r="K17" s="76">
        <v>132683000</v>
      </c>
      <c r="L17" s="76">
        <v>44147298</v>
      </c>
      <c r="M17" s="76">
        <v>65481222</v>
      </c>
      <c r="N17" s="76">
        <v>109628520</v>
      </c>
      <c r="O17" s="76" t="s">
        <v>54</v>
      </c>
      <c r="P17" s="77">
        <v>23054480</v>
      </c>
    </row>
    <row r="18" spans="1:16" ht="28.5" customHeight="1">
      <c r="A18" s="19" t="s">
        <v>19</v>
      </c>
      <c r="B18" s="20" t="s">
        <v>22</v>
      </c>
      <c r="D18" s="20" t="s">
        <v>19</v>
      </c>
      <c r="E18" s="39" t="s">
        <v>55</v>
      </c>
      <c r="F18" s="76">
        <v>169235000</v>
      </c>
      <c r="G18" s="76">
        <v>365035000</v>
      </c>
      <c r="H18" s="76">
        <v>534270000</v>
      </c>
      <c r="I18" s="76">
        <v>132683000</v>
      </c>
      <c r="J18" s="76" t="s">
        <v>20</v>
      </c>
      <c r="K18" s="76">
        <v>132683000</v>
      </c>
      <c r="L18" s="76">
        <v>44147298</v>
      </c>
      <c r="M18" s="76">
        <v>65481222</v>
      </c>
      <c r="N18" s="76">
        <v>109628520</v>
      </c>
      <c r="O18" s="76" t="s">
        <v>54</v>
      </c>
      <c r="P18" s="77">
        <v>23054480</v>
      </c>
    </row>
    <row r="19" spans="1:16" ht="28.5" customHeight="1">
      <c r="A19" s="19" t="s">
        <v>19</v>
      </c>
      <c r="B19" s="20" t="s">
        <v>19</v>
      </c>
      <c r="C19" s="20" t="s">
        <v>19</v>
      </c>
      <c r="D19" s="20" t="s">
        <v>19</v>
      </c>
      <c r="E19" s="39" t="s">
        <v>56</v>
      </c>
      <c r="F19" s="76">
        <v>169235000</v>
      </c>
      <c r="G19" s="76">
        <v>365035000</v>
      </c>
      <c r="H19" s="76">
        <v>534270000</v>
      </c>
      <c r="I19" s="76">
        <v>132683000</v>
      </c>
      <c r="J19" s="76" t="s">
        <v>20</v>
      </c>
      <c r="K19" s="76">
        <v>132683000</v>
      </c>
      <c r="L19" s="76">
        <v>44147298</v>
      </c>
      <c r="M19" s="76">
        <v>65481222</v>
      </c>
      <c r="N19" s="76">
        <v>109628520</v>
      </c>
      <c r="O19" s="76" t="s">
        <v>54</v>
      </c>
      <c r="P19" s="77">
        <v>23054480</v>
      </c>
    </row>
    <row r="20" spans="1:16" ht="28.5" customHeight="1">
      <c r="A20" s="19" t="s">
        <v>19</v>
      </c>
      <c r="B20" s="20" t="s">
        <v>19</v>
      </c>
      <c r="C20" s="20" t="s">
        <v>22</v>
      </c>
      <c r="D20" s="20" t="s">
        <v>19</v>
      </c>
      <c r="E20" s="39" t="s">
        <v>57</v>
      </c>
      <c r="F20" s="76">
        <v>169235000</v>
      </c>
      <c r="G20" s="76">
        <v>365035000</v>
      </c>
      <c r="H20" s="76">
        <v>534270000</v>
      </c>
      <c r="I20" s="76">
        <v>132683000</v>
      </c>
      <c r="J20" s="76" t="s">
        <v>20</v>
      </c>
      <c r="K20" s="76">
        <v>132683000</v>
      </c>
      <c r="L20" s="76">
        <v>44147298</v>
      </c>
      <c r="M20" s="76">
        <v>65481222</v>
      </c>
      <c r="N20" s="76">
        <v>109628520</v>
      </c>
      <c r="O20" s="76" t="s">
        <v>54</v>
      </c>
      <c r="P20" s="77">
        <v>23054480</v>
      </c>
    </row>
    <row r="21" spans="1:16" ht="28.5" customHeight="1">
      <c r="A21" s="19" t="s">
        <v>48</v>
      </c>
      <c r="B21" s="20" t="s">
        <v>19</v>
      </c>
      <c r="C21" s="20" t="s">
        <v>19</v>
      </c>
      <c r="D21" s="20" t="s">
        <v>19</v>
      </c>
      <c r="E21" s="39" t="s">
        <v>58</v>
      </c>
      <c r="F21" s="76">
        <v>576037000</v>
      </c>
      <c r="G21" s="76">
        <v>2348000000</v>
      </c>
      <c r="H21" s="76">
        <v>2924037000</v>
      </c>
      <c r="I21" s="76">
        <v>1496037000</v>
      </c>
      <c r="J21" s="76" t="s">
        <v>20</v>
      </c>
      <c r="K21" s="76">
        <v>1496037000</v>
      </c>
      <c r="L21" s="76">
        <v>465581657</v>
      </c>
      <c r="M21" s="76">
        <v>40000</v>
      </c>
      <c r="N21" s="76">
        <v>465621657</v>
      </c>
      <c r="O21" s="76" t="s">
        <v>59</v>
      </c>
      <c r="P21" s="77">
        <v>1030415343</v>
      </c>
    </row>
    <row r="22" spans="1:16" ht="28.5" customHeight="1">
      <c r="A22" s="19" t="s">
        <v>19</v>
      </c>
      <c r="B22" s="20" t="s">
        <v>22</v>
      </c>
      <c r="C22" s="20" t="s">
        <v>19</v>
      </c>
      <c r="D22" s="20" t="s">
        <v>19</v>
      </c>
      <c r="E22" s="39" t="s">
        <v>60</v>
      </c>
      <c r="F22" s="76">
        <v>576037000</v>
      </c>
      <c r="G22" s="76">
        <v>2348000000</v>
      </c>
      <c r="H22" s="76">
        <v>2924037000</v>
      </c>
      <c r="I22" s="76">
        <v>1496037000</v>
      </c>
      <c r="J22" s="76" t="s">
        <v>20</v>
      </c>
      <c r="K22" s="76">
        <v>1496037000</v>
      </c>
      <c r="L22" s="76">
        <v>465581657</v>
      </c>
      <c r="M22" s="76">
        <v>40000</v>
      </c>
      <c r="N22" s="76">
        <v>465621657</v>
      </c>
      <c r="O22" s="76" t="s">
        <v>59</v>
      </c>
      <c r="P22" s="77">
        <v>1030415343</v>
      </c>
    </row>
    <row r="23" spans="1:16" ht="28.5" customHeight="1">
      <c r="A23" s="19" t="s">
        <v>19</v>
      </c>
      <c r="B23" s="20" t="s">
        <v>19</v>
      </c>
      <c r="C23" s="20" t="s">
        <v>19</v>
      </c>
      <c r="D23" s="20" t="s">
        <v>19</v>
      </c>
      <c r="E23" s="39" t="s">
        <v>61</v>
      </c>
      <c r="F23" s="76">
        <v>576037000</v>
      </c>
      <c r="G23" s="76">
        <v>248000000</v>
      </c>
      <c r="H23" s="76">
        <v>824037000</v>
      </c>
      <c r="I23" s="76">
        <v>576037000</v>
      </c>
      <c r="J23" s="76" t="s">
        <v>20</v>
      </c>
      <c r="K23" s="76">
        <v>576037000</v>
      </c>
      <c r="L23" s="76">
        <v>372172823</v>
      </c>
      <c r="M23" s="76">
        <v>40000</v>
      </c>
      <c r="N23" s="76">
        <v>372212823</v>
      </c>
      <c r="O23" s="76" t="s">
        <v>62</v>
      </c>
      <c r="P23" s="77">
        <v>203824177</v>
      </c>
    </row>
    <row r="24" spans="1:16" ht="28.5" customHeight="1">
      <c r="A24" s="19" t="s">
        <v>19</v>
      </c>
      <c r="B24" s="20" t="s">
        <v>19</v>
      </c>
      <c r="C24" s="20" t="s">
        <v>22</v>
      </c>
      <c r="D24" s="20" t="s">
        <v>19</v>
      </c>
      <c r="E24" s="39" t="s">
        <v>63</v>
      </c>
      <c r="F24" s="76">
        <v>576037000</v>
      </c>
      <c r="G24" s="76">
        <v>248000000</v>
      </c>
      <c r="H24" s="76">
        <v>824037000</v>
      </c>
      <c r="I24" s="76">
        <v>576037000</v>
      </c>
      <c r="J24" s="76" t="s">
        <v>20</v>
      </c>
      <c r="K24" s="76">
        <v>576037000</v>
      </c>
      <c r="L24" s="76">
        <v>372172823</v>
      </c>
      <c r="M24" s="76">
        <v>40000</v>
      </c>
      <c r="N24" s="76">
        <v>372212823</v>
      </c>
      <c r="O24" s="76" t="s">
        <v>62</v>
      </c>
      <c r="P24" s="77">
        <v>203824177</v>
      </c>
    </row>
    <row r="25" spans="1:16" ht="28.5" customHeight="1">
      <c r="A25" s="19" t="s">
        <v>19</v>
      </c>
      <c r="B25" s="20" t="s">
        <v>19</v>
      </c>
      <c r="C25" s="20" t="s">
        <v>19</v>
      </c>
      <c r="D25" s="20" t="s">
        <v>19</v>
      </c>
      <c r="E25" s="39" t="s">
        <v>64</v>
      </c>
      <c r="F25" s="76" t="s">
        <v>20</v>
      </c>
      <c r="G25" s="76">
        <v>2100000000</v>
      </c>
      <c r="H25" s="76">
        <v>2100000000</v>
      </c>
      <c r="I25" s="76">
        <v>920000000</v>
      </c>
      <c r="J25" s="76" t="s">
        <v>20</v>
      </c>
      <c r="K25" s="76">
        <v>920000000</v>
      </c>
      <c r="L25" s="76">
        <v>93408834</v>
      </c>
      <c r="M25" s="76" t="s">
        <v>20</v>
      </c>
      <c r="N25" s="76">
        <v>93408834</v>
      </c>
      <c r="O25" s="76" t="s">
        <v>65</v>
      </c>
      <c r="P25" s="77">
        <v>826591166</v>
      </c>
    </row>
    <row r="26" spans="1:16" ht="39.950000000000003" customHeight="1">
      <c r="A26" s="25" t="s">
        <v>19</v>
      </c>
      <c r="B26" s="26" t="s">
        <v>19</v>
      </c>
      <c r="C26" s="104" t="s">
        <v>21</v>
      </c>
      <c r="D26" s="26" t="s">
        <v>19</v>
      </c>
      <c r="E26" s="40" t="s">
        <v>66</v>
      </c>
      <c r="F26" s="78" t="s">
        <v>20</v>
      </c>
      <c r="G26" s="78">
        <v>2100000000</v>
      </c>
      <c r="H26" s="78">
        <v>2100000000</v>
      </c>
      <c r="I26" s="78">
        <v>920000000</v>
      </c>
      <c r="J26" s="78" t="s">
        <v>20</v>
      </c>
      <c r="K26" s="78">
        <v>920000000</v>
      </c>
      <c r="L26" s="78">
        <v>93408834</v>
      </c>
      <c r="M26" s="78" t="s">
        <v>20</v>
      </c>
      <c r="N26" s="78">
        <v>93408834</v>
      </c>
      <c r="O26" s="78" t="s">
        <v>65</v>
      </c>
      <c r="P26" s="79">
        <v>826591166</v>
      </c>
    </row>
    <row r="27" spans="1:16" ht="28.5" customHeight="1">
      <c r="A27" s="19" t="s">
        <v>67</v>
      </c>
      <c r="B27" s="20" t="s">
        <v>19</v>
      </c>
      <c r="C27" s="20" t="s">
        <v>19</v>
      </c>
      <c r="D27" s="20" t="s">
        <v>19</v>
      </c>
      <c r="E27" s="39" t="s">
        <v>68</v>
      </c>
      <c r="F27" s="76">
        <v>20491000000</v>
      </c>
      <c r="G27" s="76">
        <v>77440000000</v>
      </c>
      <c r="H27" s="76">
        <v>97931000000</v>
      </c>
      <c r="I27" s="76">
        <v>37082297000</v>
      </c>
      <c r="J27" s="76" t="s">
        <v>20</v>
      </c>
      <c r="K27" s="76">
        <v>37082297000</v>
      </c>
      <c r="L27" s="76">
        <v>23493849125</v>
      </c>
      <c r="M27" s="76">
        <v>8836374155</v>
      </c>
      <c r="N27" s="76">
        <v>32330223280</v>
      </c>
      <c r="O27" s="76" t="s">
        <v>69</v>
      </c>
      <c r="P27" s="77">
        <v>4752073720</v>
      </c>
    </row>
    <row r="28" spans="1:16" ht="28.5" customHeight="1">
      <c r="A28" s="19" t="s">
        <v>19</v>
      </c>
      <c r="B28" s="20" t="s">
        <v>22</v>
      </c>
      <c r="C28" s="20" t="s">
        <v>19</v>
      </c>
      <c r="D28" s="20" t="s">
        <v>19</v>
      </c>
      <c r="E28" s="39" t="s">
        <v>70</v>
      </c>
      <c r="F28" s="76">
        <v>20491000000</v>
      </c>
      <c r="G28" s="76">
        <v>77440000000</v>
      </c>
      <c r="H28" s="76">
        <v>97931000000</v>
      </c>
      <c r="I28" s="76">
        <v>37082297000</v>
      </c>
      <c r="J28" s="76" t="s">
        <v>20</v>
      </c>
      <c r="K28" s="76">
        <v>37082297000</v>
      </c>
      <c r="L28" s="76">
        <v>23493849125</v>
      </c>
      <c r="M28" s="76">
        <v>8836374155</v>
      </c>
      <c r="N28" s="76">
        <v>32330223280</v>
      </c>
      <c r="O28" s="76" t="s">
        <v>69</v>
      </c>
      <c r="P28" s="77">
        <v>4752073720</v>
      </c>
    </row>
    <row r="29" spans="1:16" ht="28.5" customHeight="1">
      <c r="A29" s="19" t="s">
        <v>19</v>
      </c>
      <c r="B29" s="20" t="s">
        <v>19</v>
      </c>
      <c r="C29" s="20" t="s">
        <v>19</v>
      </c>
      <c r="D29" s="20" t="s">
        <v>19</v>
      </c>
      <c r="E29" s="39" t="s">
        <v>71</v>
      </c>
      <c r="F29" s="76">
        <v>415000000</v>
      </c>
      <c r="G29" s="76">
        <v>50000000</v>
      </c>
      <c r="H29" s="76">
        <v>465000000</v>
      </c>
      <c r="I29" s="76">
        <v>336230000</v>
      </c>
      <c r="J29" s="76" t="s">
        <v>20</v>
      </c>
      <c r="K29" s="76">
        <v>336230000</v>
      </c>
      <c r="L29" s="76">
        <v>335861170</v>
      </c>
      <c r="M29" s="76" t="s">
        <v>20</v>
      </c>
      <c r="N29" s="76">
        <v>335861170</v>
      </c>
      <c r="O29" s="76" t="s">
        <v>72</v>
      </c>
      <c r="P29" s="77">
        <v>368830</v>
      </c>
    </row>
    <row r="30" spans="1:16" ht="28.5" customHeight="1">
      <c r="A30" s="19" t="s">
        <v>19</v>
      </c>
      <c r="B30" s="20" t="s">
        <v>19</v>
      </c>
      <c r="C30" s="20" t="s">
        <v>22</v>
      </c>
      <c r="D30" s="20" t="s">
        <v>19</v>
      </c>
      <c r="E30" s="39" t="s">
        <v>73</v>
      </c>
      <c r="F30" s="76">
        <v>415000000</v>
      </c>
      <c r="G30" s="76">
        <v>50000000</v>
      </c>
      <c r="H30" s="76">
        <v>465000000</v>
      </c>
      <c r="I30" s="76">
        <v>336230000</v>
      </c>
      <c r="J30" s="76" t="s">
        <v>20</v>
      </c>
      <c r="K30" s="76">
        <v>336230000</v>
      </c>
      <c r="L30" s="76">
        <v>335861170</v>
      </c>
      <c r="M30" s="76" t="s">
        <v>20</v>
      </c>
      <c r="N30" s="76">
        <v>335861170</v>
      </c>
      <c r="O30" s="76" t="s">
        <v>72</v>
      </c>
      <c r="P30" s="77">
        <v>368830</v>
      </c>
    </row>
    <row r="31" spans="1:16" ht="28.5" customHeight="1">
      <c r="A31" s="19" t="s">
        <v>19</v>
      </c>
      <c r="B31" s="20" t="s">
        <v>19</v>
      </c>
      <c r="C31" s="20" t="s">
        <v>19</v>
      </c>
      <c r="D31" s="20" t="s">
        <v>19</v>
      </c>
      <c r="E31" s="39" t="s">
        <v>74</v>
      </c>
      <c r="F31" s="76">
        <v>20076000000</v>
      </c>
      <c r="G31" s="76">
        <v>77390000000</v>
      </c>
      <c r="H31" s="76">
        <v>97466000000</v>
      </c>
      <c r="I31" s="76">
        <v>36746067000</v>
      </c>
      <c r="J31" s="76" t="s">
        <v>20</v>
      </c>
      <c r="K31" s="76">
        <v>36746067000</v>
      </c>
      <c r="L31" s="76">
        <v>23157987955</v>
      </c>
      <c r="M31" s="76">
        <v>8836374155</v>
      </c>
      <c r="N31" s="76">
        <v>31994362110</v>
      </c>
      <c r="O31" s="76" t="s">
        <v>75</v>
      </c>
      <c r="P31" s="77">
        <v>4751704890</v>
      </c>
    </row>
    <row r="32" spans="1:16" ht="39.950000000000003" customHeight="1">
      <c r="A32" s="19" t="s">
        <v>19</v>
      </c>
      <c r="B32" s="20" t="s">
        <v>19</v>
      </c>
      <c r="C32" s="18" t="s">
        <v>21</v>
      </c>
      <c r="D32" s="20" t="s">
        <v>19</v>
      </c>
      <c r="E32" s="39" t="s">
        <v>76</v>
      </c>
      <c r="F32" s="76">
        <v>20076000000</v>
      </c>
      <c r="G32" s="76">
        <v>77390000000</v>
      </c>
      <c r="H32" s="76">
        <v>97466000000</v>
      </c>
      <c r="I32" s="76">
        <v>36746067000</v>
      </c>
      <c r="J32" s="76" t="s">
        <v>20</v>
      </c>
      <c r="K32" s="76">
        <v>36746067000</v>
      </c>
      <c r="L32" s="76">
        <v>23157987955</v>
      </c>
      <c r="M32" s="76">
        <v>8836374155</v>
      </c>
      <c r="N32" s="76">
        <v>31994362110</v>
      </c>
      <c r="O32" s="76" t="s">
        <v>75</v>
      </c>
      <c r="P32" s="77">
        <v>4751704890</v>
      </c>
    </row>
    <row r="33" spans="1:16" ht="28.5" customHeight="1">
      <c r="A33" s="19" t="s">
        <v>77</v>
      </c>
      <c r="B33" s="20" t="s">
        <v>19</v>
      </c>
      <c r="C33" s="20" t="s">
        <v>19</v>
      </c>
      <c r="D33" s="20" t="s">
        <v>19</v>
      </c>
      <c r="E33" s="39" t="s">
        <v>78</v>
      </c>
      <c r="F33" s="76">
        <v>16767107000</v>
      </c>
      <c r="G33" s="76">
        <v>13128924000</v>
      </c>
      <c r="H33" s="76">
        <v>29896031000</v>
      </c>
      <c r="I33" s="76">
        <v>17630602000</v>
      </c>
      <c r="J33" s="76" t="s">
        <v>20</v>
      </c>
      <c r="K33" s="76">
        <v>17630602000</v>
      </c>
      <c r="L33" s="76">
        <v>14438007920</v>
      </c>
      <c r="M33" s="76">
        <v>449111852</v>
      </c>
      <c r="N33" s="76">
        <v>14887119772</v>
      </c>
      <c r="O33" s="76" t="s">
        <v>79</v>
      </c>
      <c r="P33" s="77">
        <v>2743482228</v>
      </c>
    </row>
    <row r="34" spans="1:16" ht="28.5" customHeight="1">
      <c r="A34" s="19" t="s">
        <v>19</v>
      </c>
      <c r="B34" s="20" t="s">
        <v>22</v>
      </c>
      <c r="C34" s="20" t="s">
        <v>19</v>
      </c>
      <c r="D34" s="20" t="s">
        <v>19</v>
      </c>
      <c r="E34" s="39" t="s">
        <v>80</v>
      </c>
      <c r="F34" s="76">
        <v>16767107000</v>
      </c>
      <c r="G34" s="76">
        <v>13128924000</v>
      </c>
      <c r="H34" s="76">
        <v>29896031000</v>
      </c>
      <c r="I34" s="76">
        <v>17630602000</v>
      </c>
      <c r="J34" s="76" t="s">
        <v>20</v>
      </c>
      <c r="K34" s="76">
        <v>17630602000</v>
      </c>
      <c r="L34" s="76">
        <v>14438007920</v>
      </c>
      <c r="M34" s="76">
        <v>449111852</v>
      </c>
      <c r="N34" s="76">
        <v>14887119772</v>
      </c>
      <c r="O34" s="76" t="s">
        <v>79</v>
      </c>
      <c r="P34" s="77">
        <v>2743482228</v>
      </c>
    </row>
    <row r="35" spans="1:16" ht="28.5" customHeight="1">
      <c r="A35" s="19" t="s">
        <v>19</v>
      </c>
      <c r="B35" s="20" t="s">
        <v>19</v>
      </c>
      <c r="C35" s="20" t="s">
        <v>19</v>
      </c>
      <c r="D35" s="20" t="s">
        <v>19</v>
      </c>
      <c r="E35" s="39" t="s">
        <v>81</v>
      </c>
      <c r="F35" s="76">
        <v>1124618000</v>
      </c>
      <c r="G35" s="76">
        <v>280000000</v>
      </c>
      <c r="H35" s="76">
        <v>1404618000</v>
      </c>
      <c r="I35" s="76">
        <v>871586000</v>
      </c>
      <c r="J35" s="76" t="s">
        <v>20</v>
      </c>
      <c r="K35" s="76">
        <v>871586000</v>
      </c>
      <c r="L35" s="76">
        <v>369846596</v>
      </c>
      <c r="M35" s="76">
        <v>190767179</v>
      </c>
      <c r="N35" s="76">
        <v>560613775</v>
      </c>
      <c r="O35" s="76" t="s">
        <v>82</v>
      </c>
      <c r="P35" s="77">
        <v>310972225</v>
      </c>
    </row>
    <row r="36" spans="1:16" ht="28.5" customHeight="1">
      <c r="A36" s="19" t="s">
        <v>19</v>
      </c>
      <c r="B36" s="20" t="s">
        <v>19</v>
      </c>
      <c r="C36" s="20" t="s">
        <v>22</v>
      </c>
      <c r="D36" s="20" t="s">
        <v>19</v>
      </c>
      <c r="E36" s="39" t="s">
        <v>83</v>
      </c>
      <c r="F36" s="76">
        <v>1124618000</v>
      </c>
      <c r="G36" s="76">
        <v>280000000</v>
      </c>
      <c r="H36" s="76">
        <v>1404618000</v>
      </c>
      <c r="I36" s="76">
        <v>871586000</v>
      </c>
      <c r="J36" s="76" t="s">
        <v>20</v>
      </c>
      <c r="K36" s="76">
        <v>871586000</v>
      </c>
      <c r="L36" s="76">
        <v>369846596</v>
      </c>
      <c r="M36" s="76">
        <v>190767179</v>
      </c>
      <c r="N36" s="76">
        <v>560613775</v>
      </c>
      <c r="O36" s="76" t="s">
        <v>82</v>
      </c>
      <c r="P36" s="77">
        <v>310972225</v>
      </c>
    </row>
    <row r="37" spans="1:16" ht="28.5" customHeight="1">
      <c r="A37" s="19" t="s">
        <v>19</v>
      </c>
      <c r="B37" s="20" t="s">
        <v>19</v>
      </c>
      <c r="C37" s="20" t="s">
        <v>19</v>
      </c>
      <c r="D37" s="20" t="s">
        <v>19</v>
      </c>
      <c r="E37" s="39" t="s">
        <v>84</v>
      </c>
      <c r="F37" s="76">
        <v>15642489000</v>
      </c>
      <c r="G37" s="76">
        <v>12848924000</v>
      </c>
      <c r="H37" s="76">
        <v>28491413000</v>
      </c>
      <c r="I37" s="76">
        <v>16759016000</v>
      </c>
      <c r="J37" s="76" t="s">
        <v>20</v>
      </c>
      <c r="K37" s="76">
        <v>16759016000</v>
      </c>
      <c r="L37" s="76">
        <v>14068161324</v>
      </c>
      <c r="M37" s="76">
        <v>258344673</v>
      </c>
      <c r="N37" s="76">
        <v>14326505997</v>
      </c>
      <c r="O37" s="76" t="s">
        <v>85</v>
      </c>
      <c r="P37" s="77">
        <v>2432510003</v>
      </c>
    </row>
    <row r="38" spans="1:16" ht="39.950000000000003" customHeight="1">
      <c r="A38" s="19" t="s">
        <v>19</v>
      </c>
      <c r="B38" s="20" t="s">
        <v>19</v>
      </c>
      <c r="C38" s="18" t="s">
        <v>21</v>
      </c>
      <c r="D38" s="20" t="s">
        <v>19</v>
      </c>
      <c r="E38" s="39" t="s">
        <v>86</v>
      </c>
      <c r="F38" s="76">
        <v>15642489000</v>
      </c>
      <c r="G38" s="76">
        <v>12848924000</v>
      </c>
      <c r="H38" s="76">
        <v>28491413000</v>
      </c>
      <c r="I38" s="76">
        <v>16759016000</v>
      </c>
      <c r="J38" s="76" t="s">
        <v>20</v>
      </c>
      <c r="K38" s="76">
        <v>16759016000</v>
      </c>
      <c r="L38" s="76">
        <v>14068161324</v>
      </c>
      <c r="M38" s="76">
        <v>258344673</v>
      </c>
      <c r="N38" s="76">
        <v>14326505997</v>
      </c>
      <c r="O38" s="76" t="s">
        <v>85</v>
      </c>
      <c r="P38" s="77">
        <v>2432510003</v>
      </c>
    </row>
    <row r="39" spans="1:16" ht="28.5" customHeight="1">
      <c r="A39" s="19" t="s">
        <v>87</v>
      </c>
      <c r="B39" s="20" t="s">
        <v>19</v>
      </c>
      <c r="C39" s="20" t="s">
        <v>19</v>
      </c>
      <c r="D39" s="20" t="s">
        <v>19</v>
      </c>
      <c r="E39" s="39" t="s">
        <v>88</v>
      </c>
      <c r="F39" s="76">
        <v>3556947000</v>
      </c>
      <c r="G39" s="76">
        <v>1985000000</v>
      </c>
      <c r="H39" s="76">
        <v>5541947000</v>
      </c>
      <c r="I39" s="76">
        <v>2218337000</v>
      </c>
      <c r="J39" s="76" t="s">
        <v>20</v>
      </c>
      <c r="K39" s="76">
        <v>2218337000</v>
      </c>
      <c r="L39" s="76">
        <v>1558598883</v>
      </c>
      <c r="M39" s="76">
        <v>261755666</v>
      </c>
      <c r="N39" s="76">
        <v>1820354549</v>
      </c>
      <c r="O39" s="76" t="s">
        <v>89</v>
      </c>
      <c r="P39" s="77">
        <v>397982451</v>
      </c>
    </row>
    <row r="40" spans="1:16" ht="28.5" customHeight="1">
      <c r="A40" s="19" t="s">
        <v>19</v>
      </c>
      <c r="B40" s="20" t="s">
        <v>22</v>
      </c>
      <c r="C40" s="20" t="s">
        <v>19</v>
      </c>
      <c r="D40" s="20" t="s">
        <v>19</v>
      </c>
      <c r="E40" s="39" t="s">
        <v>90</v>
      </c>
      <c r="F40" s="76">
        <v>3556947000</v>
      </c>
      <c r="G40" s="76">
        <v>1985000000</v>
      </c>
      <c r="H40" s="76">
        <v>5541947000</v>
      </c>
      <c r="I40" s="76">
        <v>2218337000</v>
      </c>
      <c r="J40" s="76" t="s">
        <v>20</v>
      </c>
      <c r="K40" s="76">
        <v>2218337000</v>
      </c>
      <c r="L40" s="76">
        <v>1558598883</v>
      </c>
      <c r="M40" s="76">
        <v>261755666</v>
      </c>
      <c r="N40" s="76">
        <v>1820354549</v>
      </c>
      <c r="O40" s="76" t="s">
        <v>89</v>
      </c>
      <c r="P40" s="77">
        <v>397982451</v>
      </c>
    </row>
    <row r="41" spans="1:16" ht="28.5" customHeight="1">
      <c r="A41" s="19" t="s">
        <v>19</v>
      </c>
      <c r="B41" s="20" t="s">
        <v>19</v>
      </c>
      <c r="C41" s="20" t="s">
        <v>19</v>
      </c>
      <c r="D41" s="20" t="s">
        <v>19</v>
      </c>
      <c r="E41" s="39" t="s">
        <v>91</v>
      </c>
      <c r="F41" s="76">
        <v>71420000</v>
      </c>
      <c r="G41" s="76" t="s">
        <v>20</v>
      </c>
      <c r="H41" s="76">
        <v>71420000</v>
      </c>
      <c r="I41" s="76">
        <v>54054000</v>
      </c>
      <c r="J41" s="76" t="s">
        <v>20</v>
      </c>
      <c r="K41" s="76">
        <v>54054000</v>
      </c>
      <c r="L41" s="76">
        <v>38468313</v>
      </c>
      <c r="M41" s="76" t="s">
        <v>20</v>
      </c>
      <c r="N41" s="76">
        <v>38468313</v>
      </c>
      <c r="O41" s="76" t="s">
        <v>92</v>
      </c>
      <c r="P41" s="77">
        <v>15585687</v>
      </c>
    </row>
    <row r="42" spans="1:16" ht="28.5" customHeight="1">
      <c r="A42" s="19" t="s">
        <v>19</v>
      </c>
      <c r="B42" s="20" t="s">
        <v>19</v>
      </c>
      <c r="C42" s="20" t="s">
        <v>22</v>
      </c>
      <c r="D42" s="20" t="s">
        <v>19</v>
      </c>
      <c r="E42" s="39" t="s">
        <v>93</v>
      </c>
      <c r="F42" s="76">
        <v>71420000</v>
      </c>
      <c r="G42" s="76" t="s">
        <v>20</v>
      </c>
      <c r="H42" s="76">
        <v>71420000</v>
      </c>
      <c r="I42" s="76">
        <v>54054000</v>
      </c>
      <c r="J42" s="76" t="s">
        <v>20</v>
      </c>
      <c r="K42" s="76">
        <v>54054000</v>
      </c>
      <c r="L42" s="76">
        <v>38468313</v>
      </c>
      <c r="M42" s="76" t="s">
        <v>20</v>
      </c>
      <c r="N42" s="76">
        <v>38468313</v>
      </c>
      <c r="O42" s="76" t="s">
        <v>92</v>
      </c>
      <c r="P42" s="77">
        <v>15585687</v>
      </c>
    </row>
    <row r="43" spans="1:16" ht="28.5" customHeight="1">
      <c r="A43" s="19" t="s">
        <v>19</v>
      </c>
      <c r="B43" s="20" t="s">
        <v>19</v>
      </c>
      <c r="C43" s="20" t="s">
        <v>19</v>
      </c>
      <c r="D43" s="20" t="s">
        <v>19</v>
      </c>
      <c r="E43" s="39" t="s">
        <v>94</v>
      </c>
      <c r="F43" s="76">
        <v>3485527000</v>
      </c>
      <c r="G43" s="76">
        <v>1985000000</v>
      </c>
      <c r="H43" s="76">
        <v>5470527000</v>
      </c>
      <c r="I43" s="76">
        <v>2164283000</v>
      </c>
      <c r="J43" s="76" t="s">
        <v>20</v>
      </c>
      <c r="K43" s="76">
        <v>2164283000</v>
      </c>
      <c r="L43" s="76">
        <v>1520130570</v>
      </c>
      <c r="M43" s="76">
        <v>261755666</v>
      </c>
      <c r="N43" s="76">
        <v>1781886236</v>
      </c>
      <c r="O43" s="76" t="s">
        <v>95</v>
      </c>
      <c r="P43" s="77">
        <v>382396764</v>
      </c>
    </row>
    <row r="44" spans="1:16" ht="39.950000000000003" customHeight="1">
      <c r="A44" s="19" t="s">
        <v>19</v>
      </c>
      <c r="B44" s="20" t="s">
        <v>19</v>
      </c>
      <c r="C44" s="18" t="s">
        <v>21</v>
      </c>
      <c r="D44" s="20" t="s">
        <v>19</v>
      </c>
      <c r="E44" s="39" t="s">
        <v>96</v>
      </c>
      <c r="F44" s="76">
        <v>3485527000</v>
      </c>
      <c r="G44" s="76">
        <v>1985000000</v>
      </c>
      <c r="H44" s="76">
        <v>5470527000</v>
      </c>
      <c r="I44" s="76">
        <v>2164283000</v>
      </c>
      <c r="J44" s="76" t="s">
        <v>20</v>
      </c>
      <c r="K44" s="76">
        <v>2164283000</v>
      </c>
      <c r="L44" s="76">
        <v>1520130570</v>
      </c>
      <c r="M44" s="76">
        <v>261755666</v>
      </c>
      <c r="N44" s="76">
        <v>1781886236</v>
      </c>
      <c r="O44" s="76" t="s">
        <v>95</v>
      </c>
      <c r="P44" s="77">
        <v>382396764</v>
      </c>
    </row>
    <row r="45" spans="1:16" ht="28.5" customHeight="1">
      <c r="A45" s="19" t="s">
        <v>23</v>
      </c>
      <c r="B45" s="20" t="s">
        <v>19</v>
      </c>
      <c r="C45" s="20" t="s">
        <v>19</v>
      </c>
      <c r="D45" s="20" t="s">
        <v>19</v>
      </c>
      <c r="E45" s="39" t="s">
        <v>97</v>
      </c>
      <c r="F45" s="76">
        <v>16958068000</v>
      </c>
      <c r="G45" s="76">
        <v>19830719000</v>
      </c>
      <c r="H45" s="76">
        <v>36788787000</v>
      </c>
      <c r="I45" s="76">
        <v>22011839000</v>
      </c>
      <c r="J45" s="76" t="s">
        <v>20</v>
      </c>
      <c r="K45" s="76">
        <v>22011839000</v>
      </c>
      <c r="L45" s="76">
        <v>11961182953</v>
      </c>
      <c r="M45" s="76">
        <v>2803873109</v>
      </c>
      <c r="N45" s="76">
        <v>14765056062</v>
      </c>
      <c r="O45" s="76" t="s">
        <v>98</v>
      </c>
      <c r="P45" s="77">
        <v>7246782938</v>
      </c>
    </row>
    <row r="46" spans="1:16" ht="28.5" customHeight="1">
      <c r="A46" s="19" t="s">
        <v>19</v>
      </c>
      <c r="B46" s="20" t="s">
        <v>22</v>
      </c>
      <c r="C46" s="20" t="s">
        <v>19</v>
      </c>
      <c r="D46" s="20" t="s">
        <v>19</v>
      </c>
      <c r="E46" s="39" t="s">
        <v>99</v>
      </c>
      <c r="F46" s="76">
        <v>16958068000</v>
      </c>
      <c r="G46" s="76">
        <v>19830719000</v>
      </c>
      <c r="H46" s="76">
        <v>36788787000</v>
      </c>
      <c r="I46" s="76">
        <v>22011839000</v>
      </c>
      <c r="J46" s="76" t="s">
        <v>20</v>
      </c>
      <c r="K46" s="76">
        <v>22011839000</v>
      </c>
      <c r="L46" s="76">
        <v>11961182953</v>
      </c>
      <c r="M46" s="76">
        <v>2803873109</v>
      </c>
      <c r="N46" s="76">
        <v>14765056062</v>
      </c>
      <c r="O46" s="76" t="s">
        <v>98</v>
      </c>
      <c r="P46" s="77">
        <v>7246782938</v>
      </c>
    </row>
    <row r="47" spans="1:16" ht="28.5" customHeight="1">
      <c r="A47" s="25" t="s">
        <v>19</v>
      </c>
      <c r="B47" s="26" t="s">
        <v>19</v>
      </c>
      <c r="C47" s="26" t="s">
        <v>19</v>
      </c>
      <c r="D47" s="26" t="s">
        <v>19</v>
      </c>
      <c r="E47" s="40" t="s">
        <v>100</v>
      </c>
      <c r="F47" s="78">
        <v>16880068000</v>
      </c>
      <c r="G47" s="78">
        <v>10929899000</v>
      </c>
      <c r="H47" s="78">
        <v>27809967000</v>
      </c>
      <c r="I47" s="78">
        <v>13268384000</v>
      </c>
      <c r="J47" s="78" t="s">
        <v>20</v>
      </c>
      <c r="K47" s="78">
        <v>13268384000</v>
      </c>
      <c r="L47" s="78">
        <v>3458886643</v>
      </c>
      <c r="M47" s="78">
        <v>2803873109</v>
      </c>
      <c r="N47" s="78">
        <v>6262759752</v>
      </c>
      <c r="O47" s="78" t="s">
        <v>101</v>
      </c>
      <c r="P47" s="79">
        <v>7005624248</v>
      </c>
    </row>
    <row r="48" spans="1:16" ht="28.5" customHeight="1">
      <c r="A48" s="41" t="s">
        <v>19</v>
      </c>
      <c r="B48" s="42" t="s">
        <v>19</v>
      </c>
      <c r="C48" s="42" t="s">
        <v>22</v>
      </c>
      <c r="D48" s="42" t="s">
        <v>19</v>
      </c>
      <c r="E48" s="43" t="s">
        <v>102</v>
      </c>
      <c r="F48" s="100">
        <v>16880068000</v>
      </c>
      <c r="G48" s="100">
        <v>10929899000</v>
      </c>
      <c r="H48" s="100">
        <v>27809967000</v>
      </c>
      <c r="I48" s="100">
        <v>13268384000</v>
      </c>
      <c r="J48" s="100" t="s">
        <v>20</v>
      </c>
      <c r="K48" s="100">
        <v>13268384000</v>
      </c>
      <c r="L48" s="100">
        <v>3458886643</v>
      </c>
      <c r="M48" s="100">
        <v>2803873109</v>
      </c>
      <c r="N48" s="100">
        <v>6262759752</v>
      </c>
      <c r="O48" s="100" t="s">
        <v>101</v>
      </c>
      <c r="P48" s="101">
        <v>7005624248</v>
      </c>
    </row>
    <row r="49" spans="1:16" ht="28.5" customHeight="1">
      <c r="A49" s="19" t="s">
        <v>19</v>
      </c>
      <c r="B49" s="20" t="s">
        <v>19</v>
      </c>
      <c r="C49" s="20" t="s">
        <v>19</v>
      </c>
      <c r="D49" s="20" t="s">
        <v>19</v>
      </c>
      <c r="E49" s="39" t="s">
        <v>103</v>
      </c>
      <c r="F49" s="76">
        <v>78000000</v>
      </c>
      <c r="G49" s="76">
        <v>8900820000</v>
      </c>
      <c r="H49" s="76">
        <v>8978820000</v>
      </c>
      <c r="I49" s="76">
        <v>8743455000</v>
      </c>
      <c r="J49" s="76" t="s">
        <v>20</v>
      </c>
      <c r="K49" s="76">
        <v>8743455000</v>
      </c>
      <c r="L49" s="76">
        <v>8502296310</v>
      </c>
      <c r="M49" s="76" t="s">
        <v>20</v>
      </c>
      <c r="N49" s="76">
        <v>8502296310</v>
      </c>
      <c r="O49" s="76" t="s">
        <v>104</v>
      </c>
      <c r="P49" s="77">
        <v>241158690</v>
      </c>
    </row>
    <row r="50" spans="1:16" ht="39.950000000000003" customHeight="1">
      <c r="A50" s="19" t="s">
        <v>19</v>
      </c>
      <c r="B50" s="20" t="s">
        <v>19</v>
      </c>
      <c r="C50" s="18" t="s">
        <v>21</v>
      </c>
      <c r="D50" s="20" t="s">
        <v>19</v>
      </c>
      <c r="E50" s="39" t="s">
        <v>105</v>
      </c>
      <c r="F50" s="76">
        <v>78000000</v>
      </c>
      <c r="G50" s="76">
        <v>8900820000</v>
      </c>
      <c r="H50" s="76">
        <v>8978820000</v>
      </c>
      <c r="I50" s="76">
        <v>8743455000</v>
      </c>
      <c r="J50" s="76" t="s">
        <v>20</v>
      </c>
      <c r="K50" s="76">
        <v>8743455000</v>
      </c>
      <c r="L50" s="76">
        <v>8502296310</v>
      </c>
      <c r="M50" s="76" t="s">
        <v>20</v>
      </c>
      <c r="N50" s="76">
        <v>8502296310</v>
      </c>
      <c r="O50" s="76" t="s">
        <v>104</v>
      </c>
      <c r="P50" s="77">
        <v>241158690</v>
      </c>
    </row>
    <row r="51" spans="1:16" ht="28.5" customHeight="1">
      <c r="A51" s="19" t="s">
        <v>106</v>
      </c>
      <c r="B51" s="20" t="s">
        <v>19</v>
      </c>
      <c r="C51" s="20" t="s">
        <v>19</v>
      </c>
      <c r="D51" s="20" t="s">
        <v>19</v>
      </c>
      <c r="E51" s="39" t="s">
        <v>107</v>
      </c>
      <c r="F51" s="76">
        <v>800000000</v>
      </c>
      <c r="G51" s="76">
        <v>3220000000</v>
      </c>
      <c r="H51" s="76">
        <v>4020000000</v>
      </c>
      <c r="I51" s="76">
        <v>2350579000</v>
      </c>
      <c r="J51" s="76" t="s">
        <v>20</v>
      </c>
      <c r="K51" s="76">
        <v>2350579000</v>
      </c>
      <c r="L51" s="76">
        <v>432443524</v>
      </c>
      <c r="M51" s="76">
        <v>1267818618</v>
      </c>
      <c r="N51" s="76">
        <v>1700262142</v>
      </c>
      <c r="O51" s="76" t="s">
        <v>108</v>
      </c>
      <c r="P51" s="77">
        <v>650316858</v>
      </c>
    </row>
    <row r="52" spans="1:16" ht="28.5" customHeight="1">
      <c r="A52" s="19" t="s">
        <v>19</v>
      </c>
      <c r="B52" s="20" t="s">
        <v>22</v>
      </c>
      <c r="C52" s="20" t="s">
        <v>19</v>
      </c>
      <c r="D52" s="20" t="s">
        <v>19</v>
      </c>
      <c r="E52" s="39" t="s">
        <v>109</v>
      </c>
      <c r="F52" s="76">
        <v>800000000</v>
      </c>
      <c r="G52" s="76">
        <v>3220000000</v>
      </c>
      <c r="H52" s="76">
        <v>4020000000</v>
      </c>
      <c r="I52" s="76">
        <v>2350579000</v>
      </c>
      <c r="J52" s="76" t="s">
        <v>20</v>
      </c>
      <c r="K52" s="76">
        <v>2350579000</v>
      </c>
      <c r="L52" s="76">
        <v>432443524</v>
      </c>
      <c r="M52" s="76">
        <v>1267818618</v>
      </c>
      <c r="N52" s="76">
        <v>1700262142</v>
      </c>
      <c r="O52" s="76" t="s">
        <v>108</v>
      </c>
      <c r="P52" s="77">
        <v>650316858</v>
      </c>
    </row>
    <row r="53" spans="1:16" ht="28.5" customHeight="1">
      <c r="A53" s="19" t="s">
        <v>19</v>
      </c>
      <c r="B53" s="20" t="s">
        <v>19</v>
      </c>
      <c r="C53" s="20" t="s">
        <v>19</v>
      </c>
      <c r="D53" s="20" t="s">
        <v>19</v>
      </c>
      <c r="E53" s="39" t="s">
        <v>110</v>
      </c>
      <c r="F53" s="76">
        <v>800000000</v>
      </c>
      <c r="G53" s="76">
        <v>3220000000</v>
      </c>
      <c r="H53" s="76">
        <v>4020000000</v>
      </c>
      <c r="I53" s="76">
        <v>2350579000</v>
      </c>
      <c r="J53" s="76" t="s">
        <v>20</v>
      </c>
      <c r="K53" s="76">
        <v>2350579000</v>
      </c>
      <c r="L53" s="76">
        <v>432443524</v>
      </c>
      <c r="M53" s="76">
        <v>1267818618</v>
      </c>
      <c r="N53" s="76">
        <v>1700262142</v>
      </c>
      <c r="O53" s="76" t="s">
        <v>108</v>
      </c>
      <c r="P53" s="77">
        <v>650316858</v>
      </c>
    </row>
    <row r="54" spans="1:16" ht="39.950000000000003" customHeight="1">
      <c r="A54" s="19" t="s">
        <v>19</v>
      </c>
      <c r="B54" s="20" t="s">
        <v>19</v>
      </c>
      <c r="C54" s="18" t="s">
        <v>22</v>
      </c>
      <c r="D54" s="20" t="s">
        <v>19</v>
      </c>
      <c r="E54" s="39" t="s">
        <v>111</v>
      </c>
      <c r="F54" s="76">
        <v>800000000</v>
      </c>
      <c r="G54" s="76">
        <v>3220000000</v>
      </c>
      <c r="H54" s="76">
        <v>4020000000</v>
      </c>
      <c r="I54" s="76">
        <v>2350579000</v>
      </c>
      <c r="J54" s="76" t="s">
        <v>20</v>
      </c>
      <c r="K54" s="76">
        <v>2350579000</v>
      </c>
      <c r="L54" s="76">
        <v>432443524</v>
      </c>
      <c r="M54" s="76">
        <v>1267818618</v>
      </c>
      <c r="N54" s="76">
        <v>1700262142</v>
      </c>
      <c r="O54" s="76" t="s">
        <v>108</v>
      </c>
      <c r="P54" s="77">
        <v>650316858</v>
      </c>
    </row>
    <row r="55" spans="1:16" ht="28.5" customHeight="1">
      <c r="A55" s="19" t="s">
        <v>112</v>
      </c>
      <c r="B55" s="20" t="s">
        <v>19</v>
      </c>
      <c r="C55" s="20" t="s">
        <v>19</v>
      </c>
      <c r="D55" s="20" t="s">
        <v>19</v>
      </c>
      <c r="E55" s="39" t="s">
        <v>113</v>
      </c>
      <c r="F55" s="76">
        <v>112550000</v>
      </c>
      <c r="G55" s="76" t="s">
        <v>20</v>
      </c>
      <c r="H55" s="76">
        <v>112550000</v>
      </c>
      <c r="I55" s="76">
        <v>66754000</v>
      </c>
      <c r="J55" s="76" t="s">
        <v>20</v>
      </c>
      <c r="K55" s="76">
        <v>66754000</v>
      </c>
      <c r="L55" s="76">
        <v>42374505</v>
      </c>
      <c r="M55" s="76">
        <v>21870295</v>
      </c>
      <c r="N55" s="76">
        <v>64244800</v>
      </c>
      <c r="O55" s="76" t="s">
        <v>114</v>
      </c>
      <c r="P55" s="77">
        <v>2509200</v>
      </c>
    </row>
    <row r="56" spans="1:16" ht="28.5" customHeight="1">
      <c r="A56" s="19" t="s">
        <v>19</v>
      </c>
      <c r="B56" s="20" t="s">
        <v>22</v>
      </c>
      <c r="C56" s="20" t="s">
        <v>19</v>
      </c>
      <c r="D56" s="20" t="s">
        <v>19</v>
      </c>
      <c r="E56" s="39" t="s">
        <v>115</v>
      </c>
      <c r="F56" s="76">
        <v>112550000</v>
      </c>
      <c r="G56" s="76" t="s">
        <v>20</v>
      </c>
      <c r="H56" s="76">
        <v>112550000</v>
      </c>
      <c r="I56" s="76">
        <v>66754000</v>
      </c>
      <c r="J56" s="76" t="s">
        <v>20</v>
      </c>
      <c r="K56" s="76">
        <v>66754000</v>
      </c>
      <c r="L56" s="76">
        <v>42374505</v>
      </c>
      <c r="M56" s="76">
        <v>21870295</v>
      </c>
      <c r="N56" s="76">
        <v>64244800</v>
      </c>
      <c r="O56" s="76" t="s">
        <v>114</v>
      </c>
      <c r="P56" s="77">
        <v>2509200</v>
      </c>
    </row>
    <row r="57" spans="1:16" ht="28.5" customHeight="1">
      <c r="A57" s="19" t="s">
        <v>19</v>
      </c>
      <c r="B57" s="20" t="s">
        <v>19</v>
      </c>
      <c r="C57" s="20" t="s">
        <v>19</v>
      </c>
      <c r="D57" s="20" t="s">
        <v>19</v>
      </c>
      <c r="E57" s="39" t="s">
        <v>116</v>
      </c>
      <c r="F57" s="76">
        <v>112550000</v>
      </c>
      <c r="G57" s="76" t="s">
        <v>20</v>
      </c>
      <c r="H57" s="76">
        <v>112550000</v>
      </c>
      <c r="I57" s="76">
        <v>66754000</v>
      </c>
      <c r="J57" s="76" t="s">
        <v>20</v>
      </c>
      <c r="K57" s="76">
        <v>66754000</v>
      </c>
      <c r="L57" s="76">
        <v>42374505</v>
      </c>
      <c r="M57" s="76">
        <v>21870295</v>
      </c>
      <c r="N57" s="76">
        <v>64244800</v>
      </c>
      <c r="O57" s="76" t="s">
        <v>114</v>
      </c>
      <c r="P57" s="77">
        <v>2509200</v>
      </c>
    </row>
    <row r="58" spans="1:16" ht="28.5" customHeight="1">
      <c r="A58" s="19" t="s">
        <v>19</v>
      </c>
      <c r="B58" s="20" t="s">
        <v>19</v>
      </c>
      <c r="C58" s="20" t="s">
        <v>22</v>
      </c>
      <c r="D58" s="20" t="s">
        <v>19</v>
      </c>
      <c r="E58" s="39" t="s">
        <v>117</v>
      </c>
      <c r="F58" s="76">
        <v>112550000</v>
      </c>
      <c r="G58" s="76" t="s">
        <v>20</v>
      </c>
      <c r="H58" s="76">
        <v>112550000</v>
      </c>
      <c r="I58" s="76">
        <v>66754000</v>
      </c>
      <c r="J58" s="76" t="s">
        <v>20</v>
      </c>
      <c r="K58" s="76">
        <v>66754000</v>
      </c>
      <c r="L58" s="76">
        <v>42374505</v>
      </c>
      <c r="M58" s="76">
        <v>21870295</v>
      </c>
      <c r="N58" s="76">
        <v>64244800</v>
      </c>
      <c r="O58" s="76" t="s">
        <v>114</v>
      </c>
      <c r="P58" s="77">
        <v>2509200</v>
      </c>
    </row>
    <row r="59" spans="1:16" ht="28.5" customHeight="1">
      <c r="A59" s="19" t="s">
        <v>118</v>
      </c>
      <c r="B59" s="20" t="s">
        <v>19</v>
      </c>
      <c r="C59" s="20" t="s">
        <v>19</v>
      </c>
      <c r="D59" s="20" t="s">
        <v>19</v>
      </c>
      <c r="E59" s="39" t="s">
        <v>119</v>
      </c>
      <c r="F59" s="76" t="s">
        <v>20</v>
      </c>
      <c r="G59" s="76">
        <v>498252000</v>
      </c>
      <c r="H59" s="76">
        <v>498252000</v>
      </c>
      <c r="I59" s="76">
        <v>398602000</v>
      </c>
      <c r="J59" s="76" t="s">
        <v>20</v>
      </c>
      <c r="K59" s="76">
        <v>398602000</v>
      </c>
      <c r="L59" s="76" t="s">
        <v>20</v>
      </c>
      <c r="M59" s="76">
        <v>200000000</v>
      </c>
      <c r="N59" s="76">
        <v>200000000</v>
      </c>
      <c r="O59" s="76" t="s">
        <v>120</v>
      </c>
      <c r="P59" s="77">
        <v>198602000</v>
      </c>
    </row>
    <row r="60" spans="1:16" ht="28.5" customHeight="1">
      <c r="A60" s="19" t="s">
        <v>19</v>
      </c>
      <c r="B60" s="20" t="s">
        <v>22</v>
      </c>
      <c r="C60" s="20" t="s">
        <v>19</v>
      </c>
      <c r="D60" s="20" t="s">
        <v>19</v>
      </c>
      <c r="E60" s="39" t="s">
        <v>121</v>
      </c>
      <c r="F60" s="76" t="s">
        <v>20</v>
      </c>
      <c r="G60" s="76">
        <v>498252000</v>
      </c>
      <c r="H60" s="76">
        <v>498252000</v>
      </c>
      <c r="I60" s="76">
        <v>398602000</v>
      </c>
      <c r="J60" s="76" t="s">
        <v>20</v>
      </c>
      <c r="K60" s="76">
        <v>398602000</v>
      </c>
      <c r="L60" s="76" t="s">
        <v>20</v>
      </c>
      <c r="M60" s="76">
        <v>200000000</v>
      </c>
      <c r="N60" s="76">
        <v>200000000</v>
      </c>
      <c r="O60" s="76" t="s">
        <v>120</v>
      </c>
      <c r="P60" s="77">
        <v>198602000</v>
      </c>
    </row>
    <row r="61" spans="1:16" ht="28.5" customHeight="1">
      <c r="A61" s="19" t="s">
        <v>19</v>
      </c>
      <c r="B61" s="20" t="s">
        <v>19</v>
      </c>
      <c r="C61" s="20" t="s">
        <v>19</v>
      </c>
      <c r="D61" s="20" t="s">
        <v>19</v>
      </c>
      <c r="E61" s="39" t="s">
        <v>122</v>
      </c>
      <c r="F61" s="76" t="s">
        <v>20</v>
      </c>
      <c r="G61" s="76">
        <v>498252000</v>
      </c>
      <c r="H61" s="76">
        <v>498252000</v>
      </c>
      <c r="I61" s="76">
        <v>398602000</v>
      </c>
      <c r="J61" s="76" t="s">
        <v>20</v>
      </c>
      <c r="K61" s="76">
        <v>398602000</v>
      </c>
      <c r="L61" s="76" t="s">
        <v>20</v>
      </c>
      <c r="M61" s="76">
        <v>200000000</v>
      </c>
      <c r="N61" s="76">
        <v>200000000</v>
      </c>
      <c r="O61" s="76" t="s">
        <v>120</v>
      </c>
      <c r="P61" s="77">
        <v>198602000</v>
      </c>
    </row>
    <row r="62" spans="1:16" ht="39.950000000000003" customHeight="1">
      <c r="A62" s="19" t="s">
        <v>19</v>
      </c>
      <c r="B62" s="20" t="s">
        <v>19</v>
      </c>
      <c r="C62" s="18" t="s">
        <v>22</v>
      </c>
      <c r="D62" s="20" t="s">
        <v>19</v>
      </c>
      <c r="E62" s="46" t="s">
        <v>123</v>
      </c>
      <c r="F62" s="76" t="s">
        <v>20</v>
      </c>
      <c r="G62" s="76">
        <v>498252000</v>
      </c>
      <c r="H62" s="76">
        <v>498252000</v>
      </c>
      <c r="I62" s="76">
        <v>398602000</v>
      </c>
      <c r="J62" s="76" t="s">
        <v>20</v>
      </c>
      <c r="K62" s="76">
        <v>398602000</v>
      </c>
      <c r="L62" s="76" t="s">
        <v>20</v>
      </c>
      <c r="M62" s="76">
        <v>200000000</v>
      </c>
      <c r="N62" s="76">
        <v>200000000</v>
      </c>
      <c r="O62" s="76" t="s">
        <v>120</v>
      </c>
      <c r="P62" s="77">
        <v>198602000</v>
      </c>
    </row>
    <row r="63" spans="1:16" ht="28.5" customHeight="1">
      <c r="A63" s="19" t="s">
        <v>124</v>
      </c>
      <c r="B63" s="20" t="s">
        <v>19</v>
      </c>
      <c r="C63" s="20" t="s">
        <v>19</v>
      </c>
      <c r="D63" s="20" t="s">
        <v>19</v>
      </c>
      <c r="E63" s="46" t="s">
        <v>125</v>
      </c>
      <c r="F63" s="76" t="s">
        <v>20</v>
      </c>
      <c r="G63" s="76">
        <v>31025000000</v>
      </c>
      <c r="H63" s="76">
        <v>31025000000</v>
      </c>
      <c r="I63" s="76">
        <v>30489469000</v>
      </c>
      <c r="J63" s="76" t="s">
        <v>20</v>
      </c>
      <c r="K63" s="76">
        <v>30489469000</v>
      </c>
      <c r="L63" s="76">
        <v>3923900</v>
      </c>
      <c r="M63" s="76">
        <v>30022998665</v>
      </c>
      <c r="N63" s="76">
        <v>30026922565</v>
      </c>
      <c r="O63" s="76" t="s">
        <v>126</v>
      </c>
      <c r="P63" s="77">
        <v>462546435</v>
      </c>
    </row>
    <row r="64" spans="1:16" ht="28.5" customHeight="1">
      <c r="A64" s="19" t="s">
        <v>19</v>
      </c>
      <c r="B64" s="20" t="s">
        <v>22</v>
      </c>
      <c r="C64" s="20" t="s">
        <v>19</v>
      </c>
      <c r="D64" s="20" t="s">
        <v>19</v>
      </c>
      <c r="E64" s="46" t="s">
        <v>127</v>
      </c>
      <c r="F64" s="76" t="s">
        <v>20</v>
      </c>
      <c r="G64" s="76">
        <v>31025000000</v>
      </c>
      <c r="H64" s="76">
        <v>31025000000</v>
      </c>
      <c r="I64" s="76">
        <v>30489469000</v>
      </c>
      <c r="J64" s="76" t="s">
        <v>20</v>
      </c>
      <c r="K64" s="76">
        <v>30489469000</v>
      </c>
      <c r="L64" s="76">
        <v>3923900</v>
      </c>
      <c r="M64" s="76">
        <v>30022998665</v>
      </c>
      <c r="N64" s="76">
        <v>30026922565</v>
      </c>
      <c r="O64" s="76" t="s">
        <v>126</v>
      </c>
      <c r="P64" s="77">
        <v>462546435</v>
      </c>
    </row>
    <row r="65" spans="1:16" ht="28.5" customHeight="1">
      <c r="A65" s="19" t="s">
        <v>19</v>
      </c>
      <c r="B65" s="20" t="s">
        <v>19</v>
      </c>
      <c r="C65" s="20" t="s">
        <v>19</v>
      </c>
      <c r="D65" s="20" t="s">
        <v>19</v>
      </c>
      <c r="E65" s="46" t="s">
        <v>128</v>
      </c>
      <c r="F65" s="76" t="s">
        <v>20</v>
      </c>
      <c r="G65" s="76">
        <v>31025000000</v>
      </c>
      <c r="H65" s="76">
        <v>31025000000</v>
      </c>
      <c r="I65" s="76">
        <v>30489469000</v>
      </c>
      <c r="J65" s="76" t="s">
        <v>20</v>
      </c>
      <c r="K65" s="76">
        <v>30489469000</v>
      </c>
      <c r="L65" s="76">
        <v>3923900</v>
      </c>
      <c r="M65" s="76">
        <v>30022998665</v>
      </c>
      <c r="N65" s="76">
        <v>30026922565</v>
      </c>
      <c r="O65" s="76" t="s">
        <v>126</v>
      </c>
      <c r="P65" s="77">
        <v>462546435</v>
      </c>
    </row>
    <row r="66" spans="1:16" ht="39.950000000000003" customHeight="1">
      <c r="A66" s="19" t="s">
        <v>19</v>
      </c>
      <c r="B66" s="20" t="s">
        <v>19</v>
      </c>
      <c r="C66" s="18" t="s">
        <v>22</v>
      </c>
      <c r="D66" s="20" t="s">
        <v>19</v>
      </c>
      <c r="E66" s="46" t="s">
        <v>129</v>
      </c>
      <c r="F66" s="76" t="s">
        <v>20</v>
      </c>
      <c r="G66" s="76">
        <v>31025000000</v>
      </c>
      <c r="H66" s="76">
        <v>31025000000</v>
      </c>
      <c r="I66" s="76">
        <v>30489469000</v>
      </c>
      <c r="J66" s="76" t="s">
        <v>20</v>
      </c>
      <c r="K66" s="76">
        <v>30489469000</v>
      </c>
      <c r="L66" s="76">
        <v>3923900</v>
      </c>
      <c r="M66" s="76">
        <v>30022998665</v>
      </c>
      <c r="N66" s="76">
        <v>30026922565</v>
      </c>
      <c r="O66" s="76" t="s">
        <v>126</v>
      </c>
      <c r="P66" s="77">
        <v>462546435</v>
      </c>
    </row>
    <row r="68" spans="1:16" ht="28.5" customHeight="1">
      <c r="A68" s="25"/>
      <c r="B68" s="26"/>
      <c r="C68" s="26"/>
      <c r="D68" s="26"/>
      <c r="E68" s="40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9"/>
    </row>
  </sheetData>
  <autoFilter ref="A5:P66"/>
  <mergeCells count="11">
    <mergeCell ref="A4:E4"/>
    <mergeCell ref="F4:H4"/>
    <mergeCell ref="I4:K4"/>
    <mergeCell ref="L4:O4"/>
    <mergeCell ref="P4:P5"/>
    <mergeCell ref="E1:I1"/>
    <mergeCell ref="J1:P1"/>
    <mergeCell ref="J2:K2"/>
    <mergeCell ref="A3:E3"/>
    <mergeCell ref="J3:K3"/>
    <mergeCell ref="O3:P3"/>
  </mergeCells>
  <phoneticPr fontId="15" type="noConversion"/>
  <pageMargins left="0.59055118110236227" right="0.59055118110236227" top="0.78740157480314965" bottom="0.6692913385826772" header="0.31496062992125984" footer="0.31496062992125984"/>
  <pageSetup paperSize="9" pageOrder="overThenDown" orientation="portrait" r:id="rId1"/>
  <rowBreaks count="2" manualBreakCount="2">
    <brk id="26" max="15" man="1"/>
    <brk id="4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WhiteSpace="0" view="pageBreakPreview" zoomScaleNormal="100" zoomScaleSheetLayoutView="100" workbookViewId="0">
      <selection activeCell="M3" sqref="M3:N3"/>
    </sheetView>
  </sheetViews>
  <sheetFormatPr defaultRowHeight="28.5" customHeight="1"/>
  <cols>
    <col min="1" max="1" width="2.875" style="19" customWidth="1"/>
    <col min="2" max="4" width="2.375" style="20" customWidth="1"/>
    <col min="5" max="5" width="23.875" style="39" customWidth="1"/>
    <col min="6" max="6" width="17.75" style="10" customWidth="1"/>
    <col min="7" max="7" width="18.875" style="10" customWidth="1"/>
    <col min="8" max="8" width="19.125" style="10" customWidth="1"/>
    <col min="9" max="9" width="17" style="10" customWidth="1"/>
    <col min="10" max="10" width="15.375" style="10" customWidth="1"/>
    <col min="11" max="11" width="16.5" style="10" customWidth="1"/>
    <col min="12" max="12" width="16.75" style="10" customWidth="1"/>
    <col min="13" max="13" width="9.5" style="10" customWidth="1"/>
    <col min="14" max="14" width="14.625" style="13" customWidth="1"/>
    <col min="15" max="16384" width="9" style="1"/>
  </cols>
  <sheetData>
    <row r="1" spans="1:14" s="2" customFormat="1" ht="21">
      <c r="A1" s="34"/>
      <c r="B1" s="34"/>
      <c r="C1" s="34"/>
      <c r="D1" s="34"/>
      <c r="E1" s="116" t="s">
        <v>33</v>
      </c>
      <c r="F1" s="116"/>
      <c r="G1" s="116"/>
      <c r="H1" s="116"/>
      <c r="I1" s="118" t="s">
        <v>34</v>
      </c>
      <c r="J1" s="118"/>
      <c r="K1" s="118"/>
      <c r="L1" s="118"/>
      <c r="M1" s="118"/>
      <c r="N1" s="37"/>
    </row>
    <row r="2" spans="1:14" s="2" customFormat="1" ht="21">
      <c r="A2" s="34"/>
      <c r="B2" s="34"/>
      <c r="C2" s="34"/>
      <c r="D2" s="34"/>
      <c r="E2" s="47"/>
      <c r="F2" s="37"/>
      <c r="G2" s="120" t="s">
        <v>130</v>
      </c>
      <c r="H2" s="121"/>
      <c r="I2" s="32" t="s">
        <v>31</v>
      </c>
      <c r="J2" s="38"/>
      <c r="K2" s="38"/>
      <c r="L2" s="38"/>
      <c r="M2" s="38"/>
      <c r="N2" s="37"/>
    </row>
    <row r="3" spans="1:14" s="3" customFormat="1" ht="19.5" customHeight="1">
      <c r="A3" s="134" t="s">
        <v>0</v>
      </c>
      <c r="B3" s="134"/>
      <c r="C3" s="134"/>
      <c r="D3" s="134"/>
      <c r="E3" s="134"/>
      <c r="F3" s="37"/>
      <c r="G3" s="122" t="s">
        <v>26</v>
      </c>
      <c r="H3" s="123"/>
      <c r="I3" s="24" t="s">
        <v>25</v>
      </c>
      <c r="J3" s="38"/>
      <c r="K3" s="38"/>
      <c r="L3" s="38"/>
      <c r="M3" s="114" t="s">
        <v>1</v>
      </c>
      <c r="N3" s="128"/>
    </row>
    <row r="4" spans="1:14" s="3" customFormat="1" ht="33.75" customHeight="1">
      <c r="A4" s="124" t="s">
        <v>2</v>
      </c>
      <c r="B4" s="124"/>
      <c r="C4" s="124"/>
      <c r="D4" s="124"/>
      <c r="E4" s="125"/>
      <c r="F4" s="111" t="s">
        <v>3</v>
      </c>
      <c r="G4" s="139"/>
      <c r="H4" s="125"/>
      <c r="I4" s="129" t="s">
        <v>30</v>
      </c>
      <c r="J4" s="111" t="s">
        <v>29</v>
      </c>
      <c r="K4" s="139"/>
      <c r="L4" s="139"/>
      <c r="M4" s="141"/>
      <c r="N4" s="107" t="s">
        <v>147</v>
      </c>
    </row>
    <row r="5" spans="1:14" s="3" customFormat="1" ht="35.25" customHeight="1">
      <c r="A5" s="4" t="s">
        <v>7</v>
      </c>
      <c r="B5" s="5" t="s">
        <v>8</v>
      </c>
      <c r="C5" s="5" t="s">
        <v>9</v>
      </c>
      <c r="D5" s="5" t="s">
        <v>10</v>
      </c>
      <c r="E5" s="67" t="s">
        <v>11</v>
      </c>
      <c r="F5" s="68" t="s">
        <v>12</v>
      </c>
      <c r="G5" s="68" t="s">
        <v>13</v>
      </c>
      <c r="H5" s="68" t="s">
        <v>14</v>
      </c>
      <c r="I5" s="140"/>
      <c r="J5" s="68" t="s">
        <v>17</v>
      </c>
      <c r="K5" s="68" t="s">
        <v>36</v>
      </c>
      <c r="L5" s="68" t="s">
        <v>14</v>
      </c>
      <c r="M5" s="14" t="s">
        <v>157</v>
      </c>
      <c r="N5" s="142"/>
    </row>
    <row r="6" spans="1:14" ht="28.5" customHeight="1">
      <c r="A6" s="17" t="s">
        <v>19</v>
      </c>
      <c r="B6" s="18" t="s">
        <v>19</v>
      </c>
      <c r="C6" s="18" t="s">
        <v>19</v>
      </c>
      <c r="D6" s="18" t="s">
        <v>19</v>
      </c>
      <c r="E6" s="103" t="s">
        <v>158</v>
      </c>
      <c r="F6" s="74">
        <v>60000000000</v>
      </c>
      <c r="G6" s="74">
        <v>150000000000</v>
      </c>
      <c r="H6" s="74">
        <v>210000000000</v>
      </c>
      <c r="I6" s="74">
        <v>114072383000</v>
      </c>
      <c r="J6" s="74">
        <v>52561209676</v>
      </c>
      <c r="K6" s="74">
        <v>43942812014</v>
      </c>
      <c r="L6" s="74">
        <v>96504021690</v>
      </c>
      <c r="M6" s="15" t="s">
        <v>37</v>
      </c>
      <c r="N6" s="75">
        <v>17568361310</v>
      </c>
    </row>
    <row r="7" spans="1:14" ht="28.5" customHeight="1">
      <c r="A7" s="19" t="s">
        <v>22</v>
      </c>
      <c r="B7" s="20" t="s">
        <v>19</v>
      </c>
      <c r="C7" s="20" t="s">
        <v>19</v>
      </c>
      <c r="D7" s="20" t="s">
        <v>19</v>
      </c>
      <c r="E7" s="39" t="s">
        <v>38</v>
      </c>
      <c r="F7" s="76">
        <v>569056000</v>
      </c>
      <c r="G7" s="76">
        <v>159070000</v>
      </c>
      <c r="H7" s="76">
        <v>728126000</v>
      </c>
      <c r="I7" s="76">
        <v>195184000</v>
      </c>
      <c r="J7" s="76">
        <v>121099911</v>
      </c>
      <c r="K7" s="76">
        <v>13488432</v>
      </c>
      <c r="L7" s="76">
        <v>134588343</v>
      </c>
      <c r="M7" s="10" t="s">
        <v>39</v>
      </c>
      <c r="N7" s="77">
        <v>60595657</v>
      </c>
    </row>
    <row r="8" spans="1:14" ht="28.5" customHeight="1">
      <c r="A8" s="19" t="s">
        <v>19</v>
      </c>
      <c r="B8" s="20" t="s">
        <v>22</v>
      </c>
      <c r="C8" s="20" t="s">
        <v>19</v>
      </c>
      <c r="D8" s="20" t="s">
        <v>19</v>
      </c>
      <c r="E8" s="39" t="s">
        <v>40</v>
      </c>
      <c r="F8" s="76">
        <v>200000000</v>
      </c>
      <c r="G8" s="76" t="s">
        <v>20</v>
      </c>
      <c r="H8" s="76">
        <v>200000000</v>
      </c>
      <c r="I8" s="76">
        <v>22000000</v>
      </c>
      <c r="J8" s="76">
        <v>7878226</v>
      </c>
      <c r="K8" s="76">
        <v>13488432</v>
      </c>
      <c r="L8" s="76">
        <v>21366658</v>
      </c>
      <c r="M8" s="10" t="s">
        <v>41</v>
      </c>
      <c r="N8" s="77">
        <v>633342</v>
      </c>
    </row>
    <row r="9" spans="1:14" ht="28.5" customHeight="1">
      <c r="A9" s="19" t="s">
        <v>19</v>
      </c>
      <c r="B9" s="20" t="s">
        <v>19</v>
      </c>
      <c r="C9" s="20" t="s">
        <v>19</v>
      </c>
      <c r="D9" s="20" t="s">
        <v>19</v>
      </c>
      <c r="E9" s="39" t="s">
        <v>42</v>
      </c>
      <c r="F9" s="76">
        <v>200000000</v>
      </c>
      <c r="G9" s="76" t="s">
        <v>20</v>
      </c>
      <c r="H9" s="76">
        <v>200000000</v>
      </c>
      <c r="I9" s="76">
        <v>22000000</v>
      </c>
      <c r="J9" s="76">
        <v>7878226</v>
      </c>
      <c r="K9" s="76">
        <v>13488432</v>
      </c>
      <c r="L9" s="76">
        <v>21366658</v>
      </c>
      <c r="M9" s="10" t="s">
        <v>41</v>
      </c>
      <c r="N9" s="77">
        <v>633342</v>
      </c>
    </row>
    <row r="10" spans="1:14" ht="28.5" customHeight="1">
      <c r="A10" s="19" t="s">
        <v>19</v>
      </c>
      <c r="B10" s="20" t="s">
        <v>19</v>
      </c>
      <c r="C10" s="20" t="s">
        <v>22</v>
      </c>
      <c r="D10" s="20" t="s">
        <v>19</v>
      </c>
      <c r="E10" s="39" t="s">
        <v>43</v>
      </c>
      <c r="F10" s="76">
        <v>200000000</v>
      </c>
      <c r="G10" s="76" t="s">
        <v>20</v>
      </c>
      <c r="H10" s="76">
        <v>200000000</v>
      </c>
      <c r="I10" s="76">
        <v>22000000</v>
      </c>
      <c r="J10" s="76">
        <v>7878226</v>
      </c>
      <c r="K10" s="76">
        <v>13488432</v>
      </c>
      <c r="L10" s="76">
        <v>21366658</v>
      </c>
      <c r="M10" s="10" t="s">
        <v>41</v>
      </c>
      <c r="N10" s="77">
        <v>633342</v>
      </c>
    </row>
    <row r="11" spans="1:14" ht="28.5" customHeight="1">
      <c r="A11" s="19" t="s">
        <v>19</v>
      </c>
      <c r="B11" s="20" t="s">
        <v>21</v>
      </c>
      <c r="C11" s="20" t="s">
        <v>19</v>
      </c>
      <c r="D11" s="20" t="s">
        <v>19</v>
      </c>
      <c r="E11" s="39" t="s">
        <v>44</v>
      </c>
      <c r="F11" s="76">
        <v>150000000</v>
      </c>
      <c r="G11" s="76" t="s">
        <v>20</v>
      </c>
      <c r="H11" s="76">
        <v>150000000</v>
      </c>
      <c r="I11" s="76">
        <v>3600000</v>
      </c>
      <c r="J11" s="76">
        <v>2560000</v>
      </c>
      <c r="K11" s="76" t="s">
        <v>20</v>
      </c>
      <c r="L11" s="76">
        <v>2560000</v>
      </c>
      <c r="M11" s="10" t="s">
        <v>45</v>
      </c>
      <c r="N11" s="77">
        <v>1040000</v>
      </c>
    </row>
    <row r="12" spans="1:14" ht="28.5" customHeight="1">
      <c r="A12" s="19" t="s">
        <v>19</v>
      </c>
      <c r="B12" s="20" t="s">
        <v>19</v>
      </c>
      <c r="C12" s="20" t="s">
        <v>19</v>
      </c>
      <c r="D12" s="20" t="s">
        <v>19</v>
      </c>
      <c r="E12" s="39" t="s">
        <v>46</v>
      </c>
      <c r="F12" s="76">
        <v>150000000</v>
      </c>
      <c r="G12" s="76" t="s">
        <v>20</v>
      </c>
      <c r="H12" s="76">
        <v>150000000</v>
      </c>
      <c r="I12" s="76">
        <v>3600000</v>
      </c>
      <c r="J12" s="76">
        <v>2560000</v>
      </c>
      <c r="K12" s="76" t="s">
        <v>20</v>
      </c>
      <c r="L12" s="76">
        <v>2560000</v>
      </c>
      <c r="M12" s="10" t="s">
        <v>45</v>
      </c>
      <c r="N12" s="77">
        <v>1040000</v>
      </c>
    </row>
    <row r="13" spans="1:14" ht="28.5" customHeight="1">
      <c r="A13" s="19" t="s">
        <v>19</v>
      </c>
      <c r="B13" s="20" t="s">
        <v>19</v>
      </c>
      <c r="C13" s="20" t="s">
        <v>22</v>
      </c>
      <c r="D13" s="20" t="s">
        <v>19</v>
      </c>
      <c r="E13" s="39" t="s">
        <v>47</v>
      </c>
      <c r="F13" s="76">
        <v>150000000</v>
      </c>
      <c r="G13" s="76" t="s">
        <v>20</v>
      </c>
      <c r="H13" s="76">
        <v>150000000</v>
      </c>
      <c r="I13" s="76">
        <v>3600000</v>
      </c>
      <c r="J13" s="76">
        <v>2560000</v>
      </c>
      <c r="K13" s="76" t="s">
        <v>20</v>
      </c>
      <c r="L13" s="76">
        <v>2560000</v>
      </c>
      <c r="M13" s="10" t="s">
        <v>45</v>
      </c>
      <c r="N13" s="77">
        <v>1040000</v>
      </c>
    </row>
    <row r="14" spans="1:14" ht="28.5" customHeight="1">
      <c r="A14" s="19" t="s">
        <v>19</v>
      </c>
      <c r="B14" s="20" t="s">
        <v>48</v>
      </c>
      <c r="C14" s="20" t="s">
        <v>19</v>
      </c>
      <c r="D14" s="20" t="s">
        <v>19</v>
      </c>
      <c r="E14" s="39" t="s">
        <v>49</v>
      </c>
      <c r="F14" s="76">
        <v>219056000</v>
      </c>
      <c r="G14" s="76">
        <v>159070000</v>
      </c>
      <c r="H14" s="76">
        <v>378126000</v>
      </c>
      <c r="I14" s="76">
        <v>169584000</v>
      </c>
      <c r="J14" s="76">
        <v>110661685</v>
      </c>
      <c r="K14" s="76" t="s">
        <v>20</v>
      </c>
      <c r="L14" s="76">
        <v>110661685</v>
      </c>
      <c r="M14" s="10" t="s">
        <v>50</v>
      </c>
      <c r="N14" s="77">
        <v>58922315</v>
      </c>
    </row>
    <row r="15" spans="1:14" ht="28.5" customHeight="1">
      <c r="A15" s="19" t="s">
        <v>19</v>
      </c>
      <c r="B15" s="20" t="s">
        <v>19</v>
      </c>
      <c r="C15" s="20" t="s">
        <v>19</v>
      </c>
      <c r="D15" s="20" t="s">
        <v>19</v>
      </c>
      <c r="E15" s="39" t="s">
        <v>51</v>
      </c>
      <c r="F15" s="76">
        <v>219056000</v>
      </c>
      <c r="G15" s="76">
        <v>159070000</v>
      </c>
      <c r="H15" s="76">
        <v>378126000</v>
      </c>
      <c r="I15" s="76">
        <v>169584000</v>
      </c>
      <c r="J15" s="76">
        <v>110661685</v>
      </c>
      <c r="K15" s="76" t="s">
        <v>20</v>
      </c>
      <c r="L15" s="76">
        <v>110661685</v>
      </c>
      <c r="M15" s="10" t="s">
        <v>50</v>
      </c>
      <c r="N15" s="77">
        <v>58922315</v>
      </c>
    </row>
    <row r="16" spans="1:14" ht="28.5" customHeight="1">
      <c r="A16" s="19" t="s">
        <v>19</v>
      </c>
      <c r="B16" s="20" t="s">
        <v>19</v>
      </c>
      <c r="C16" s="20" t="s">
        <v>22</v>
      </c>
      <c r="D16" s="20" t="s">
        <v>19</v>
      </c>
      <c r="E16" s="39" t="s">
        <v>52</v>
      </c>
      <c r="F16" s="76">
        <v>219056000</v>
      </c>
      <c r="G16" s="76">
        <v>159070000</v>
      </c>
      <c r="H16" s="76">
        <v>378126000</v>
      </c>
      <c r="I16" s="76">
        <v>169584000</v>
      </c>
      <c r="J16" s="76">
        <v>110661685</v>
      </c>
      <c r="K16" s="76" t="s">
        <v>20</v>
      </c>
      <c r="L16" s="76">
        <v>110661685</v>
      </c>
      <c r="M16" s="10" t="s">
        <v>50</v>
      </c>
      <c r="N16" s="77">
        <v>58922315</v>
      </c>
    </row>
    <row r="17" spans="1:14" ht="28.5" customHeight="1">
      <c r="A17" s="19" t="s">
        <v>21</v>
      </c>
      <c r="B17" s="20" t="s">
        <v>19</v>
      </c>
      <c r="C17" s="20" t="s">
        <v>19</v>
      </c>
      <c r="D17" s="20" t="s">
        <v>19</v>
      </c>
      <c r="E17" s="39" t="s">
        <v>53</v>
      </c>
      <c r="F17" s="76">
        <v>169235000</v>
      </c>
      <c r="G17" s="76">
        <v>365035000</v>
      </c>
      <c r="H17" s="76">
        <v>534270000</v>
      </c>
      <c r="I17" s="76">
        <v>132683000</v>
      </c>
      <c r="J17" s="76">
        <v>44147298</v>
      </c>
      <c r="K17" s="76">
        <v>65481222</v>
      </c>
      <c r="L17" s="76">
        <v>109628520</v>
      </c>
      <c r="M17" s="10" t="s">
        <v>54</v>
      </c>
      <c r="N17" s="77">
        <v>23054480</v>
      </c>
    </row>
    <row r="18" spans="1:14" ht="28.5" customHeight="1">
      <c r="A18" s="19" t="s">
        <v>19</v>
      </c>
      <c r="B18" s="20" t="s">
        <v>22</v>
      </c>
      <c r="D18" s="20" t="s">
        <v>19</v>
      </c>
      <c r="E18" s="39" t="s">
        <v>55</v>
      </c>
      <c r="F18" s="76">
        <v>169235000</v>
      </c>
      <c r="G18" s="76">
        <v>365035000</v>
      </c>
      <c r="H18" s="76">
        <v>534270000</v>
      </c>
      <c r="I18" s="76">
        <v>132683000</v>
      </c>
      <c r="J18" s="76">
        <v>44147298</v>
      </c>
      <c r="K18" s="76">
        <v>65481222</v>
      </c>
      <c r="L18" s="76">
        <v>109628520</v>
      </c>
      <c r="M18" s="10" t="s">
        <v>54</v>
      </c>
      <c r="N18" s="77">
        <v>23054480</v>
      </c>
    </row>
    <row r="19" spans="1:14" ht="28.5" customHeight="1">
      <c r="A19" s="19" t="s">
        <v>19</v>
      </c>
      <c r="B19" s="20" t="s">
        <v>19</v>
      </c>
      <c r="C19" s="20" t="s">
        <v>19</v>
      </c>
      <c r="D19" s="20" t="s">
        <v>19</v>
      </c>
      <c r="E19" s="39" t="s">
        <v>56</v>
      </c>
      <c r="F19" s="76">
        <v>169235000</v>
      </c>
      <c r="G19" s="76">
        <v>365035000</v>
      </c>
      <c r="H19" s="76">
        <v>534270000</v>
      </c>
      <c r="I19" s="76">
        <v>132683000</v>
      </c>
      <c r="J19" s="76">
        <v>44147298</v>
      </c>
      <c r="K19" s="76">
        <v>65481222</v>
      </c>
      <c r="L19" s="76">
        <v>109628520</v>
      </c>
      <c r="M19" s="10" t="s">
        <v>54</v>
      </c>
      <c r="N19" s="77">
        <v>23054480</v>
      </c>
    </row>
    <row r="20" spans="1:14" ht="28.5" customHeight="1">
      <c r="A20" s="19" t="s">
        <v>19</v>
      </c>
      <c r="B20" s="20" t="s">
        <v>19</v>
      </c>
      <c r="C20" s="20" t="s">
        <v>22</v>
      </c>
      <c r="D20" s="20" t="s">
        <v>19</v>
      </c>
      <c r="E20" s="39" t="s">
        <v>57</v>
      </c>
      <c r="F20" s="76">
        <v>169235000</v>
      </c>
      <c r="G20" s="76">
        <v>365035000</v>
      </c>
      <c r="H20" s="76">
        <v>534270000</v>
      </c>
      <c r="I20" s="76">
        <v>132683000</v>
      </c>
      <c r="J20" s="76">
        <v>44147298</v>
      </c>
      <c r="K20" s="76">
        <v>65481222</v>
      </c>
      <c r="L20" s="76">
        <v>109628520</v>
      </c>
      <c r="M20" s="10" t="s">
        <v>54</v>
      </c>
      <c r="N20" s="77">
        <v>23054480</v>
      </c>
    </row>
    <row r="21" spans="1:14" ht="28.5" customHeight="1">
      <c r="A21" s="19" t="s">
        <v>48</v>
      </c>
      <c r="B21" s="20" t="s">
        <v>19</v>
      </c>
      <c r="C21" s="20" t="s">
        <v>19</v>
      </c>
      <c r="D21" s="20" t="s">
        <v>19</v>
      </c>
      <c r="E21" s="39" t="s">
        <v>58</v>
      </c>
      <c r="F21" s="76">
        <v>576037000</v>
      </c>
      <c r="G21" s="76">
        <v>2348000000</v>
      </c>
      <c r="H21" s="76">
        <v>2924037000</v>
      </c>
      <c r="I21" s="76">
        <v>1496037000</v>
      </c>
      <c r="J21" s="76">
        <v>465581657</v>
      </c>
      <c r="K21" s="76">
        <v>40000</v>
      </c>
      <c r="L21" s="76">
        <v>465621657</v>
      </c>
      <c r="M21" s="10" t="s">
        <v>59</v>
      </c>
      <c r="N21" s="77">
        <v>1030415343</v>
      </c>
    </row>
    <row r="22" spans="1:14" ht="28.5" customHeight="1">
      <c r="A22" s="19" t="s">
        <v>19</v>
      </c>
      <c r="B22" s="20" t="s">
        <v>22</v>
      </c>
      <c r="C22" s="20" t="s">
        <v>19</v>
      </c>
      <c r="D22" s="20" t="s">
        <v>19</v>
      </c>
      <c r="E22" s="39" t="s">
        <v>60</v>
      </c>
      <c r="F22" s="76">
        <v>576037000</v>
      </c>
      <c r="G22" s="76">
        <v>2348000000</v>
      </c>
      <c r="H22" s="76">
        <v>2924037000</v>
      </c>
      <c r="I22" s="76">
        <v>1496037000</v>
      </c>
      <c r="J22" s="76">
        <v>465581657</v>
      </c>
      <c r="K22" s="76">
        <v>40000</v>
      </c>
      <c r="L22" s="76">
        <v>465621657</v>
      </c>
      <c r="M22" s="10" t="s">
        <v>59</v>
      </c>
      <c r="N22" s="77">
        <v>1030415343</v>
      </c>
    </row>
    <row r="23" spans="1:14" ht="28.5" customHeight="1">
      <c r="A23" s="19" t="s">
        <v>19</v>
      </c>
      <c r="B23" s="20" t="s">
        <v>19</v>
      </c>
      <c r="C23" s="20" t="s">
        <v>19</v>
      </c>
      <c r="D23" s="20" t="s">
        <v>19</v>
      </c>
      <c r="E23" s="39" t="s">
        <v>61</v>
      </c>
      <c r="F23" s="76">
        <v>576037000</v>
      </c>
      <c r="G23" s="76">
        <v>248000000</v>
      </c>
      <c r="H23" s="76">
        <v>824037000</v>
      </c>
      <c r="I23" s="76">
        <v>576037000</v>
      </c>
      <c r="J23" s="76">
        <v>372172823</v>
      </c>
      <c r="K23" s="76">
        <v>40000</v>
      </c>
      <c r="L23" s="76">
        <v>372212823</v>
      </c>
      <c r="M23" s="10" t="s">
        <v>62</v>
      </c>
      <c r="N23" s="77">
        <v>203824177</v>
      </c>
    </row>
    <row r="24" spans="1:14" ht="28.5" customHeight="1">
      <c r="A24" s="19" t="s">
        <v>19</v>
      </c>
      <c r="B24" s="20" t="s">
        <v>19</v>
      </c>
      <c r="C24" s="20" t="s">
        <v>22</v>
      </c>
      <c r="D24" s="20" t="s">
        <v>19</v>
      </c>
      <c r="E24" s="39" t="s">
        <v>63</v>
      </c>
      <c r="F24" s="76">
        <v>576037000</v>
      </c>
      <c r="G24" s="76">
        <v>248000000</v>
      </c>
      <c r="H24" s="76">
        <v>824037000</v>
      </c>
      <c r="I24" s="76">
        <v>576037000</v>
      </c>
      <c r="J24" s="76">
        <v>372172823</v>
      </c>
      <c r="K24" s="76">
        <v>40000</v>
      </c>
      <c r="L24" s="76">
        <v>372212823</v>
      </c>
      <c r="M24" s="10" t="s">
        <v>62</v>
      </c>
      <c r="N24" s="77">
        <v>203824177</v>
      </c>
    </row>
    <row r="25" spans="1:14" ht="28.5" customHeight="1">
      <c r="A25" s="19" t="s">
        <v>19</v>
      </c>
      <c r="B25" s="20" t="s">
        <v>19</v>
      </c>
      <c r="C25" s="20" t="s">
        <v>19</v>
      </c>
      <c r="D25" s="20" t="s">
        <v>19</v>
      </c>
      <c r="E25" s="39" t="s">
        <v>64</v>
      </c>
      <c r="F25" s="76" t="s">
        <v>20</v>
      </c>
      <c r="G25" s="76">
        <v>2100000000</v>
      </c>
      <c r="H25" s="76">
        <v>2100000000</v>
      </c>
      <c r="I25" s="76">
        <v>920000000</v>
      </c>
      <c r="J25" s="76">
        <v>93408834</v>
      </c>
      <c r="K25" s="76" t="s">
        <v>20</v>
      </c>
      <c r="L25" s="76">
        <v>93408834</v>
      </c>
      <c r="M25" s="10" t="s">
        <v>65</v>
      </c>
      <c r="N25" s="77">
        <v>826591166</v>
      </c>
    </row>
    <row r="26" spans="1:14" ht="28.5" customHeight="1">
      <c r="A26" s="19" t="s">
        <v>19</v>
      </c>
      <c r="B26" s="20" t="s">
        <v>19</v>
      </c>
      <c r="C26" s="20" t="s">
        <v>21</v>
      </c>
      <c r="D26" s="20" t="s">
        <v>19</v>
      </c>
      <c r="E26" s="39" t="s">
        <v>66</v>
      </c>
      <c r="F26" s="76" t="s">
        <v>20</v>
      </c>
      <c r="G26" s="76">
        <v>2100000000</v>
      </c>
      <c r="H26" s="76">
        <v>2100000000</v>
      </c>
      <c r="I26" s="76">
        <v>920000000</v>
      </c>
      <c r="J26" s="76">
        <v>93408834</v>
      </c>
      <c r="K26" s="76" t="s">
        <v>20</v>
      </c>
      <c r="L26" s="76">
        <v>93408834</v>
      </c>
      <c r="M26" s="10" t="s">
        <v>65</v>
      </c>
      <c r="N26" s="77">
        <v>826591166</v>
      </c>
    </row>
    <row r="27" spans="1:14" ht="28.5" customHeight="1">
      <c r="A27" s="25" t="s">
        <v>67</v>
      </c>
      <c r="B27" s="26" t="s">
        <v>19</v>
      </c>
      <c r="C27" s="26" t="s">
        <v>19</v>
      </c>
      <c r="D27" s="26" t="s">
        <v>19</v>
      </c>
      <c r="E27" s="40" t="s">
        <v>68</v>
      </c>
      <c r="F27" s="78">
        <v>20491000000</v>
      </c>
      <c r="G27" s="78">
        <v>77440000000</v>
      </c>
      <c r="H27" s="78">
        <v>97931000000</v>
      </c>
      <c r="I27" s="78">
        <v>37082297000</v>
      </c>
      <c r="J27" s="78">
        <v>23493849125</v>
      </c>
      <c r="K27" s="78">
        <v>8836374155</v>
      </c>
      <c r="L27" s="78">
        <v>32330223280</v>
      </c>
      <c r="M27" s="28" t="s">
        <v>69</v>
      </c>
      <c r="N27" s="79">
        <v>4752073720</v>
      </c>
    </row>
    <row r="28" spans="1:14" ht="28.5" customHeight="1">
      <c r="A28" s="41" t="s">
        <v>19</v>
      </c>
      <c r="B28" s="42" t="s">
        <v>22</v>
      </c>
      <c r="C28" s="42" t="s">
        <v>19</v>
      </c>
      <c r="D28" s="42" t="s">
        <v>19</v>
      </c>
      <c r="E28" s="43" t="s">
        <v>70</v>
      </c>
      <c r="F28" s="100">
        <v>20491000000</v>
      </c>
      <c r="G28" s="100">
        <v>77440000000</v>
      </c>
      <c r="H28" s="100">
        <v>97931000000</v>
      </c>
      <c r="I28" s="100">
        <v>37082297000</v>
      </c>
      <c r="J28" s="100">
        <v>23493849125</v>
      </c>
      <c r="K28" s="100">
        <v>8836374155</v>
      </c>
      <c r="L28" s="100">
        <v>32330223280</v>
      </c>
      <c r="M28" s="44" t="s">
        <v>69</v>
      </c>
      <c r="N28" s="101">
        <v>4752073720</v>
      </c>
    </row>
    <row r="29" spans="1:14" ht="28.5" customHeight="1">
      <c r="A29" s="19" t="s">
        <v>19</v>
      </c>
      <c r="B29" s="20" t="s">
        <v>19</v>
      </c>
      <c r="C29" s="20" t="s">
        <v>19</v>
      </c>
      <c r="D29" s="20" t="s">
        <v>19</v>
      </c>
      <c r="E29" s="39" t="s">
        <v>71</v>
      </c>
      <c r="F29" s="76">
        <v>415000000</v>
      </c>
      <c r="G29" s="76">
        <v>50000000</v>
      </c>
      <c r="H29" s="76">
        <v>465000000</v>
      </c>
      <c r="I29" s="76">
        <v>336230000</v>
      </c>
      <c r="J29" s="76">
        <v>335861170</v>
      </c>
      <c r="K29" s="76" t="s">
        <v>20</v>
      </c>
      <c r="L29" s="76">
        <v>335861170</v>
      </c>
      <c r="M29" s="10" t="s">
        <v>72</v>
      </c>
      <c r="N29" s="77">
        <v>368830</v>
      </c>
    </row>
    <row r="30" spans="1:14" ht="28.5" customHeight="1">
      <c r="A30" s="19" t="s">
        <v>19</v>
      </c>
      <c r="B30" s="20" t="s">
        <v>19</v>
      </c>
      <c r="C30" s="20" t="s">
        <v>22</v>
      </c>
      <c r="D30" s="20" t="s">
        <v>19</v>
      </c>
      <c r="E30" s="39" t="s">
        <v>73</v>
      </c>
      <c r="F30" s="76">
        <v>415000000</v>
      </c>
      <c r="G30" s="76">
        <v>50000000</v>
      </c>
      <c r="H30" s="76">
        <v>465000000</v>
      </c>
      <c r="I30" s="76">
        <v>336230000</v>
      </c>
      <c r="J30" s="76">
        <v>335861170</v>
      </c>
      <c r="K30" s="76" t="s">
        <v>20</v>
      </c>
      <c r="L30" s="76">
        <v>335861170</v>
      </c>
      <c r="M30" s="10" t="s">
        <v>72</v>
      </c>
      <c r="N30" s="77">
        <v>368830</v>
      </c>
    </row>
    <row r="31" spans="1:14" ht="28.5" customHeight="1">
      <c r="A31" s="19" t="s">
        <v>19</v>
      </c>
      <c r="B31" s="20" t="s">
        <v>19</v>
      </c>
      <c r="C31" s="20" t="s">
        <v>19</v>
      </c>
      <c r="D31" s="20" t="s">
        <v>19</v>
      </c>
      <c r="E31" s="39" t="s">
        <v>74</v>
      </c>
      <c r="F31" s="76">
        <v>20076000000</v>
      </c>
      <c r="G31" s="76">
        <v>77390000000</v>
      </c>
      <c r="H31" s="76">
        <v>97466000000</v>
      </c>
      <c r="I31" s="76">
        <v>36746067000</v>
      </c>
      <c r="J31" s="76">
        <v>23157987955</v>
      </c>
      <c r="K31" s="76">
        <v>8836374155</v>
      </c>
      <c r="L31" s="76">
        <v>31994362110</v>
      </c>
      <c r="M31" s="10" t="s">
        <v>75</v>
      </c>
      <c r="N31" s="77">
        <v>4751704890</v>
      </c>
    </row>
    <row r="32" spans="1:14" ht="28.5" customHeight="1">
      <c r="A32" s="19" t="s">
        <v>19</v>
      </c>
      <c r="B32" s="20" t="s">
        <v>19</v>
      </c>
      <c r="C32" s="20" t="s">
        <v>21</v>
      </c>
      <c r="D32" s="20" t="s">
        <v>19</v>
      </c>
      <c r="E32" s="39" t="s">
        <v>76</v>
      </c>
      <c r="F32" s="76">
        <v>20076000000</v>
      </c>
      <c r="G32" s="76">
        <v>77390000000</v>
      </c>
      <c r="H32" s="76">
        <v>97466000000</v>
      </c>
      <c r="I32" s="76">
        <v>36746067000</v>
      </c>
      <c r="J32" s="76">
        <v>23157987955</v>
      </c>
      <c r="K32" s="76">
        <v>8836374155</v>
      </c>
      <c r="L32" s="76">
        <v>31994362110</v>
      </c>
      <c r="M32" s="10" t="s">
        <v>75</v>
      </c>
      <c r="N32" s="77">
        <v>4751704890</v>
      </c>
    </row>
    <row r="33" spans="1:14" ht="28.5" customHeight="1">
      <c r="A33" s="19" t="s">
        <v>77</v>
      </c>
      <c r="B33" s="20" t="s">
        <v>19</v>
      </c>
      <c r="C33" s="20" t="s">
        <v>19</v>
      </c>
      <c r="D33" s="20" t="s">
        <v>19</v>
      </c>
      <c r="E33" s="39" t="s">
        <v>78</v>
      </c>
      <c r="F33" s="76">
        <v>16767107000</v>
      </c>
      <c r="G33" s="76">
        <v>13128924000</v>
      </c>
      <c r="H33" s="76">
        <v>29896031000</v>
      </c>
      <c r="I33" s="76">
        <v>17630602000</v>
      </c>
      <c r="J33" s="76">
        <v>14438007920</v>
      </c>
      <c r="K33" s="76">
        <v>449111852</v>
      </c>
      <c r="L33" s="76">
        <v>14887119772</v>
      </c>
      <c r="M33" s="10" t="s">
        <v>79</v>
      </c>
      <c r="N33" s="77">
        <v>2743482228</v>
      </c>
    </row>
    <row r="34" spans="1:14" ht="28.5" customHeight="1">
      <c r="A34" s="19" t="s">
        <v>19</v>
      </c>
      <c r="B34" s="20" t="s">
        <v>22</v>
      </c>
      <c r="C34" s="20" t="s">
        <v>19</v>
      </c>
      <c r="D34" s="20" t="s">
        <v>19</v>
      </c>
      <c r="E34" s="39" t="s">
        <v>80</v>
      </c>
      <c r="F34" s="76">
        <v>16767107000</v>
      </c>
      <c r="G34" s="76">
        <v>13128924000</v>
      </c>
      <c r="H34" s="76">
        <v>29896031000</v>
      </c>
      <c r="I34" s="76">
        <v>17630602000</v>
      </c>
      <c r="J34" s="76">
        <v>14438007920</v>
      </c>
      <c r="K34" s="76">
        <v>449111852</v>
      </c>
      <c r="L34" s="76">
        <v>14887119772</v>
      </c>
      <c r="M34" s="10" t="s">
        <v>79</v>
      </c>
      <c r="N34" s="77">
        <v>2743482228</v>
      </c>
    </row>
    <row r="35" spans="1:14" ht="28.5" customHeight="1">
      <c r="A35" s="19" t="s">
        <v>19</v>
      </c>
      <c r="B35" s="20" t="s">
        <v>19</v>
      </c>
      <c r="C35" s="20" t="s">
        <v>19</v>
      </c>
      <c r="D35" s="20" t="s">
        <v>19</v>
      </c>
      <c r="E35" s="39" t="s">
        <v>81</v>
      </c>
      <c r="F35" s="76">
        <v>1124618000</v>
      </c>
      <c r="G35" s="76">
        <v>280000000</v>
      </c>
      <c r="H35" s="76">
        <v>1404618000</v>
      </c>
      <c r="I35" s="76">
        <v>871586000</v>
      </c>
      <c r="J35" s="76">
        <v>369846596</v>
      </c>
      <c r="K35" s="76">
        <v>190767179</v>
      </c>
      <c r="L35" s="76">
        <v>560613775</v>
      </c>
      <c r="M35" s="10" t="s">
        <v>82</v>
      </c>
      <c r="N35" s="77">
        <v>310972225</v>
      </c>
    </row>
    <row r="36" spans="1:14" ht="28.5" customHeight="1">
      <c r="A36" s="19" t="s">
        <v>19</v>
      </c>
      <c r="B36" s="20" t="s">
        <v>19</v>
      </c>
      <c r="C36" s="20" t="s">
        <v>22</v>
      </c>
      <c r="D36" s="20" t="s">
        <v>19</v>
      </c>
      <c r="E36" s="39" t="s">
        <v>83</v>
      </c>
      <c r="F36" s="76">
        <v>1124618000</v>
      </c>
      <c r="G36" s="76">
        <v>280000000</v>
      </c>
      <c r="H36" s="76">
        <v>1404618000</v>
      </c>
      <c r="I36" s="76">
        <v>871586000</v>
      </c>
      <c r="J36" s="76">
        <v>369846596</v>
      </c>
      <c r="K36" s="76">
        <v>190767179</v>
      </c>
      <c r="L36" s="76">
        <v>560613775</v>
      </c>
      <c r="M36" s="10" t="s">
        <v>82</v>
      </c>
      <c r="N36" s="77">
        <v>310972225</v>
      </c>
    </row>
    <row r="37" spans="1:14" ht="28.5" customHeight="1">
      <c r="A37" s="19" t="s">
        <v>19</v>
      </c>
      <c r="B37" s="20" t="s">
        <v>19</v>
      </c>
      <c r="C37" s="20" t="s">
        <v>19</v>
      </c>
      <c r="D37" s="20" t="s">
        <v>19</v>
      </c>
      <c r="E37" s="39" t="s">
        <v>84</v>
      </c>
      <c r="F37" s="76">
        <v>15642489000</v>
      </c>
      <c r="G37" s="76">
        <v>12848924000</v>
      </c>
      <c r="H37" s="76">
        <v>28491413000</v>
      </c>
      <c r="I37" s="76">
        <v>16759016000</v>
      </c>
      <c r="J37" s="76">
        <v>14068161324</v>
      </c>
      <c r="K37" s="76">
        <v>258344673</v>
      </c>
      <c r="L37" s="76">
        <v>14326505997</v>
      </c>
      <c r="M37" s="10" t="s">
        <v>85</v>
      </c>
      <c r="N37" s="77">
        <v>2432510003</v>
      </c>
    </row>
    <row r="38" spans="1:14" ht="28.5" customHeight="1">
      <c r="A38" s="19" t="s">
        <v>19</v>
      </c>
      <c r="B38" s="20" t="s">
        <v>19</v>
      </c>
      <c r="C38" s="20" t="s">
        <v>21</v>
      </c>
      <c r="D38" s="20" t="s">
        <v>19</v>
      </c>
      <c r="E38" s="39" t="s">
        <v>86</v>
      </c>
      <c r="F38" s="76">
        <v>15642489000</v>
      </c>
      <c r="G38" s="76">
        <v>12848924000</v>
      </c>
      <c r="H38" s="76">
        <v>28491413000</v>
      </c>
      <c r="I38" s="76">
        <v>16759016000</v>
      </c>
      <c r="J38" s="76">
        <v>14068161324</v>
      </c>
      <c r="K38" s="76">
        <v>258344673</v>
      </c>
      <c r="L38" s="76">
        <v>14326505997</v>
      </c>
      <c r="M38" s="10" t="s">
        <v>85</v>
      </c>
      <c r="N38" s="77">
        <v>2432510003</v>
      </c>
    </row>
    <row r="39" spans="1:14" ht="28.5" customHeight="1">
      <c r="A39" s="19" t="s">
        <v>87</v>
      </c>
      <c r="B39" s="20" t="s">
        <v>19</v>
      </c>
      <c r="C39" s="20" t="s">
        <v>19</v>
      </c>
      <c r="D39" s="20" t="s">
        <v>19</v>
      </c>
      <c r="E39" s="39" t="s">
        <v>88</v>
      </c>
      <c r="F39" s="76">
        <v>3556947000</v>
      </c>
      <c r="G39" s="76">
        <v>1985000000</v>
      </c>
      <c r="H39" s="76">
        <v>5541947000</v>
      </c>
      <c r="I39" s="76">
        <v>2218337000</v>
      </c>
      <c r="J39" s="76">
        <v>1558598883</v>
      </c>
      <c r="K39" s="76">
        <v>261755666</v>
      </c>
      <c r="L39" s="76">
        <v>1820354549</v>
      </c>
      <c r="M39" s="10" t="s">
        <v>89</v>
      </c>
      <c r="N39" s="77">
        <v>397982451</v>
      </c>
    </row>
    <row r="40" spans="1:14" ht="28.5" customHeight="1">
      <c r="A40" s="19" t="s">
        <v>19</v>
      </c>
      <c r="B40" s="20" t="s">
        <v>22</v>
      </c>
      <c r="C40" s="20" t="s">
        <v>19</v>
      </c>
      <c r="D40" s="20" t="s">
        <v>19</v>
      </c>
      <c r="E40" s="39" t="s">
        <v>90</v>
      </c>
      <c r="F40" s="76">
        <v>3556947000</v>
      </c>
      <c r="G40" s="76">
        <v>1985000000</v>
      </c>
      <c r="H40" s="76">
        <v>5541947000</v>
      </c>
      <c r="I40" s="76">
        <v>2218337000</v>
      </c>
      <c r="J40" s="76">
        <v>1558598883</v>
      </c>
      <c r="K40" s="76">
        <v>261755666</v>
      </c>
      <c r="L40" s="76">
        <v>1820354549</v>
      </c>
      <c r="M40" s="10" t="s">
        <v>89</v>
      </c>
      <c r="N40" s="77">
        <v>397982451</v>
      </c>
    </row>
    <row r="41" spans="1:14" ht="28.5" customHeight="1">
      <c r="A41" s="19" t="s">
        <v>19</v>
      </c>
      <c r="B41" s="20" t="s">
        <v>19</v>
      </c>
      <c r="C41" s="20" t="s">
        <v>19</v>
      </c>
      <c r="D41" s="20" t="s">
        <v>19</v>
      </c>
      <c r="E41" s="39" t="s">
        <v>91</v>
      </c>
      <c r="F41" s="76">
        <v>71420000</v>
      </c>
      <c r="G41" s="76" t="s">
        <v>20</v>
      </c>
      <c r="H41" s="76">
        <v>71420000</v>
      </c>
      <c r="I41" s="76">
        <v>54054000</v>
      </c>
      <c r="J41" s="76">
        <v>38468313</v>
      </c>
      <c r="K41" s="76" t="s">
        <v>20</v>
      </c>
      <c r="L41" s="76">
        <v>38468313</v>
      </c>
      <c r="M41" s="10" t="s">
        <v>92</v>
      </c>
      <c r="N41" s="77">
        <v>15585687</v>
      </c>
    </row>
    <row r="42" spans="1:14" ht="28.5" customHeight="1">
      <c r="A42" s="19" t="s">
        <v>19</v>
      </c>
      <c r="B42" s="20" t="s">
        <v>19</v>
      </c>
      <c r="C42" s="20" t="s">
        <v>22</v>
      </c>
      <c r="D42" s="20" t="s">
        <v>19</v>
      </c>
      <c r="E42" s="39" t="s">
        <v>93</v>
      </c>
      <c r="F42" s="76">
        <v>71420000</v>
      </c>
      <c r="G42" s="76" t="s">
        <v>20</v>
      </c>
      <c r="H42" s="76">
        <v>71420000</v>
      </c>
      <c r="I42" s="76">
        <v>54054000</v>
      </c>
      <c r="J42" s="76">
        <v>38468313</v>
      </c>
      <c r="K42" s="76" t="s">
        <v>20</v>
      </c>
      <c r="L42" s="76">
        <v>38468313</v>
      </c>
      <c r="M42" s="10" t="s">
        <v>92</v>
      </c>
      <c r="N42" s="77">
        <v>15585687</v>
      </c>
    </row>
    <row r="43" spans="1:14" ht="28.5" customHeight="1">
      <c r="A43" s="19" t="s">
        <v>19</v>
      </c>
      <c r="B43" s="20" t="s">
        <v>19</v>
      </c>
      <c r="C43" s="20" t="s">
        <v>19</v>
      </c>
      <c r="D43" s="20" t="s">
        <v>19</v>
      </c>
      <c r="E43" s="39" t="s">
        <v>94</v>
      </c>
      <c r="F43" s="76">
        <v>3485527000</v>
      </c>
      <c r="G43" s="76">
        <v>1985000000</v>
      </c>
      <c r="H43" s="76">
        <v>5470527000</v>
      </c>
      <c r="I43" s="76">
        <v>2164283000</v>
      </c>
      <c r="J43" s="76">
        <v>1520130570</v>
      </c>
      <c r="K43" s="76">
        <v>261755666</v>
      </c>
      <c r="L43" s="76">
        <v>1781886236</v>
      </c>
      <c r="M43" s="10" t="s">
        <v>95</v>
      </c>
      <c r="N43" s="77">
        <v>382396764</v>
      </c>
    </row>
    <row r="44" spans="1:14" ht="28.5" customHeight="1">
      <c r="A44" s="19" t="s">
        <v>19</v>
      </c>
      <c r="B44" s="20" t="s">
        <v>19</v>
      </c>
      <c r="C44" s="20" t="s">
        <v>21</v>
      </c>
      <c r="D44" s="20" t="s">
        <v>19</v>
      </c>
      <c r="E44" s="39" t="s">
        <v>96</v>
      </c>
      <c r="F44" s="76">
        <v>3485527000</v>
      </c>
      <c r="G44" s="76">
        <v>1985000000</v>
      </c>
      <c r="H44" s="76">
        <v>5470527000</v>
      </c>
      <c r="I44" s="76">
        <v>2164283000</v>
      </c>
      <c r="J44" s="76">
        <v>1520130570</v>
      </c>
      <c r="K44" s="76">
        <v>261755666</v>
      </c>
      <c r="L44" s="76">
        <v>1781886236</v>
      </c>
      <c r="M44" s="10" t="s">
        <v>95</v>
      </c>
      <c r="N44" s="77">
        <v>382396764</v>
      </c>
    </row>
    <row r="45" spans="1:14" ht="28.5" customHeight="1">
      <c r="A45" s="19" t="s">
        <v>23</v>
      </c>
      <c r="B45" s="20" t="s">
        <v>19</v>
      </c>
      <c r="C45" s="20" t="s">
        <v>19</v>
      </c>
      <c r="D45" s="20" t="s">
        <v>19</v>
      </c>
      <c r="E45" s="39" t="s">
        <v>97</v>
      </c>
      <c r="F45" s="76">
        <v>16958068000</v>
      </c>
      <c r="G45" s="76">
        <v>19830719000</v>
      </c>
      <c r="H45" s="76">
        <v>36788787000</v>
      </c>
      <c r="I45" s="76">
        <v>22011839000</v>
      </c>
      <c r="J45" s="76">
        <v>11961182953</v>
      </c>
      <c r="K45" s="76">
        <v>2803873109</v>
      </c>
      <c r="L45" s="76">
        <v>14765056062</v>
      </c>
      <c r="M45" s="10" t="s">
        <v>98</v>
      </c>
      <c r="N45" s="77">
        <v>7246782938</v>
      </c>
    </row>
    <row r="46" spans="1:14" ht="28.5" customHeight="1">
      <c r="A46" s="19" t="s">
        <v>19</v>
      </c>
      <c r="B46" s="20" t="s">
        <v>22</v>
      </c>
      <c r="C46" s="20" t="s">
        <v>19</v>
      </c>
      <c r="D46" s="20" t="s">
        <v>19</v>
      </c>
      <c r="E46" s="39" t="s">
        <v>99</v>
      </c>
      <c r="F46" s="76">
        <v>16958068000</v>
      </c>
      <c r="G46" s="76">
        <v>19830719000</v>
      </c>
      <c r="H46" s="76">
        <v>36788787000</v>
      </c>
      <c r="I46" s="76">
        <v>22011839000</v>
      </c>
      <c r="J46" s="76">
        <v>11961182953</v>
      </c>
      <c r="K46" s="76">
        <v>2803873109</v>
      </c>
      <c r="L46" s="76">
        <v>14765056062</v>
      </c>
      <c r="M46" s="10" t="s">
        <v>98</v>
      </c>
      <c r="N46" s="77">
        <v>7246782938</v>
      </c>
    </row>
    <row r="47" spans="1:14" ht="28.5" customHeight="1">
      <c r="A47" s="19" t="s">
        <v>19</v>
      </c>
      <c r="B47" s="20" t="s">
        <v>19</v>
      </c>
      <c r="C47" s="20" t="s">
        <v>19</v>
      </c>
      <c r="D47" s="20" t="s">
        <v>19</v>
      </c>
      <c r="E47" s="39" t="s">
        <v>100</v>
      </c>
      <c r="F47" s="76">
        <v>16880068000</v>
      </c>
      <c r="G47" s="76">
        <v>10929899000</v>
      </c>
      <c r="H47" s="76">
        <v>27809967000</v>
      </c>
      <c r="I47" s="76">
        <v>13268384000</v>
      </c>
      <c r="J47" s="76">
        <v>3458886643</v>
      </c>
      <c r="K47" s="76">
        <v>2803873109</v>
      </c>
      <c r="L47" s="76">
        <v>6262759752</v>
      </c>
      <c r="M47" s="10" t="s">
        <v>101</v>
      </c>
      <c r="N47" s="77">
        <v>7005624248</v>
      </c>
    </row>
    <row r="48" spans="1:14" ht="28.5" customHeight="1">
      <c r="A48" s="19" t="s">
        <v>19</v>
      </c>
      <c r="B48" s="20" t="s">
        <v>19</v>
      </c>
      <c r="C48" s="20" t="s">
        <v>22</v>
      </c>
      <c r="D48" s="20" t="s">
        <v>19</v>
      </c>
      <c r="E48" s="39" t="s">
        <v>102</v>
      </c>
      <c r="F48" s="76">
        <v>16880068000</v>
      </c>
      <c r="G48" s="76">
        <v>10929899000</v>
      </c>
      <c r="H48" s="76">
        <v>27809967000</v>
      </c>
      <c r="I48" s="76">
        <v>13268384000</v>
      </c>
      <c r="J48" s="76">
        <v>3458886643</v>
      </c>
      <c r="K48" s="76">
        <v>2803873109</v>
      </c>
      <c r="L48" s="76">
        <v>6262759752</v>
      </c>
      <c r="M48" s="10" t="s">
        <v>101</v>
      </c>
      <c r="N48" s="77">
        <v>7005624248</v>
      </c>
    </row>
    <row r="49" spans="1:14" ht="28.5" customHeight="1">
      <c r="A49" s="25" t="s">
        <v>19</v>
      </c>
      <c r="B49" s="26" t="s">
        <v>19</v>
      </c>
      <c r="C49" s="26" t="s">
        <v>19</v>
      </c>
      <c r="D49" s="26" t="s">
        <v>19</v>
      </c>
      <c r="E49" s="40" t="s">
        <v>103</v>
      </c>
      <c r="F49" s="78">
        <v>78000000</v>
      </c>
      <c r="G49" s="78">
        <v>8900820000</v>
      </c>
      <c r="H49" s="78">
        <v>8978820000</v>
      </c>
      <c r="I49" s="78">
        <v>8743455000</v>
      </c>
      <c r="J49" s="78">
        <v>8502296310</v>
      </c>
      <c r="K49" s="78" t="s">
        <v>20</v>
      </c>
      <c r="L49" s="78">
        <v>8502296310</v>
      </c>
      <c r="M49" s="28" t="s">
        <v>104</v>
      </c>
      <c r="N49" s="79">
        <v>241158690</v>
      </c>
    </row>
    <row r="50" spans="1:14" ht="28.5" customHeight="1">
      <c r="A50" s="41" t="s">
        <v>19</v>
      </c>
      <c r="B50" s="42" t="s">
        <v>19</v>
      </c>
      <c r="C50" s="42" t="s">
        <v>21</v>
      </c>
      <c r="D50" s="42" t="s">
        <v>19</v>
      </c>
      <c r="E50" s="43" t="s">
        <v>105</v>
      </c>
      <c r="F50" s="100">
        <v>78000000</v>
      </c>
      <c r="G50" s="100">
        <v>8900820000</v>
      </c>
      <c r="H50" s="100">
        <v>8978820000</v>
      </c>
      <c r="I50" s="100">
        <v>8743455000</v>
      </c>
      <c r="J50" s="100">
        <v>8502296310</v>
      </c>
      <c r="K50" s="100" t="s">
        <v>20</v>
      </c>
      <c r="L50" s="100">
        <v>8502296310</v>
      </c>
      <c r="M50" s="44" t="s">
        <v>104</v>
      </c>
      <c r="N50" s="101">
        <v>241158690</v>
      </c>
    </row>
    <row r="51" spans="1:14" ht="28.5" customHeight="1">
      <c r="A51" s="19" t="s">
        <v>106</v>
      </c>
      <c r="B51" s="20" t="s">
        <v>19</v>
      </c>
      <c r="C51" s="20" t="s">
        <v>19</v>
      </c>
      <c r="D51" s="20" t="s">
        <v>19</v>
      </c>
      <c r="E51" s="39" t="s">
        <v>107</v>
      </c>
      <c r="F51" s="76">
        <v>800000000</v>
      </c>
      <c r="G51" s="76">
        <v>3220000000</v>
      </c>
      <c r="H51" s="76">
        <v>4020000000</v>
      </c>
      <c r="I51" s="76">
        <v>2350579000</v>
      </c>
      <c r="J51" s="76">
        <v>432443524</v>
      </c>
      <c r="K51" s="76">
        <v>1267818618</v>
      </c>
      <c r="L51" s="76">
        <v>1700262142</v>
      </c>
      <c r="M51" s="10" t="s">
        <v>108</v>
      </c>
      <c r="N51" s="77">
        <v>650316858</v>
      </c>
    </row>
    <row r="52" spans="1:14" ht="28.5" customHeight="1">
      <c r="A52" s="19" t="s">
        <v>19</v>
      </c>
      <c r="B52" s="20" t="s">
        <v>22</v>
      </c>
      <c r="C52" s="20" t="s">
        <v>19</v>
      </c>
      <c r="D52" s="20" t="s">
        <v>19</v>
      </c>
      <c r="E52" s="39" t="s">
        <v>109</v>
      </c>
      <c r="F52" s="76">
        <v>800000000</v>
      </c>
      <c r="G52" s="76">
        <v>3220000000</v>
      </c>
      <c r="H52" s="76">
        <v>4020000000</v>
      </c>
      <c r="I52" s="76">
        <v>2350579000</v>
      </c>
      <c r="J52" s="76">
        <v>432443524</v>
      </c>
      <c r="K52" s="76">
        <v>1267818618</v>
      </c>
      <c r="L52" s="76">
        <v>1700262142</v>
      </c>
      <c r="M52" s="10" t="s">
        <v>108</v>
      </c>
      <c r="N52" s="77">
        <v>650316858</v>
      </c>
    </row>
    <row r="53" spans="1:14" ht="28.5" customHeight="1">
      <c r="A53" s="19" t="s">
        <v>19</v>
      </c>
      <c r="B53" s="20" t="s">
        <v>19</v>
      </c>
      <c r="C53" s="20" t="s">
        <v>19</v>
      </c>
      <c r="D53" s="20" t="s">
        <v>19</v>
      </c>
      <c r="E53" s="39" t="s">
        <v>110</v>
      </c>
      <c r="F53" s="76">
        <v>800000000</v>
      </c>
      <c r="G53" s="76">
        <v>3220000000</v>
      </c>
      <c r="H53" s="76">
        <v>4020000000</v>
      </c>
      <c r="I53" s="76">
        <v>2350579000</v>
      </c>
      <c r="J53" s="76">
        <v>432443524</v>
      </c>
      <c r="K53" s="76">
        <v>1267818618</v>
      </c>
      <c r="L53" s="76">
        <v>1700262142</v>
      </c>
      <c r="M53" s="10" t="s">
        <v>108</v>
      </c>
      <c r="N53" s="77">
        <v>650316858</v>
      </c>
    </row>
    <row r="54" spans="1:14" ht="28.5" customHeight="1">
      <c r="A54" s="19" t="s">
        <v>19</v>
      </c>
      <c r="B54" s="20" t="s">
        <v>19</v>
      </c>
      <c r="C54" s="20" t="s">
        <v>22</v>
      </c>
      <c r="D54" s="20" t="s">
        <v>19</v>
      </c>
      <c r="E54" s="39" t="s">
        <v>111</v>
      </c>
      <c r="F54" s="76">
        <v>800000000</v>
      </c>
      <c r="G54" s="76">
        <v>3220000000</v>
      </c>
      <c r="H54" s="76">
        <v>4020000000</v>
      </c>
      <c r="I54" s="76">
        <v>2350579000</v>
      </c>
      <c r="J54" s="76">
        <v>432443524</v>
      </c>
      <c r="K54" s="76">
        <v>1267818618</v>
      </c>
      <c r="L54" s="76">
        <v>1700262142</v>
      </c>
      <c r="M54" s="10" t="s">
        <v>108</v>
      </c>
      <c r="N54" s="77">
        <v>650316858</v>
      </c>
    </row>
    <row r="55" spans="1:14" ht="28.5" customHeight="1">
      <c r="A55" s="19" t="s">
        <v>112</v>
      </c>
      <c r="B55" s="20" t="s">
        <v>19</v>
      </c>
      <c r="C55" s="20" t="s">
        <v>19</v>
      </c>
      <c r="D55" s="20" t="s">
        <v>19</v>
      </c>
      <c r="E55" s="39" t="s">
        <v>113</v>
      </c>
      <c r="F55" s="76">
        <v>112550000</v>
      </c>
      <c r="G55" s="76" t="s">
        <v>20</v>
      </c>
      <c r="H55" s="76">
        <v>112550000</v>
      </c>
      <c r="I55" s="76">
        <v>66754000</v>
      </c>
      <c r="J55" s="76">
        <v>42374505</v>
      </c>
      <c r="K55" s="76">
        <v>21870295</v>
      </c>
      <c r="L55" s="76">
        <v>64244800</v>
      </c>
      <c r="M55" s="10" t="s">
        <v>114</v>
      </c>
      <c r="N55" s="77">
        <v>2509200</v>
      </c>
    </row>
    <row r="56" spans="1:14" ht="28.5" customHeight="1">
      <c r="A56" s="19" t="s">
        <v>19</v>
      </c>
      <c r="B56" s="20" t="s">
        <v>22</v>
      </c>
      <c r="C56" s="20" t="s">
        <v>19</v>
      </c>
      <c r="D56" s="20" t="s">
        <v>19</v>
      </c>
      <c r="E56" s="39" t="s">
        <v>115</v>
      </c>
      <c r="F56" s="76">
        <v>112550000</v>
      </c>
      <c r="G56" s="76" t="s">
        <v>20</v>
      </c>
      <c r="H56" s="76">
        <v>112550000</v>
      </c>
      <c r="I56" s="76">
        <v>66754000</v>
      </c>
      <c r="J56" s="76">
        <v>42374505</v>
      </c>
      <c r="K56" s="76">
        <v>21870295</v>
      </c>
      <c r="L56" s="76">
        <v>64244800</v>
      </c>
      <c r="M56" s="10" t="s">
        <v>114</v>
      </c>
      <c r="N56" s="77">
        <v>2509200</v>
      </c>
    </row>
    <row r="57" spans="1:14" ht="28.5" customHeight="1">
      <c r="A57" s="19" t="s">
        <v>19</v>
      </c>
      <c r="B57" s="20" t="s">
        <v>19</v>
      </c>
      <c r="C57" s="20" t="s">
        <v>19</v>
      </c>
      <c r="D57" s="20" t="s">
        <v>19</v>
      </c>
      <c r="E57" s="39" t="s">
        <v>116</v>
      </c>
      <c r="F57" s="76">
        <v>112550000</v>
      </c>
      <c r="G57" s="76" t="s">
        <v>20</v>
      </c>
      <c r="H57" s="76">
        <v>112550000</v>
      </c>
      <c r="I57" s="76">
        <v>66754000</v>
      </c>
      <c r="J57" s="76">
        <v>42374505</v>
      </c>
      <c r="K57" s="76">
        <v>21870295</v>
      </c>
      <c r="L57" s="76">
        <v>64244800</v>
      </c>
      <c r="M57" s="10" t="s">
        <v>114</v>
      </c>
      <c r="N57" s="77">
        <v>2509200</v>
      </c>
    </row>
    <row r="58" spans="1:14" ht="28.5" customHeight="1">
      <c r="A58" s="19" t="s">
        <v>19</v>
      </c>
      <c r="B58" s="20" t="s">
        <v>19</v>
      </c>
      <c r="C58" s="20" t="s">
        <v>22</v>
      </c>
      <c r="D58" s="20" t="s">
        <v>19</v>
      </c>
      <c r="E58" s="39" t="s">
        <v>117</v>
      </c>
      <c r="F58" s="76">
        <v>112550000</v>
      </c>
      <c r="G58" s="76" t="s">
        <v>20</v>
      </c>
      <c r="H58" s="76">
        <v>112550000</v>
      </c>
      <c r="I58" s="76">
        <v>66754000</v>
      </c>
      <c r="J58" s="76">
        <v>42374505</v>
      </c>
      <c r="K58" s="76">
        <v>21870295</v>
      </c>
      <c r="L58" s="76">
        <v>64244800</v>
      </c>
      <c r="M58" s="10" t="s">
        <v>114</v>
      </c>
      <c r="N58" s="77">
        <v>2509200</v>
      </c>
    </row>
    <row r="59" spans="1:14" ht="28.5" customHeight="1">
      <c r="A59" s="19" t="s">
        <v>118</v>
      </c>
      <c r="B59" s="20" t="s">
        <v>19</v>
      </c>
      <c r="C59" s="20" t="s">
        <v>19</v>
      </c>
      <c r="D59" s="20" t="s">
        <v>19</v>
      </c>
      <c r="E59" s="39" t="s">
        <v>119</v>
      </c>
      <c r="F59" s="76" t="s">
        <v>20</v>
      </c>
      <c r="G59" s="76">
        <v>498252000</v>
      </c>
      <c r="H59" s="76">
        <v>498252000</v>
      </c>
      <c r="I59" s="76">
        <v>398602000</v>
      </c>
      <c r="J59" s="76" t="s">
        <v>20</v>
      </c>
      <c r="K59" s="76">
        <v>200000000</v>
      </c>
      <c r="L59" s="76">
        <v>200000000</v>
      </c>
      <c r="M59" s="10" t="s">
        <v>120</v>
      </c>
      <c r="N59" s="77">
        <v>198602000</v>
      </c>
    </row>
    <row r="60" spans="1:14" ht="28.5" customHeight="1">
      <c r="A60" s="19" t="s">
        <v>19</v>
      </c>
      <c r="B60" s="20" t="s">
        <v>22</v>
      </c>
      <c r="C60" s="20" t="s">
        <v>19</v>
      </c>
      <c r="D60" s="20" t="s">
        <v>19</v>
      </c>
      <c r="E60" s="39" t="s">
        <v>121</v>
      </c>
      <c r="F60" s="76" t="s">
        <v>20</v>
      </c>
      <c r="G60" s="76">
        <v>498252000</v>
      </c>
      <c r="H60" s="76">
        <v>498252000</v>
      </c>
      <c r="I60" s="76">
        <v>398602000</v>
      </c>
      <c r="J60" s="76" t="s">
        <v>20</v>
      </c>
      <c r="K60" s="76">
        <v>200000000</v>
      </c>
      <c r="L60" s="76">
        <v>200000000</v>
      </c>
      <c r="M60" s="10" t="s">
        <v>120</v>
      </c>
      <c r="N60" s="77">
        <v>198602000</v>
      </c>
    </row>
    <row r="61" spans="1:14" ht="28.5" customHeight="1">
      <c r="A61" s="19" t="s">
        <v>19</v>
      </c>
      <c r="B61" s="20" t="s">
        <v>19</v>
      </c>
      <c r="C61" s="20" t="s">
        <v>19</v>
      </c>
      <c r="D61" s="20" t="s">
        <v>19</v>
      </c>
      <c r="E61" s="39" t="s">
        <v>122</v>
      </c>
      <c r="F61" s="76" t="s">
        <v>20</v>
      </c>
      <c r="G61" s="76">
        <v>498252000</v>
      </c>
      <c r="H61" s="76">
        <v>498252000</v>
      </c>
      <c r="I61" s="76">
        <v>398602000</v>
      </c>
      <c r="J61" s="76" t="s">
        <v>20</v>
      </c>
      <c r="K61" s="76">
        <v>200000000</v>
      </c>
      <c r="L61" s="76">
        <v>200000000</v>
      </c>
      <c r="M61" s="10" t="s">
        <v>120</v>
      </c>
      <c r="N61" s="77">
        <v>198602000</v>
      </c>
    </row>
    <row r="62" spans="1:14" ht="28.5" customHeight="1">
      <c r="A62" s="19" t="s">
        <v>19</v>
      </c>
      <c r="B62" s="20" t="s">
        <v>19</v>
      </c>
      <c r="C62" s="20" t="s">
        <v>22</v>
      </c>
      <c r="D62" s="20" t="s">
        <v>19</v>
      </c>
      <c r="E62" s="39" t="s">
        <v>123</v>
      </c>
      <c r="F62" s="76" t="s">
        <v>20</v>
      </c>
      <c r="G62" s="76">
        <v>498252000</v>
      </c>
      <c r="H62" s="76">
        <v>498252000</v>
      </c>
      <c r="I62" s="76">
        <v>398602000</v>
      </c>
      <c r="J62" s="76" t="s">
        <v>20</v>
      </c>
      <c r="K62" s="76">
        <v>200000000</v>
      </c>
      <c r="L62" s="76">
        <v>200000000</v>
      </c>
      <c r="M62" s="10" t="s">
        <v>120</v>
      </c>
      <c r="N62" s="77">
        <v>198602000</v>
      </c>
    </row>
    <row r="63" spans="1:14" ht="28.5" customHeight="1">
      <c r="A63" s="19" t="s">
        <v>124</v>
      </c>
      <c r="B63" s="20" t="s">
        <v>19</v>
      </c>
      <c r="C63" s="20" t="s">
        <v>19</v>
      </c>
      <c r="D63" s="20" t="s">
        <v>19</v>
      </c>
      <c r="E63" s="39" t="s">
        <v>125</v>
      </c>
      <c r="F63" s="76" t="s">
        <v>20</v>
      </c>
      <c r="G63" s="76">
        <v>31025000000</v>
      </c>
      <c r="H63" s="76">
        <v>31025000000</v>
      </c>
      <c r="I63" s="76">
        <v>30489469000</v>
      </c>
      <c r="J63" s="76">
        <v>3923900</v>
      </c>
      <c r="K63" s="76">
        <v>30022998665</v>
      </c>
      <c r="L63" s="76">
        <v>30026922565</v>
      </c>
      <c r="M63" s="10" t="s">
        <v>126</v>
      </c>
      <c r="N63" s="77">
        <v>462546435</v>
      </c>
    </row>
    <row r="64" spans="1:14" ht="28.5" customHeight="1">
      <c r="A64" s="19" t="s">
        <v>19</v>
      </c>
      <c r="B64" s="20" t="s">
        <v>22</v>
      </c>
      <c r="C64" s="20" t="s">
        <v>19</v>
      </c>
      <c r="D64" s="20" t="s">
        <v>19</v>
      </c>
      <c r="E64" s="39" t="s">
        <v>127</v>
      </c>
      <c r="F64" s="76" t="s">
        <v>20</v>
      </c>
      <c r="G64" s="76">
        <v>31025000000</v>
      </c>
      <c r="H64" s="76">
        <v>31025000000</v>
      </c>
      <c r="I64" s="76">
        <v>30489469000</v>
      </c>
      <c r="J64" s="76">
        <v>3923900</v>
      </c>
      <c r="K64" s="76">
        <v>30022998665</v>
      </c>
      <c r="L64" s="76">
        <v>30026922565</v>
      </c>
      <c r="M64" s="10" t="s">
        <v>126</v>
      </c>
      <c r="N64" s="77">
        <v>462546435</v>
      </c>
    </row>
    <row r="65" spans="1:14" ht="28.5" customHeight="1">
      <c r="A65" s="19" t="s">
        <v>19</v>
      </c>
      <c r="B65" s="20" t="s">
        <v>19</v>
      </c>
      <c r="C65" s="20" t="s">
        <v>19</v>
      </c>
      <c r="D65" s="20" t="s">
        <v>19</v>
      </c>
      <c r="E65" s="39" t="s">
        <v>128</v>
      </c>
      <c r="F65" s="76" t="s">
        <v>20</v>
      </c>
      <c r="G65" s="76">
        <v>31025000000</v>
      </c>
      <c r="H65" s="76">
        <v>31025000000</v>
      </c>
      <c r="I65" s="76">
        <v>30489469000</v>
      </c>
      <c r="J65" s="76">
        <v>3923900</v>
      </c>
      <c r="K65" s="76">
        <v>30022998665</v>
      </c>
      <c r="L65" s="76">
        <v>30026922565</v>
      </c>
      <c r="M65" s="10" t="s">
        <v>126</v>
      </c>
      <c r="N65" s="77">
        <v>462546435</v>
      </c>
    </row>
    <row r="66" spans="1:14" ht="28.5" customHeight="1">
      <c r="A66" s="19" t="s">
        <v>19</v>
      </c>
      <c r="B66" s="20" t="s">
        <v>19</v>
      </c>
      <c r="C66" s="20" t="s">
        <v>22</v>
      </c>
      <c r="D66" s="20" t="s">
        <v>19</v>
      </c>
      <c r="E66" s="39" t="s">
        <v>129</v>
      </c>
      <c r="F66" s="76" t="s">
        <v>20</v>
      </c>
      <c r="G66" s="76">
        <v>31025000000</v>
      </c>
      <c r="H66" s="76">
        <v>31025000000</v>
      </c>
      <c r="I66" s="76">
        <v>30489469000</v>
      </c>
      <c r="J66" s="76">
        <v>3923900</v>
      </c>
      <c r="K66" s="76">
        <v>30022998665</v>
      </c>
      <c r="L66" s="76">
        <v>30026922565</v>
      </c>
      <c r="M66" s="10" t="s">
        <v>126</v>
      </c>
      <c r="N66" s="77">
        <v>462546435</v>
      </c>
    </row>
    <row r="67" spans="1:14" ht="28.5" customHeight="1">
      <c r="F67" s="76"/>
      <c r="G67" s="76"/>
      <c r="H67" s="76"/>
      <c r="I67" s="76"/>
      <c r="J67" s="76"/>
      <c r="K67" s="76"/>
      <c r="L67" s="76"/>
      <c r="N67" s="77"/>
    </row>
    <row r="68" spans="1:14" ht="39" customHeight="1"/>
    <row r="71" spans="1:14" ht="28.5" customHeight="1">
      <c r="A71" s="25"/>
      <c r="B71" s="26"/>
      <c r="C71" s="26"/>
      <c r="D71" s="26"/>
      <c r="E71" s="40"/>
      <c r="F71" s="28"/>
      <c r="G71" s="28"/>
      <c r="H71" s="28"/>
      <c r="I71" s="28"/>
      <c r="J71" s="28"/>
      <c r="K71" s="28"/>
      <c r="L71" s="28"/>
      <c r="M71" s="28"/>
      <c r="N71" s="29"/>
    </row>
    <row r="72" spans="1:14" ht="28.5" customHeight="1">
      <c r="A72" s="41"/>
      <c r="B72" s="42"/>
      <c r="C72" s="42"/>
      <c r="D72" s="42"/>
      <c r="E72" s="43"/>
      <c r="F72" s="44"/>
      <c r="G72" s="44"/>
      <c r="H72" s="44"/>
      <c r="I72" s="44"/>
      <c r="J72" s="44"/>
      <c r="K72" s="44"/>
      <c r="L72" s="44"/>
      <c r="M72" s="44"/>
      <c r="N72" s="45"/>
    </row>
  </sheetData>
  <autoFilter ref="A5:N66"/>
  <mergeCells count="11">
    <mergeCell ref="A4:E4"/>
    <mergeCell ref="F4:H4"/>
    <mergeCell ref="I4:I5"/>
    <mergeCell ref="J4:M4"/>
    <mergeCell ref="N4:N5"/>
    <mergeCell ref="E1:H1"/>
    <mergeCell ref="I1:M1"/>
    <mergeCell ref="G2:H2"/>
    <mergeCell ref="A3:E3"/>
    <mergeCell ref="G3:H3"/>
    <mergeCell ref="M3:N3"/>
  </mergeCells>
  <phoneticPr fontId="15" type="noConversion"/>
  <pageMargins left="0.59055118110236227" right="0.59055118110236227" top="0.78740157480314965" bottom="0.6692913385826772" header="0.31496062992125984" footer="0.31496062992125984"/>
  <pageSetup paperSize="9" pageOrder="overThenDown" orientation="portrait" r:id="rId1"/>
  <rowBreaks count="2" manualBreakCount="2">
    <brk id="27" max="13" man="1"/>
    <brk id="49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WhiteSpace="0" view="pageBreakPreview" zoomScaleNormal="100" zoomScaleSheetLayoutView="100" workbookViewId="0">
      <selection activeCell="I3" sqref="I3"/>
    </sheetView>
  </sheetViews>
  <sheetFormatPr defaultRowHeight="26.45" customHeight="1"/>
  <cols>
    <col min="1" max="1" width="23.625" style="58" customWidth="1"/>
    <col min="2" max="2" width="15.625" style="59" customWidth="1"/>
    <col min="3" max="4" width="16.625" style="59" customWidth="1"/>
    <col min="5" max="5" width="17.625" style="59" customWidth="1"/>
    <col min="6" max="6" width="22.5" style="59" customWidth="1"/>
    <col min="7" max="7" width="23.625" style="59" customWidth="1"/>
    <col min="8" max="8" width="21.75" style="59" customWidth="1"/>
    <col min="9" max="9" width="21.625" style="60" customWidth="1"/>
    <col min="10" max="16384" width="9" style="1"/>
  </cols>
  <sheetData>
    <row r="1" spans="1:9" s="2" customFormat="1" ht="16.5" customHeight="1">
      <c r="A1" s="48"/>
      <c r="B1" s="143" t="s">
        <v>33</v>
      </c>
      <c r="C1" s="143"/>
      <c r="D1" s="144"/>
      <c r="E1" s="144"/>
      <c r="F1" s="145" t="s">
        <v>34</v>
      </c>
      <c r="G1" s="145"/>
      <c r="H1" s="145"/>
      <c r="I1" s="50"/>
    </row>
    <row r="2" spans="1:9" s="51" customFormat="1" ht="16.5" customHeight="1">
      <c r="A2" s="48"/>
      <c r="B2" s="49"/>
      <c r="C2" s="49"/>
      <c r="D2" s="146" t="s">
        <v>159</v>
      </c>
      <c r="E2" s="146"/>
      <c r="F2" s="147" t="s">
        <v>24</v>
      </c>
      <c r="G2" s="147"/>
      <c r="H2" s="147"/>
      <c r="I2" s="50"/>
    </row>
    <row r="3" spans="1:9" s="3" customFormat="1" ht="16.5" customHeight="1">
      <c r="A3" s="52"/>
      <c r="B3" s="50"/>
      <c r="C3" s="50"/>
      <c r="D3" s="148" t="s">
        <v>26</v>
      </c>
      <c r="E3" s="148"/>
      <c r="F3" s="149" t="s">
        <v>25</v>
      </c>
      <c r="G3" s="149"/>
      <c r="H3" s="149"/>
      <c r="I3" s="106" t="s">
        <v>1</v>
      </c>
    </row>
    <row r="4" spans="1:9" s="64" customFormat="1" ht="26.45" customHeight="1">
      <c r="A4" s="150" t="s">
        <v>131</v>
      </c>
      <c r="B4" s="153" t="s">
        <v>132</v>
      </c>
      <c r="C4" s="154"/>
      <c r="D4" s="155"/>
      <c r="E4" s="153" t="s">
        <v>4</v>
      </c>
      <c r="F4" s="154"/>
      <c r="G4" s="155"/>
      <c r="H4" s="156" t="s">
        <v>133</v>
      </c>
      <c r="I4" s="159" t="s">
        <v>134</v>
      </c>
    </row>
    <row r="5" spans="1:9" s="64" customFormat="1" ht="13.35" customHeight="1">
      <c r="A5" s="151"/>
      <c r="B5" s="162" t="s">
        <v>12</v>
      </c>
      <c r="C5" s="163" t="s">
        <v>13</v>
      </c>
      <c r="D5" s="163" t="s">
        <v>14</v>
      </c>
      <c r="E5" s="162" t="s">
        <v>15</v>
      </c>
      <c r="F5" s="165" t="s">
        <v>16</v>
      </c>
      <c r="G5" s="156" t="s">
        <v>135</v>
      </c>
      <c r="H5" s="157"/>
      <c r="I5" s="160"/>
    </row>
    <row r="6" spans="1:9" s="64" customFormat="1" ht="18.75" customHeight="1">
      <c r="A6" s="152"/>
      <c r="B6" s="162"/>
      <c r="C6" s="164"/>
      <c r="D6" s="164"/>
      <c r="E6" s="162"/>
      <c r="F6" s="166"/>
      <c r="G6" s="167"/>
      <c r="H6" s="158"/>
      <c r="I6" s="161"/>
    </row>
    <row r="7" spans="1:9" ht="26.45" customHeight="1">
      <c r="A7" s="105" t="s">
        <v>158</v>
      </c>
      <c r="B7" s="74">
        <v>60000000000</v>
      </c>
      <c r="C7" s="74">
        <v>150000000000</v>
      </c>
      <c r="D7" s="74">
        <v>210000000000</v>
      </c>
      <c r="E7" s="74">
        <f>E8</f>
        <v>180000000000</v>
      </c>
      <c r="F7" s="74" t="s">
        <v>20</v>
      </c>
      <c r="G7" s="74">
        <f>G8</f>
        <v>180000000000</v>
      </c>
      <c r="H7" s="74">
        <f>H8</f>
        <v>80000000000</v>
      </c>
      <c r="I7" s="80">
        <f>G7-H7</f>
        <v>100000000000</v>
      </c>
    </row>
    <row r="8" spans="1:9" ht="26.45" customHeight="1">
      <c r="A8" s="53" t="s">
        <v>136</v>
      </c>
      <c r="B8" s="76">
        <v>30000000000</v>
      </c>
      <c r="C8" s="76">
        <v>150000000000</v>
      </c>
      <c r="D8" s="76">
        <v>180000000000</v>
      </c>
      <c r="E8" s="76">
        <v>180000000000</v>
      </c>
      <c r="F8" s="76" t="s">
        <v>20</v>
      </c>
      <c r="G8" s="76">
        <v>180000000000</v>
      </c>
      <c r="H8" s="76">
        <v>80000000000</v>
      </c>
      <c r="I8" s="77">
        <f>G8-H8</f>
        <v>100000000000</v>
      </c>
    </row>
    <row r="9" spans="1:9" ht="26.45" customHeight="1">
      <c r="A9" s="54" t="s">
        <v>137</v>
      </c>
      <c r="B9" s="76">
        <v>30000000000</v>
      </c>
      <c r="C9" s="76" t="s">
        <v>20</v>
      </c>
      <c r="D9" s="76">
        <v>30000000000</v>
      </c>
      <c r="E9" s="76" t="s">
        <v>20</v>
      </c>
      <c r="F9" s="76" t="s">
        <v>20</v>
      </c>
      <c r="G9" s="76" t="s">
        <v>20</v>
      </c>
      <c r="H9" s="76" t="s">
        <v>20</v>
      </c>
      <c r="I9" s="77" t="s">
        <v>20</v>
      </c>
    </row>
    <row r="31" spans="1:9" ht="26.45" customHeight="1">
      <c r="A31" s="55"/>
      <c r="B31" s="56"/>
      <c r="C31" s="56"/>
      <c r="D31" s="56"/>
      <c r="E31" s="56"/>
      <c r="F31" s="56"/>
      <c r="G31" s="56"/>
      <c r="H31" s="56"/>
      <c r="I31" s="57"/>
    </row>
  </sheetData>
  <mergeCells count="17">
    <mergeCell ref="A4:A6"/>
    <mergeCell ref="B4:D4"/>
    <mergeCell ref="E4:G4"/>
    <mergeCell ref="H4:H6"/>
    <mergeCell ref="I4:I6"/>
    <mergeCell ref="B5:B6"/>
    <mergeCell ref="C5:C6"/>
    <mergeCell ref="D5:D6"/>
    <mergeCell ref="E5:E6"/>
    <mergeCell ref="F5:F6"/>
    <mergeCell ref="G5:G6"/>
    <mergeCell ref="B1:E1"/>
    <mergeCell ref="F1:H1"/>
    <mergeCell ref="D2:E2"/>
    <mergeCell ref="F2:H2"/>
    <mergeCell ref="D3:E3"/>
    <mergeCell ref="F3:H3"/>
  </mergeCells>
  <phoneticPr fontId="15" type="noConversion"/>
  <pageMargins left="0.59055118110236227" right="0.59055118110236227" top="0.78740157480314965" bottom="0.6692913385826772" header="0.31496062992125984" footer="0.31496062992125984"/>
  <pageSetup paperSize="9" pageOrder="overThenDown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WhiteSpace="0" view="pageBreakPreview" zoomScaleNormal="100" zoomScaleSheetLayoutView="100" workbookViewId="0">
      <selection activeCell="H3" sqref="H3"/>
    </sheetView>
  </sheetViews>
  <sheetFormatPr defaultRowHeight="26.45" customHeight="1"/>
  <cols>
    <col min="1" max="1" width="26.625" style="58" customWidth="1"/>
    <col min="2" max="2" width="20" style="59" customWidth="1"/>
    <col min="3" max="3" width="20.375" style="59" customWidth="1"/>
    <col min="4" max="4" width="22.625" style="59" customWidth="1"/>
    <col min="5" max="5" width="27.875" style="59" customWidth="1"/>
    <col min="6" max="6" width="25.625" style="59" customWidth="1"/>
    <col min="7" max="7" width="10.125" style="73" customWidth="1"/>
    <col min="8" max="8" width="25.625" style="60" customWidth="1"/>
    <col min="9" max="16384" width="9" style="63"/>
  </cols>
  <sheetData>
    <row r="1" spans="1:8" s="61" customFormat="1" ht="18" customHeight="1">
      <c r="A1" s="143" t="s">
        <v>138</v>
      </c>
      <c r="B1" s="168"/>
      <c r="C1" s="168"/>
      <c r="D1" s="168"/>
      <c r="E1" s="145" t="s">
        <v>139</v>
      </c>
      <c r="F1" s="145"/>
      <c r="G1" s="69"/>
      <c r="H1" s="50"/>
    </row>
    <row r="2" spans="1:8" s="62" customFormat="1" ht="17.100000000000001" customHeight="1">
      <c r="A2" s="146" t="s">
        <v>140</v>
      </c>
      <c r="B2" s="169"/>
      <c r="C2" s="169"/>
      <c r="D2" s="169"/>
      <c r="E2" s="147" t="s">
        <v>31</v>
      </c>
      <c r="F2" s="147"/>
      <c r="G2" s="70"/>
      <c r="H2" s="50"/>
    </row>
    <row r="3" spans="1:8" s="61" customFormat="1" ht="16.5" customHeight="1">
      <c r="A3" s="148" t="s">
        <v>141</v>
      </c>
      <c r="B3" s="170"/>
      <c r="C3" s="170"/>
      <c r="D3" s="170"/>
      <c r="E3" s="149" t="s">
        <v>142</v>
      </c>
      <c r="F3" s="149"/>
      <c r="G3" s="71"/>
      <c r="H3" s="106" t="s">
        <v>1</v>
      </c>
    </row>
    <row r="4" spans="1:8" s="64" customFormat="1" ht="26.45" customHeight="1">
      <c r="A4" s="150" t="s">
        <v>131</v>
      </c>
      <c r="B4" s="178" t="s">
        <v>132</v>
      </c>
      <c r="C4" s="179"/>
      <c r="D4" s="180"/>
      <c r="E4" s="156" t="s">
        <v>143</v>
      </c>
      <c r="F4" s="156" t="s">
        <v>144</v>
      </c>
      <c r="G4" s="183" t="s">
        <v>145</v>
      </c>
      <c r="H4" s="171" t="s">
        <v>146</v>
      </c>
    </row>
    <row r="5" spans="1:8" s="64" customFormat="1" ht="13.35" customHeight="1">
      <c r="A5" s="151"/>
      <c r="B5" s="174" t="s">
        <v>12</v>
      </c>
      <c r="C5" s="175" t="s">
        <v>13</v>
      </c>
      <c r="D5" s="177" t="s">
        <v>14</v>
      </c>
      <c r="E5" s="181"/>
      <c r="F5" s="181"/>
      <c r="G5" s="184"/>
      <c r="H5" s="172"/>
    </row>
    <row r="6" spans="1:8" s="64" customFormat="1" ht="18.75" customHeight="1">
      <c r="A6" s="152"/>
      <c r="B6" s="174"/>
      <c r="C6" s="176"/>
      <c r="D6" s="167"/>
      <c r="E6" s="182"/>
      <c r="F6" s="182"/>
      <c r="G6" s="185"/>
      <c r="H6" s="173"/>
    </row>
    <row r="7" spans="1:8" ht="26.45" customHeight="1">
      <c r="A7" s="105" t="s">
        <v>158</v>
      </c>
      <c r="B7" s="74">
        <v>60000000000</v>
      </c>
      <c r="C7" s="74">
        <v>150000000000</v>
      </c>
      <c r="D7" s="74">
        <v>210000000000</v>
      </c>
      <c r="E7" s="74">
        <f>E8</f>
        <v>180000000000</v>
      </c>
      <c r="F7" s="74">
        <f>F8</f>
        <v>80000000000</v>
      </c>
      <c r="G7" s="99">
        <f>G8</f>
        <v>44.44</v>
      </c>
      <c r="H7" s="80">
        <f>E7-F7</f>
        <v>100000000000</v>
      </c>
    </row>
    <row r="8" spans="1:8" ht="26.45" customHeight="1">
      <c r="A8" s="53" t="s">
        <v>136</v>
      </c>
      <c r="B8" s="76">
        <v>30000000000</v>
      </c>
      <c r="C8" s="76">
        <v>150000000000</v>
      </c>
      <c r="D8" s="76">
        <v>180000000000</v>
      </c>
      <c r="E8" s="76">
        <v>180000000000</v>
      </c>
      <c r="F8" s="76">
        <v>80000000000</v>
      </c>
      <c r="G8" s="98">
        <v>44.44</v>
      </c>
      <c r="H8" s="77">
        <f>E8-F8</f>
        <v>100000000000</v>
      </c>
    </row>
    <row r="9" spans="1:8" ht="26.45" customHeight="1">
      <c r="A9" s="54" t="s">
        <v>137</v>
      </c>
      <c r="B9" s="76">
        <v>30000000000</v>
      </c>
      <c r="C9" s="76" t="s">
        <v>20</v>
      </c>
      <c r="D9" s="76">
        <v>30000000000</v>
      </c>
      <c r="E9" s="76" t="s">
        <v>20</v>
      </c>
      <c r="F9" s="76" t="s">
        <v>20</v>
      </c>
      <c r="G9" s="76" t="s">
        <v>20</v>
      </c>
      <c r="H9" s="77" t="s">
        <v>20</v>
      </c>
    </row>
    <row r="31" spans="1:8" ht="26.45" customHeight="1">
      <c r="A31" s="55"/>
      <c r="B31" s="56"/>
      <c r="C31" s="56"/>
      <c r="D31" s="56"/>
      <c r="E31" s="56"/>
      <c r="F31" s="56"/>
      <c r="G31" s="72"/>
      <c r="H31" s="57"/>
    </row>
  </sheetData>
  <mergeCells count="15">
    <mergeCell ref="H4:H6"/>
    <mergeCell ref="B5:B6"/>
    <mergeCell ref="C5:C6"/>
    <mergeCell ref="D5:D6"/>
    <mergeCell ref="A4:A6"/>
    <mergeCell ref="B4:D4"/>
    <mergeCell ref="E4:E6"/>
    <mergeCell ref="F4:F6"/>
    <mergeCell ref="G4:G6"/>
    <mergeCell ref="A1:D1"/>
    <mergeCell ref="E1:F1"/>
    <mergeCell ref="A2:D2"/>
    <mergeCell ref="E2:F2"/>
    <mergeCell ref="A3:D3"/>
    <mergeCell ref="E3:F3"/>
  </mergeCells>
  <phoneticPr fontId="15" type="noConversion"/>
  <pageMargins left="0.59055118110236227" right="0.59055118110236227" top="0.78740157480314965" bottom="0.6692913385826772" header="0.31496062992125984" footer="0.31496062992125984"/>
  <pageSetup paperSize="9" pageOrder="overThenDown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showWhiteSpace="0" zoomScaleNormal="100" zoomScaleSheetLayoutView="100" workbookViewId="0">
      <selection activeCell="E6" sqref="E6"/>
    </sheetView>
  </sheetViews>
  <sheetFormatPr defaultRowHeight="28.5" customHeight="1"/>
  <cols>
    <col min="1" max="1" width="2.875" style="19" customWidth="1"/>
    <col min="2" max="4" width="2.125" style="20" customWidth="1"/>
    <col min="5" max="5" width="20.625" style="39" customWidth="1"/>
    <col min="6" max="6" width="14.5" style="10" customWidth="1"/>
    <col min="7" max="7" width="15.25" style="10" customWidth="1"/>
    <col min="8" max="8" width="15.125" style="10" customWidth="1"/>
    <col min="9" max="9" width="15.375" style="10" customWidth="1"/>
    <col min="10" max="10" width="11.375" style="10" customWidth="1"/>
    <col min="11" max="11" width="15.375" style="10" customWidth="1"/>
    <col min="12" max="12" width="14.5" style="10" customWidth="1"/>
    <col min="13" max="13" width="14.125" style="10" customWidth="1"/>
    <col min="14" max="14" width="14.375" style="10" customWidth="1"/>
    <col min="15" max="15" width="6.375" style="10" customWidth="1"/>
    <col min="16" max="16" width="14.125" style="13" customWidth="1"/>
    <col min="17" max="16384" width="9" style="1"/>
  </cols>
  <sheetData>
    <row r="1" spans="1:16" s="2" customFormat="1" ht="21">
      <c r="A1" s="34"/>
      <c r="B1" s="34"/>
      <c r="C1" s="34"/>
      <c r="D1" s="34"/>
      <c r="E1" s="116" t="s">
        <v>33</v>
      </c>
      <c r="F1" s="119"/>
      <c r="G1" s="119"/>
      <c r="H1" s="119"/>
      <c r="I1" s="119"/>
      <c r="J1" s="118" t="s">
        <v>34</v>
      </c>
      <c r="K1" s="118"/>
      <c r="L1" s="118"/>
      <c r="M1" s="119"/>
      <c r="N1" s="119"/>
      <c r="O1" s="119"/>
      <c r="P1" s="119"/>
    </row>
    <row r="2" spans="1:16" s="2" customFormat="1" ht="21">
      <c r="A2" s="34"/>
      <c r="B2" s="34"/>
      <c r="C2" s="34"/>
      <c r="D2" s="34"/>
      <c r="E2" s="7"/>
      <c r="F2" s="35"/>
      <c r="G2" s="35"/>
      <c r="H2" s="35"/>
      <c r="I2" s="21" t="s">
        <v>35</v>
      </c>
      <c r="J2" s="109" t="s">
        <v>24</v>
      </c>
      <c r="K2" s="136"/>
      <c r="L2" s="36"/>
      <c r="M2" s="36"/>
      <c r="N2" s="35"/>
      <c r="O2" s="35"/>
      <c r="P2" s="35"/>
    </row>
    <row r="3" spans="1:16" s="3" customFormat="1" ht="16.5">
      <c r="A3" s="134" t="s">
        <v>0</v>
      </c>
      <c r="B3" s="134"/>
      <c r="C3" s="134"/>
      <c r="D3" s="134"/>
      <c r="E3" s="134"/>
      <c r="F3" s="37"/>
      <c r="G3" s="37"/>
      <c r="H3" s="37"/>
      <c r="I3" s="37" t="s">
        <v>26</v>
      </c>
      <c r="J3" s="110" t="s">
        <v>25</v>
      </c>
      <c r="K3" s="110"/>
      <c r="L3" s="38"/>
      <c r="M3" s="38"/>
      <c r="N3" s="38"/>
      <c r="O3" s="114" t="s">
        <v>1</v>
      </c>
      <c r="P3" s="115"/>
    </row>
    <row r="4" spans="1:16" s="3" customFormat="1" ht="28.5" customHeight="1">
      <c r="A4" s="124" t="s">
        <v>2</v>
      </c>
      <c r="B4" s="137"/>
      <c r="C4" s="137"/>
      <c r="D4" s="137"/>
      <c r="E4" s="138"/>
      <c r="F4" s="111" t="s">
        <v>3</v>
      </c>
      <c r="G4" s="112"/>
      <c r="H4" s="113"/>
      <c r="I4" s="111" t="s">
        <v>4</v>
      </c>
      <c r="J4" s="112"/>
      <c r="K4" s="112"/>
      <c r="L4" s="111" t="s">
        <v>5</v>
      </c>
      <c r="M4" s="112"/>
      <c r="N4" s="112"/>
      <c r="O4" s="138"/>
      <c r="P4" s="107" t="s">
        <v>6</v>
      </c>
    </row>
    <row r="5" spans="1:16" s="3" customFormat="1" ht="42.75" customHeight="1">
      <c r="A5" s="4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68" t="s">
        <v>12</v>
      </c>
      <c r="G5" s="68" t="s">
        <v>13</v>
      </c>
      <c r="H5" s="68" t="s">
        <v>14</v>
      </c>
      <c r="I5" s="14" t="s">
        <v>15</v>
      </c>
      <c r="J5" s="6" t="s">
        <v>16</v>
      </c>
      <c r="K5" s="68" t="s">
        <v>14</v>
      </c>
      <c r="L5" s="68" t="s">
        <v>17</v>
      </c>
      <c r="M5" s="68" t="s">
        <v>36</v>
      </c>
      <c r="N5" s="68" t="s">
        <v>14</v>
      </c>
      <c r="O5" s="14" t="s">
        <v>156</v>
      </c>
      <c r="P5" s="108"/>
    </row>
    <row r="6" spans="1:16" ht="28.5" customHeight="1">
      <c r="A6" s="17" t="s">
        <v>19</v>
      </c>
      <c r="B6" s="18" t="s">
        <v>19</v>
      </c>
      <c r="C6" s="18" t="s">
        <v>19</v>
      </c>
      <c r="D6" s="18" t="s">
        <v>19</v>
      </c>
      <c r="E6" s="103" t="s">
        <v>158</v>
      </c>
      <c r="F6" s="74">
        <v>60000000000</v>
      </c>
      <c r="G6" s="74">
        <v>150000000000</v>
      </c>
      <c r="H6" s="74">
        <v>210000000000</v>
      </c>
      <c r="I6" s="74">
        <v>114072383000</v>
      </c>
      <c r="J6" s="74" t="s">
        <v>20</v>
      </c>
      <c r="K6" s="74">
        <v>114072383000</v>
      </c>
      <c r="L6" s="74">
        <v>52561209676</v>
      </c>
      <c r="M6" s="74">
        <v>43942812014</v>
      </c>
      <c r="N6" s="74">
        <v>96504021690</v>
      </c>
      <c r="O6" s="74" t="s">
        <v>37</v>
      </c>
      <c r="P6" s="75">
        <v>17568361310</v>
      </c>
    </row>
    <row r="7" spans="1:16" s="90" customFormat="1" ht="23.25" customHeight="1">
      <c r="A7" s="84"/>
      <c r="B7" s="85"/>
      <c r="C7" s="85"/>
      <c r="D7" s="86" t="s">
        <v>151</v>
      </c>
      <c r="E7" s="87" t="s">
        <v>148</v>
      </c>
      <c r="F7" s="97">
        <f>F8+F9</f>
        <v>60000000000</v>
      </c>
      <c r="G7" s="97">
        <f>G8+G9</f>
        <v>150000000000</v>
      </c>
      <c r="H7" s="88">
        <f>SUM(F7:G7)</f>
        <v>210000000000</v>
      </c>
      <c r="I7" s="97">
        <f>I8+I9</f>
        <v>114072383000</v>
      </c>
      <c r="J7" s="97">
        <f>J8+J9</f>
        <v>0</v>
      </c>
      <c r="K7" s="88">
        <f>SUM(I7:J7)</f>
        <v>114072383000</v>
      </c>
      <c r="L7" s="97">
        <f>L8+L9</f>
        <v>52561209676</v>
      </c>
      <c r="M7" s="97">
        <f>M8+M9</f>
        <v>43942812014</v>
      </c>
      <c r="N7" s="88">
        <f>SUM(L7:M7)</f>
        <v>96504021690</v>
      </c>
      <c r="O7" s="96">
        <f>N7/K7*100</f>
        <v>84.598935475907439</v>
      </c>
      <c r="P7" s="89">
        <f>K7-N7</f>
        <v>17568361310</v>
      </c>
    </row>
    <row r="8" spans="1:16" s="95" customFormat="1" ht="23.25" customHeight="1">
      <c r="A8" s="91"/>
      <c r="B8" s="92"/>
      <c r="C8" s="92"/>
      <c r="D8" s="81" t="s">
        <v>152</v>
      </c>
      <c r="E8" s="82" t="s">
        <v>149</v>
      </c>
      <c r="F8" s="83">
        <f>F15+F21+F27+F34+F41+F46+F53+F58+F65+F70+F77+F82+F89+F94+F101+F108+F115+F122</f>
        <v>48481249000</v>
      </c>
      <c r="G8" s="83">
        <f>G15+G21+G27+G34+G41+G46+G53+G58+G65+G70+G77+G82+G89+G94+G101+G108+G115+G122</f>
        <v>128925323559</v>
      </c>
      <c r="H8" s="93">
        <f>F8+G8</f>
        <v>177406572559</v>
      </c>
      <c r="I8" s="83">
        <f>I15+I21+I27+I34+I41+I46+I53+I58+I65+I70+I77+I82+I89+I94+I101+I108+I115+I122</f>
        <v>110031295559</v>
      </c>
      <c r="J8" s="83">
        <f>J15+J21+J27+J34+J41+J46+J53+J58+J65+J70+J77+J82+J89+J94+J101+J108+J115+J122</f>
        <v>0</v>
      </c>
      <c r="K8" s="93">
        <f>I8+J8</f>
        <v>110031295559</v>
      </c>
      <c r="L8" s="83">
        <f>L15+L21+L27+L34+L41+L46+L53+L58+L65+L70+L77+L82+L89+L94+L101+L108+L115+L122</f>
        <v>48905874245</v>
      </c>
      <c r="M8" s="83">
        <f>M15+M21+M27+M34+M41+M46+M53+M58+M65+M70+M77+M82+M89+M94+M101+M108+M115+M122</f>
        <v>43942525675</v>
      </c>
      <c r="N8" s="93">
        <f>L8+M8</f>
        <v>92848399920</v>
      </c>
      <c r="O8" s="96">
        <f>N8/K8*100</f>
        <v>84.383628719716071</v>
      </c>
      <c r="P8" s="94">
        <f>K8-N8</f>
        <v>17182895639</v>
      </c>
    </row>
    <row r="9" spans="1:16" s="95" customFormat="1" ht="22.5" customHeight="1">
      <c r="A9" s="91"/>
      <c r="B9" s="92"/>
      <c r="C9" s="92"/>
      <c r="D9" s="81" t="s">
        <v>153</v>
      </c>
      <c r="E9" s="82" t="s">
        <v>150</v>
      </c>
      <c r="F9" s="83">
        <f>F16+F22+F28+F35+F42+F47+F54+F59+F66+F71+F78+F83+F90+F95+F102+F109+F116+F123</f>
        <v>11518751000</v>
      </c>
      <c r="G9" s="83">
        <f>G16+G22+G28+G35+G42+G47+G54+G59+G66+G71+G78+G83+G90+G95+G102+G109+G116+G123</f>
        <v>21074676441</v>
      </c>
      <c r="H9" s="93">
        <f>SUM(F9:G9)</f>
        <v>32593427441</v>
      </c>
      <c r="I9" s="83">
        <f>I16+I22+I28+I35+I42+I47+I54+I59+I66+I71+I78+I83+I90+I95+I102+I109+I116+I123</f>
        <v>4041087441</v>
      </c>
      <c r="J9" s="83">
        <f>J16+J22+J28+J35+J42+J47+J54+J59+J66+J71+J78+J83+J90+J95+J102+J109+J116+J123</f>
        <v>0</v>
      </c>
      <c r="K9" s="93">
        <f>SUM(I9:J9)</f>
        <v>4041087441</v>
      </c>
      <c r="L9" s="83">
        <f>L16+L22+L28+L35+L42+L47+L54+L59+L66+L71+L78+L83+L90+L95+L102+L109+L116+L123</f>
        <v>3655335431</v>
      </c>
      <c r="M9" s="83">
        <f>M16+M22+M28+M35+M42+M47+M54+M59+M66+M71+M78+M83+M90+M95+M102+M109+M116+M123</f>
        <v>286339</v>
      </c>
      <c r="N9" s="93">
        <f>SUM(L9:M9)</f>
        <v>3655621770</v>
      </c>
      <c r="O9" s="96">
        <f>N9/K9*100</f>
        <v>90.461338027750941</v>
      </c>
      <c r="P9" s="94">
        <f>K9-N9</f>
        <v>385465671</v>
      </c>
    </row>
    <row r="10" spans="1:16" ht="28.5" customHeight="1">
      <c r="A10" s="19" t="s">
        <v>22</v>
      </c>
      <c r="B10" s="20" t="s">
        <v>19</v>
      </c>
      <c r="C10" s="20" t="s">
        <v>19</v>
      </c>
      <c r="D10" s="20" t="s">
        <v>19</v>
      </c>
      <c r="E10" s="39" t="s">
        <v>38</v>
      </c>
      <c r="F10" s="76">
        <v>569056000</v>
      </c>
      <c r="G10" s="76">
        <v>159070000</v>
      </c>
      <c r="H10" s="76">
        <v>728126000</v>
      </c>
      <c r="I10" s="76">
        <v>195184000</v>
      </c>
      <c r="J10" s="76" t="s">
        <v>20</v>
      </c>
      <c r="K10" s="76">
        <v>195184000</v>
      </c>
      <c r="L10" s="76">
        <v>121099911</v>
      </c>
      <c r="M10" s="76">
        <v>13488432</v>
      </c>
      <c r="N10" s="76">
        <v>134588343</v>
      </c>
      <c r="O10" s="76" t="s">
        <v>39</v>
      </c>
      <c r="P10" s="77">
        <v>60595657</v>
      </c>
    </row>
    <row r="11" spans="1:16" ht="28.5" customHeight="1">
      <c r="A11" s="19" t="s">
        <v>19</v>
      </c>
      <c r="B11" s="20" t="s">
        <v>22</v>
      </c>
      <c r="C11" s="20" t="s">
        <v>19</v>
      </c>
      <c r="D11" s="20" t="s">
        <v>19</v>
      </c>
      <c r="E11" s="39" t="s">
        <v>40</v>
      </c>
      <c r="F11" s="76">
        <v>200000000</v>
      </c>
      <c r="G11" s="76" t="s">
        <v>20</v>
      </c>
      <c r="H11" s="76">
        <v>200000000</v>
      </c>
      <c r="I11" s="76">
        <v>22000000</v>
      </c>
      <c r="J11" s="76" t="s">
        <v>20</v>
      </c>
      <c r="K11" s="76">
        <v>22000000</v>
      </c>
      <c r="L11" s="76">
        <v>7878226</v>
      </c>
      <c r="M11" s="76">
        <v>13488432</v>
      </c>
      <c r="N11" s="76">
        <v>21366658</v>
      </c>
      <c r="O11" s="76" t="s">
        <v>41</v>
      </c>
      <c r="P11" s="77">
        <v>633342</v>
      </c>
    </row>
    <row r="12" spans="1:16" ht="28.5" customHeight="1">
      <c r="A12" s="19" t="s">
        <v>19</v>
      </c>
      <c r="B12" s="20" t="s">
        <v>19</v>
      </c>
      <c r="C12" s="20" t="s">
        <v>19</v>
      </c>
      <c r="D12" s="20" t="s">
        <v>19</v>
      </c>
      <c r="E12" s="39" t="s">
        <v>42</v>
      </c>
      <c r="F12" s="76">
        <v>200000000</v>
      </c>
      <c r="G12" s="76" t="s">
        <v>20</v>
      </c>
      <c r="H12" s="76">
        <v>200000000</v>
      </c>
      <c r="I12" s="76">
        <v>22000000</v>
      </c>
      <c r="J12" s="76" t="s">
        <v>20</v>
      </c>
      <c r="K12" s="76">
        <v>22000000</v>
      </c>
      <c r="L12" s="76">
        <v>7878226</v>
      </c>
      <c r="M12" s="76">
        <v>13488432</v>
      </c>
      <c r="N12" s="76">
        <v>21366658</v>
      </c>
      <c r="O12" s="76" t="s">
        <v>41</v>
      </c>
      <c r="P12" s="77">
        <v>633342</v>
      </c>
    </row>
    <row r="13" spans="1:16" ht="39.950000000000003" customHeight="1">
      <c r="A13" s="19" t="s">
        <v>19</v>
      </c>
      <c r="B13" s="20" t="s">
        <v>19</v>
      </c>
      <c r="C13" s="20" t="s">
        <v>22</v>
      </c>
      <c r="D13" s="20" t="s">
        <v>19</v>
      </c>
      <c r="E13" s="39" t="s">
        <v>43</v>
      </c>
      <c r="F13" s="76">
        <v>200000000</v>
      </c>
      <c r="G13" s="76" t="s">
        <v>20</v>
      </c>
      <c r="H13" s="76">
        <v>200000000</v>
      </c>
      <c r="I13" s="76">
        <v>22000000</v>
      </c>
      <c r="J13" s="76" t="s">
        <v>20</v>
      </c>
      <c r="K13" s="76">
        <v>22000000</v>
      </c>
      <c r="L13" s="76">
        <v>7878226</v>
      </c>
      <c r="M13" s="76">
        <v>13488432</v>
      </c>
      <c r="N13" s="76">
        <v>21366658</v>
      </c>
      <c r="O13" s="76" t="s">
        <v>41</v>
      </c>
      <c r="P13" s="77">
        <v>633342</v>
      </c>
    </row>
    <row r="14" spans="1:16" s="90" customFormat="1" ht="23.25" customHeight="1">
      <c r="A14" s="84"/>
      <c r="B14" s="85"/>
      <c r="C14" s="85"/>
      <c r="D14" s="86" t="s">
        <v>151</v>
      </c>
      <c r="E14" s="87" t="s">
        <v>148</v>
      </c>
      <c r="F14" s="97">
        <f>F15+F16</f>
        <v>200000000</v>
      </c>
      <c r="G14" s="97">
        <f>G15+G16</f>
        <v>0</v>
      </c>
      <c r="H14" s="88">
        <f>SUM(F14:G14)</f>
        <v>200000000</v>
      </c>
      <c r="I14" s="97">
        <f>I15+I16</f>
        <v>22000000</v>
      </c>
      <c r="J14" s="97">
        <f>J15+J16</f>
        <v>0</v>
      </c>
      <c r="K14" s="88">
        <f>SUM(I14:J14)</f>
        <v>22000000</v>
      </c>
      <c r="L14" s="97">
        <f>L15+L16</f>
        <v>7878226</v>
      </c>
      <c r="M14" s="97">
        <f>M15+M16</f>
        <v>13488432</v>
      </c>
      <c r="N14" s="88">
        <f>SUM(L14:M14)</f>
        <v>21366658</v>
      </c>
      <c r="O14" s="96">
        <f>N14/K14*100</f>
        <v>97.121172727272736</v>
      </c>
      <c r="P14" s="89">
        <f>K14-N14</f>
        <v>633342</v>
      </c>
    </row>
    <row r="15" spans="1:16" s="95" customFormat="1" ht="23.25" customHeight="1">
      <c r="A15" s="91"/>
      <c r="B15" s="92"/>
      <c r="C15" s="92"/>
      <c r="D15" s="81" t="s">
        <v>152</v>
      </c>
      <c r="E15" s="82" t="s">
        <v>149</v>
      </c>
      <c r="F15" s="83">
        <v>200000000</v>
      </c>
      <c r="G15" s="83">
        <v>0</v>
      </c>
      <c r="H15" s="93">
        <f>F15+G15</f>
        <v>200000000</v>
      </c>
      <c r="I15" s="83">
        <v>22000000</v>
      </c>
      <c r="J15" s="83">
        <v>0</v>
      </c>
      <c r="K15" s="93">
        <f>I15+J15</f>
        <v>22000000</v>
      </c>
      <c r="L15" s="83">
        <v>7878226</v>
      </c>
      <c r="M15" s="83">
        <v>13488432</v>
      </c>
      <c r="N15" s="93">
        <f>L15+M15</f>
        <v>21366658</v>
      </c>
      <c r="O15" s="96">
        <f>N15/K15*100</f>
        <v>97.121172727272736</v>
      </c>
      <c r="P15" s="94">
        <f>K15-N15</f>
        <v>633342</v>
      </c>
    </row>
    <row r="16" spans="1:16" s="95" customFormat="1" ht="22.5" customHeight="1">
      <c r="A16" s="91"/>
      <c r="B16" s="92"/>
      <c r="C16" s="92"/>
      <c r="D16" s="81" t="s">
        <v>153</v>
      </c>
      <c r="E16" s="82" t="s">
        <v>150</v>
      </c>
      <c r="F16" s="83"/>
      <c r="G16" s="83"/>
      <c r="H16" s="93">
        <f>SUM(F16:G16)</f>
        <v>0</v>
      </c>
      <c r="I16" s="83"/>
      <c r="J16" s="83"/>
      <c r="K16" s="93">
        <f>SUM(I16:J16)</f>
        <v>0</v>
      </c>
      <c r="L16" s="83"/>
      <c r="M16" s="83"/>
      <c r="N16" s="93">
        <f>SUM(L16:M16)</f>
        <v>0</v>
      </c>
      <c r="O16" s="96" t="e">
        <f>N16/K16*100</f>
        <v>#DIV/0!</v>
      </c>
      <c r="P16" s="94">
        <f>K16-N16</f>
        <v>0</v>
      </c>
    </row>
    <row r="17" spans="1:16" ht="28.5" customHeight="1">
      <c r="A17" s="19" t="s">
        <v>19</v>
      </c>
      <c r="B17" s="20" t="s">
        <v>21</v>
      </c>
      <c r="C17" s="20" t="s">
        <v>19</v>
      </c>
      <c r="D17" s="20" t="s">
        <v>19</v>
      </c>
      <c r="E17" s="39" t="s">
        <v>44</v>
      </c>
      <c r="F17" s="76">
        <v>150000000</v>
      </c>
      <c r="G17" s="76" t="s">
        <v>20</v>
      </c>
      <c r="H17" s="76">
        <v>150000000</v>
      </c>
      <c r="I17" s="76">
        <v>3600000</v>
      </c>
      <c r="J17" s="76" t="s">
        <v>20</v>
      </c>
      <c r="K17" s="76">
        <v>3600000</v>
      </c>
      <c r="L17" s="76">
        <v>2560000</v>
      </c>
      <c r="M17" s="76" t="s">
        <v>20</v>
      </c>
      <c r="N17" s="76">
        <v>2560000</v>
      </c>
      <c r="O17" s="76" t="s">
        <v>45</v>
      </c>
      <c r="P17" s="77">
        <v>1040000</v>
      </c>
    </row>
    <row r="18" spans="1:16" ht="28.5" customHeight="1">
      <c r="A18" s="19" t="s">
        <v>19</v>
      </c>
      <c r="B18" s="20" t="s">
        <v>19</v>
      </c>
      <c r="C18" s="20" t="s">
        <v>19</v>
      </c>
      <c r="D18" s="20" t="s">
        <v>19</v>
      </c>
      <c r="E18" s="39" t="s">
        <v>46</v>
      </c>
      <c r="F18" s="76">
        <v>150000000</v>
      </c>
      <c r="G18" s="76" t="s">
        <v>20</v>
      </c>
      <c r="H18" s="76">
        <v>150000000</v>
      </c>
      <c r="I18" s="76">
        <v>3600000</v>
      </c>
      <c r="J18" s="76" t="s">
        <v>20</v>
      </c>
      <c r="K18" s="76">
        <v>3600000</v>
      </c>
      <c r="L18" s="76">
        <v>2560000</v>
      </c>
      <c r="M18" s="76" t="s">
        <v>20</v>
      </c>
      <c r="N18" s="76">
        <v>2560000</v>
      </c>
      <c r="O18" s="76" t="s">
        <v>45</v>
      </c>
      <c r="P18" s="77">
        <v>1040000</v>
      </c>
    </row>
    <row r="19" spans="1:16" ht="39.950000000000003" customHeight="1">
      <c r="A19" s="19" t="s">
        <v>19</v>
      </c>
      <c r="B19" s="20" t="s">
        <v>19</v>
      </c>
      <c r="C19" s="20" t="s">
        <v>22</v>
      </c>
      <c r="D19" s="20" t="s">
        <v>19</v>
      </c>
      <c r="E19" s="39" t="s">
        <v>47</v>
      </c>
      <c r="F19" s="76">
        <v>150000000</v>
      </c>
      <c r="G19" s="76" t="s">
        <v>20</v>
      </c>
      <c r="H19" s="76">
        <v>150000000</v>
      </c>
      <c r="I19" s="76">
        <v>3600000</v>
      </c>
      <c r="J19" s="76" t="s">
        <v>20</v>
      </c>
      <c r="K19" s="76">
        <v>3600000</v>
      </c>
      <c r="L19" s="76">
        <v>2560000</v>
      </c>
      <c r="M19" s="76" t="s">
        <v>20</v>
      </c>
      <c r="N19" s="76">
        <v>2560000</v>
      </c>
      <c r="O19" s="76" t="s">
        <v>45</v>
      </c>
      <c r="P19" s="77">
        <v>1040000</v>
      </c>
    </row>
    <row r="20" spans="1:16" s="90" customFormat="1" ht="23.25" customHeight="1">
      <c r="A20" s="84"/>
      <c r="B20" s="85"/>
      <c r="C20" s="85"/>
      <c r="D20" s="86" t="s">
        <v>151</v>
      </c>
      <c r="E20" s="87" t="s">
        <v>148</v>
      </c>
      <c r="F20" s="97">
        <f>F21+F22</f>
        <v>150000000</v>
      </c>
      <c r="G20" s="97">
        <f>G21+G22</f>
        <v>0</v>
      </c>
      <c r="H20" s="88">
        <f>SUM(F20:G20)</f>
        <v>150000000</v>
      </c>
      <c r="I20" s="97">
        <f>I21+I22</f>
        <v>3600000</v>
      </c>
      <c r="J20" s="97">
        <f>J21+J22</f>
        <v>0</v>
      </c>
      <c r="K20" s="88">
        <f>SUM(I20:J20)</f>
        <v>3600000</v>
      </c>
      <c r="L20" s="97">
        <f>L21+L22</f>
        <v>2560000</v>
      </c>
      <c r="M20" s="97">
        <f>M21+M22</f>
        <v>0</v>
      </c>
      <c r="N20" s="88">
        <f>SUM(L20:M20)</f>
        <v>2560000</v>
      </c>
      <c r="O20" s="96">
        <f>N20/K20*100</f>
        <v>71.111111111111114</v>
      </c>
      <c r="P20" s="89">
        <f>K20-N20</f>
        <v>1040000</v>
      </c>
    </row>
    <row r="21" spans="1:16" s="95" customFormat="1" ht="23.25" customHeight="1">
      <c r="A21" s="91"/>
      <c r="B21" s="92"/>
      <c r="C21" s="92"/>
      <c r="D21" s="81" t="s">
        <v>152</v>
      </c>
      <c r="E21" s="82" t="s">
        <v>149</v>
      </c>
      <c r="F21" s="83">
        <v>150000000</v>
      </c>
      <c r="G21" s="83">
        <v>0</v>
      </c>
      <c r="H21" s="93">
        <f>F21+G21</f>
        <v>150000000</v>
      </c>
      <c r="I21" s="83">
        <v>3600000</v>
      </c>
      <c r="J21" s="83">
        <v>0</v>
      </c>
      <c r="K21" s="93">
        <f>I21+J21</f>
        <v>3600000</v>
      </c>
      <c r="L21" s="83">
        <v>2560000</v>
      </c>
      <c r="M21" s="83">
        <v>0</v>
      </c>
      <c r="N21" s="93">
        <f>L21+M21</f>
        <v>2560000</v>
      </c>
      <c r="O21" s="96">
        <f>N21/K21*100</f>
        <v>71.111111111111114</v>
      </c>
      <c r="P21" s="94">
        <f>K21-N21</f>
        <v>1040000</v>
      </c>
    </row>
    <row r="22" spans="1:16" s="95" customFormat="1" ht="22.5" customHeight="1">
      <c r="A22" s="91"/>
      <c r="B22" s="92"/>
      <c r="C22" s="92"/>
      <c r="D22" s="81" t="s">
        <v>153</v>
      </c>
      <c r="E22" s="82" t="s">
        <v>150</v>
      </c>
      <c r="F22" s="83"/>
      <c r="G22" s="83"/>
      <c r="H22" s="93">
        <f>SUM(F22:G22)</f>
        <v>0</v>
      </c>
      <c r="I22" s="83"/>
      <c r="J22" s="83"/>
      <c r="K22" s="93">
        <f>SUM(I22:J22)</f>
        <v>0</v>
      </c>
      <c r="L22" s="83"/>
      <c r="M22" s="83"/>
      <c r="N22" s="93">
        <f>SUM(L22:M22)</f>
        <v>0</v>
      </c>
      <c r="O22" s="96" t="e">
        <f>N22/K22*100</f>
        <v>#DIV/0!</v>
      </c>
      <c r="P22" s="94">
        <f>K22-N22</f>
        <v>0</v>
      </c>
    </row>
    <row r="23" spans="1:16" ht="28.5" customHeight="1">
      <c r="A23" s="19" t="s">
        <v>19</v>
      </c>
      <c r="B23" s="20" t="s">
        <v>48</v>
      </c>
      <c r="C23" s="20" t="s">
        <v>19</v>
      </c>
      <c r="D23" s="20" t="s">
        <v>19</v>
      </c>
      <c r="E23" s="39" t="s">
        <v>49</v>
      </c>
      <c r="F23" s="76">
        <v>219056000</v>
      </c>
      <c r="G23" s="76">
        <v>159070000</v>
      </c>
      <c r="H23" s="76">
        <v>378126000</v>
      </c>
      <c r="I23" s="76">
        <v>169584000</v>
      </c>
      <c r="J23" s="76" t="s">
        <v>20</v>
      </c>
      <c r="K23" s="76">
        <v>169584000</v>
      </c>
      <c r="L23" s="76">
        <v>110661685</v>
      </c>
      <c r="M23" s="76" t="s">
        <v>20</v>
      </c>
      <c r="N23" s="76">
        <v>110661685</v>
      </c>
      <c r="O23" s="76" t="s">
        <v>50</v>
      </c>
      <c r="P23" s="77">
        <v>58922315</v>
      </c>
    </row>
    <row r="24" spans="1:16" ht="28.5" customHeight="1">
      <c r="A24" s="19" t="s">
        <v>19</v>
      </c>
      <c r="B24" s="20" t="s">
        <v>19</v>
      </c>
      <c r="C24" s="20" t="s">
        <v>19</v>
      </c>
      <c r="D24" s="20" t="s">
        <v>19</v>
      </c>
      <c r="E24" s="39" t="s">
        <v>51</v>
      </c>
      <c r="F24" s="76">
        <v>219056000</v>
      </c>
      <c r="G24" s="76">
        <v>159070000</v>
      </c>
      <c r="H24" s="76">
        <v>378126000</v>
      </c>
      <c r="I24" s="76">
        <v>169584000</v>
      </c>
      <c r="J24" s="76" t="s">
        <v>20</v>
      </c>
      <c r="K24" s="76">
        <v>169584000</v>
      </c>
      <c r="L24" s="76">
        <v>110661685</v>
      </c>
      <c r="M24" s="76" t="s">
        <v>20</v>
      </c>
      <c r="N24" s="76">
        <v>110661685</v>
      </c>
      <c r="O24" s="76" t="s">
        <v>50</v>
      </c>
      <c r="P24" s="77">
        <v>58922315</v>
      </c>
    </row>
    <row r="25" spans="1:16" ht="28.5" customHeight="1">
      <c r="A25" s="19" t="s">
        <v>19</v>
      </c>
      <c r="B25" s="20" t="s">
        <v>19</v>
      </c>
      <c r="C25" s="20" t="s">
        <v>22</v>
      </c>
      <c r="D25" s="20" t="s">
        <v>19</v>
      </c>
      <c r="E25" s="39" t="s">
        <v>52</v>
      </c>
      <c r="F25" s="76">
        <v>219056000</v>
      </c>
      <c r="G25" s="76">
        <v>159070000</v>
      </c>
      <c r="H25" s="76">
        <v>378126000</v>
      </c>
      <c r="I25" s="76">
        <v>169584000</v>
      </c>
      <c r="J25" s="76" t="s">
        <v>20</v>
      </c>
      <c r="K25" s="76">
        <v>169584000</v>
      </c>
      <c r="L25" s="76">
        <v>110661685</v>
      </c>
      <c r="M25" s="76" t="s">
        <v>20</v>
      </c>
      <c r="N25" s="76">
        <v>110661685</v>
      </c>
      <c r="O25" s="76" t="s">
        <v>50</v>
      </c>
      <c r="P25" s="77">
        <v>58922315</v>
      </c>
    </row>
    <row r="26" spans="1:16" s="90" customFormat="1" ht="23.25" customHeight="1">
      <c r="A26" s="84"/>
      <c r="B26" s="85"/>
      <c r="C26" s="85"/>
      <c r="D26" s="86" t="s">
        <v>151</v>
      </c>
      <c r="E26" s="87" t="s">
        <v>148</v>
      </c>
      <c r="F26" s="97">
        <f>F27+F28</f>
        <v>219056000</v>
      </c>
      <c r="G26" s="97">
        <f>G27+G28</f>
        <v>159070000</v>
      </c>
      <c r="H26" s="88">
        <f>SUM(F26:G26)</f>
        <v>378126000</v>
      </c>
      <c r="I26" s="97">
        <f>I27+I28</f>
        <v>169584000</v>
      </c>
      <c r="J26" s="97">
        <f>J27+J28</f>
        <v>0</v>
      </c>
      <c r="K26" s="88">
        <f>SUM(I26:J26)</f>
        <v>169584000</v>
      </c>
      <c r="L26" s="97">
        <f>L27+L28</f>
        <v>110661685</v>
      </c>
      <c r="M26" s="97">
        <f>M27+M28</f>
        <v>0</v>
      </c>
      <c r="N26" s="88">
        <f>SUM(L26:M26)</f>
        <v>110661685</v>
      </c>
      <c r="O26" s="96">
        <f>N26/K26*100</f>
        <v>65.254791135956225</v>
      </c>
      <c r="P26" s="89">
        <f>K26-N26</f>
        <v>58922315</v>
      </c>
    </row>
    <row r="27" spans="1:16" s="95" customFormat="1" ht="23.25" customHeight="1">
      <c r="A27" s="91"/>
      <c r="B27" s="92"/>
      <c r="C27" s="92"/>
      <c r="D27" s="81" t="s">
        <v>152</v>
      </c>
      <c r="E27" s="82" t="s">
        <v>149</v>
      </c>
      <c r="F27" s="83">
        <v>162685000</v>
      </c>
      <c r="G27" s="83">
        <v>159070000</v>
      </c>
      <c r="H27" s="93">
        <f>F27+G27</f>
        <v>321755000</v>
      </c>
      <c r="I27" s="83">
        <v>113213000</v>
      </c>
      <c r="J27" s="83">
        <v>0</v>
      </c>
      <c r="K27" s="93">
        <f>I27+J27</f>
        <v>113213000</v>
      </c>
      <c r="L27" s="83">
        <v>54290880</v>
      </c>
      <c r="M27" s="83">
        <v>0</v>
      </c>
      <c r="N27" s="93">
        <f>L27+M27</f>
        <v>54290880</v>
      </c>
      <c r="O27" s="96">
        <f>N27/K27*100</f>
        <v>47.954634185120085</v>
      </c>
      <c r="P27" s="94">
        <f>K27-N27</f>
        <v>58922120</v>
      </c>
    </row>
    <row r="28" spans="1:16" s="95" customFormat="1" ht="22.5" customHeight="1">
      <c r="A28" s="91"/>
      <c r="B28" s="92"/>
      <c r="C28" s="92"/>
      <c r="D28" s="81" t="s">
        <v>153</v>
      </c>
      <c r="E28" s="82" t="s">
        <v>150</v>
      </c>
      <c r="F28" s="83">
        <v>56371000</v>
      </c>
      <c r="G28" s="83">
        <v>0</v>
      </c>
      <c r="H28" s="93">
        <f>SUM(F28:G28)</f>
        <v>56371000</v>
      </c>
      <c r="I28" s="83">
        <v>56371000</v>
      </c>
      <c r="J28" s="83">
        <v>0</v>
      </c>
      <c r="K28" s="93">
        <f>SUM(I28:J28)</f>
        <v>56371000</v>
      </c>
      <c r="L28" s="83">
        <v>56370805</v>
      </c>
      <c r="M28" s="83">
        <v>0</v>
      </c>
      <c r="N28" s="93">
        <f>SUM(L28:M28)</f>
        <v>56370805</v>
      </c>
      <c r="O28" s="96">
        <f>N28/K28*100</f>
        <v>99.999654077451169</v>
      </c>
      <c r="P28" s="94">
        <f>K28-N28</f>
        <v>195</v>
      </c>
    </row>
    <row r="29" spans="1:16" ht="28.5" customHeight="1">
      <c r="A29" s="19" t="s">
        <v>21</v>
      </c>
      <c r="B29" s="20" t="s">
        <v>19</v>
      </c>
      <c r="C29" s="20" t="s">
        <v>19</v>
      </c>
      <c r="D29" s="20" t="s">
        <v>19</v>
      </c>
      <c r="E29" s="39" t="s">
        <v>53</v>
      </c>
      <c r="F29" s="76">
        <v>169235000</v>
      </c>
      <c r="G29" s="76">
        <v>365035000</v>
      </c>
      <c r="H29" s="76">
        <v>534270000</v>
      </c>
      <c r="I29" s="76">
        <v>132683000</v>
      </c>
      <c r="J29" s="76" t="s">
        <v>20</v>
      </c>
      <c r="K29" s="76">
        <v>132683000</v>
      </c>
      <c r="L29" s="76">
        <v>44147298</v>
      </c>
      <c r="M29" s="76">
        <v>65481222</v>
      </c>
      <c r="N29" s="76">
        <v>109628520</v>
      </c>
      <c r="O29" s="76" t="s">
        <v>54</v>
      </c>
      <c r="P29" s="77">
        <v>23054480</v>
      </c>
    </row>
    <row r="30" spans="1:16" ht="28.5" customHeight="1">
      <c r="A30" s="19" t="s">
        <v>19</v>
      </c>
      <c r="B30" s="20" t="s">
        <v>22</v>
      </c>
      <c r="C30" s="20" t="s">
        <v>19</v>
      </c>
      <c r="D30" s="20" t="s">
        <v>19</v>
      </c>
      <c r="E30" s="39" t="s">
        <v>55</v>
      </c>
      <c r="F30" s="76">
        <v>169235000</v>
      </c>
      <c r="G30" s="76">
        <v>365035000</v>
      </c>
      <c r="H30" s="76">
        <v>534270000</v>
      </c>
      <c r="I30" s="76">
        <v>132683000</v>
      </c>
      <c r="J30" s="76" t="s">
        <v>20</v>
      </c>
      <c r="K30" s="76">
        <v>132683000</v>
      </c>
      <c r="L30" s="76">
        <v>44147298</v>
      </c>
      <c r="M30" s="76">
        <v>65481222</v>
      </c>
      <c r="N30" s="76">
        <v>109628520</v>
      </c>
      <c r="O30" s="76" t="s">
        <v>54</v>
      </c>
      <c r="P30" s="77">
        <v>23054480</v>
      </c>
    </row>
    <row r="31" spans="1:16" ht="28.5" customHeight="1">
      <c r="A31" s="19" t="s">
        <v>19</v>
      </c>
      <c r="B31" s="20" t="s">
        <v>19</v>
      </c>
      <c r="C31" s="20" t="s">
        <v>19</v>
      </c>
      <c r="D31" s="20" t="s">
        <v>19</v>
      </c>
      <c r="E31" s="39" t="s">
        <v>56</v>
      </c>
      <c r="F31" s="76">
        <v>169235000</v>
      </c>
      <c r="G31" s="76">
        <v>365035000</v>
      </c>
      <c r="H31" s="76">
        <v>534270000</v>
      </c>
      <c r="I31" s="76">
        <v>132683000</v>
      </c>
      <c r="J31" s="76" t="s">
        <v>20</v>
      </c>
      <c r="K31" s="76">
        <v>132683000</v>
      </c>
      <c r="L31" s="76">
        <v>44147298</v>
      </c>
      <c r="M31" s="76">
        <v>65481222</v>
      </c>
      <c r="N31" s="76">
        <v>109628520</v>
      </c>
      <c r="O31" s="76" t="s">
        <v>54</v>
      </c>
      <c r="P31" s="77">
        <v>23054480</v>
      </c>
    </row>
    <row r="32" spans="1:16" ht="28.5" customHeight="1">
      <c r="A32" s="19" t="s">
        <v>19</v>
      </c>
      <c r="B32" s="20" t="s">
        <v>19</v>
      </c>
      <c r="C32" s="20" t="s">
        <v>22</v>
      </c>
      <c r="D32" s="20" t="s">
        <v>19</v>
      </c>
      <c r="E32" s="39" t="s">
        <v>57</v>
      </c>
      <c r="F32" s="76">
        <v>169235000</v>
      </c>
      <c r="G32" s="76">
        <v>365035000</v>
      </c>
      <c r="H32" s="76">
        <v>534270000</v>
      </c>
      <c r="I32" s="76">
        <v>132683000</v>
      </c>
      <c r="J32" s="76" t="s">
        <v>20</v>
      </c>
      <c r="K32" s="76">
        <v>132683000</v>
      </c>
      <c r="L32" s="76">
        <v>44147298</v>
      </c>
      <c r="M32" s="76">
        <v>65481222</v>
      </c>
      <c r="N32" s="76">
        <v>109628520</v>
      </c>
      <c r="O32" s="76" t="s">
        <v>54</v>
      </c>
      <c r="P32" s="77">
        <v>23054480</v>
      </c>
    </row>
    <row r="33" spans="1:16" s="90" customFormat="1" ht="23.25" customHeight="1">
      <c r="A33" s="84"/>
      <c r="B33" s="85"/>
      <c r="C33" s="85"/>
      <c r="D33" s="86" t="s">
        <v>151</v>
      </c>
      <c r="E33" s="87" t="s">
        <v>148</v>
      </c>
      <c r="F33" s="97">
        <f>F34+F35</f>
        <v>169235000</v>
      </c>
      <c r="G33" s="97">
        <f>G34+G35</f>
        <v>365035000</v>
      </c>
      <c r="H33" s="88">
        <f>SUM(F33:G33)</f>
        <v>534270000</v>
      </c>
      <c r="I33" s="97">
        <f>I34+I35</f>
        <v>132683000</v>
      </c>
      <c r="J33" s="97">
        <f>J34+J35</f>
        <v>0</v>
      </c>
      <c r="K33" s="88">
        <f>SUM(I33:J33)</f>
        <v>132683000</v>
      </c>
      <c r="L33" s="97">
        <f>L34+L35</f>
        <v>44147298</v>
      </c>
      <c r="M33" s="97">
        <f>M34+M35</f>
        <v>65481222</v>
      </c>
      <c r="N33" s="88">
        <f>SUM(L33:M33)</f>
        <v>109628520</v>
      </c>
      <c r="O33" s="96">
        <f>N33/K33*100</f>
        <v>82.624390464490546</v>
      </c>
      <c r="P33" s="89">
        <f>K33-N33</f>
        <v>23054480</v>
      </c>
    </row>
    <row r="34" spans="1:16" s="95" customFormat="1" ht="23.25" customHeight="1">
      <c r="A34" s="91"/>
      <c r="B34" s="92"/>
      <c r="C34" s="92"/>
      <c r="D34" s="81" t="s">
        <v>152</v>
      </c>
      <c r="E34" s="82" t="s">
        <v>149</v>
      </c>
      <c r="F34" s="83">
        <v>137021000</v>
      </c>
      <c r="G34" s="83">
        <v>211955000</v>
      </c>
      <c r="H34" s="93">
        <f>F34+G34</f>
        <v>348976000</v>
      </c>
      <c r="I34" s="83">
        <v>123622000</v>
      </c>
      <c r="J34" s="83">
        <v>0</v>
      </c>
      <c r="K34" s="93">
        <f>I34+J34</f>
        <v>123622000</v>
      </c>
      <c r="L34" s="83">
        <v>37720405</v>
      </c>
      <c r="M34" s="83">
        <v>65194883</v>
      </c>
      <c r="N34" s="93">
        <f>L34+M34</f>
        <v>102915288</v>
      </c>
      <c r="O34" s="96">
        <f>N34/K34*100</f>
        <v>83.249978159227325</v>
      </c>
      <c r="P34" s="94">
        <f>K34-N34</f>
        <v>20706712</v>
      </c>
    </row>
    <row r="35" spans="1:16" s="95" customFormat="1" ht="22.5" customHeight="1">
      <c r="A35" s="91"/>
      <c r="B35" s="92"/>
      <c r="C35" s="92"/>
      <c r="D35" s="81" t="s">
        <v>153</v>
      </c>
      <c r="E35" s="82" t="s">
        <v>150</v>
      </c>
      <c r="F35" s="83">
        <v>32214000</v>
      </c>
      <c r="G35" s="83">
        <v>153080000</v>
      </c>
      <c r="H35" s="93">
        <f>SUM(F35:G35)</f>
        <v>185294000</v>
      </c>
      <c r="I35" s="83">
        <v>9061000</v>
      </c>
      <c r="J35" s="83">
        <v>0</v>
      </c>
      <c r="K35" s="93">
        <f>SUM(I35:J35)</f>
        <v>9061000</v>
      </c>
      <c r="L35" s="83">
        <v>6426893</v>
      </c>
      <c r="M35" s="83">
        <v>286339</v>
      </c>
      <c r="N35" s="93">
        <f>SUM(L35:M35)</f>
        <v>6713232</v>
      </c>
      <c r="O35" s="96">
        <f>N35/K35*100</f>
        <v>74.089305816135081</v>
      </c>
      <c r="P35" s="94">
        <f>K35-N35</f>
        <v>2347768</v>
      </c>
    </row>
    <row r="36" spans="1:16" ht="28.5" customHeight="1">
      <c r="A36" s="19" t="s">
        <v>48</v>
      </c>
      <c r="B36" s="20" t="s">
        <v>19</v>
      </c>
      <c r="C36" s="20" t="s">
        <v>19</v>
      </c>
      <c r="D36" s="20" t="s">
        <v>19</v>
      </c>
      <c r="E36" s="39" t="s">
        <v>58</v>
      </c>
      <c r="F36" s="76">
        <v>576037000</v>
      </c>
      <c r="G36" s="76">
        <v>2348000000</v>
      </c>
      <c r="H36" s="76">
        <v>2924037000</v>
      </c>
      <c r="I36" s="76">
        <v>1496037000</v>
      </c>
      <c r="J36" s="76" t="s">
        <v>20</v>
      </c>
      <c r="K36" s="76">
        <v>1496037000</v>
      </c>
      <c r="L36" s="76">
        <v>465581657</v>
      </c>
      <c r="M36" s="76">
        <v>40000</v>
      </c>
      <c r="N36" s="76">
        <v>465621657</v>
      </c>
      <c r="O36" s="76" t="s">
        <v>59</v>
      </c>
      <c r="P36" s="77">
        <v>1030415343</v>
      </c>
    </row>
    <row r="37" spans="1:16" ht="28.5" customHeight="1">
      <c r="A37" s="19" t="s">
        <v>19</v>
      </c>
      <c r="B37" s="20" t="s">
        <v>22</v>
      </c>
      <c r="C37" s="20" t="s">
        <v>19</v>
      </c>
      <c r="D37" s="20" t="s">
        <v>19</v>
      </c>
      <c r="E37" s="39" t="s">
        <v>60</v>
      </c>
      <c r="F37" s="76">
        <v>576037000</v>
      </c>
      <c r="G37" s="76">
        <v>2348000000</v>
      </c>
      <c r="H37" s="76">
        <v>2924037000</v>
      </c>
      <c r="I37" s="76">
        <v>1496037000</v>
      </c>
      <c r="J37" s="76" t="s">
        <v>20</v>
      </c>
      <c r="K37" s="76">
        <v>1496037000</v>
      </c>
      <c r="L37" s="76">
        <v>465581657</v>
      </c>
      <c r="M37" s="76">
        <v>40000</v>
      </c>
      <c r="N37" s="76">
        <v>465621657</v>
      </c>
      <c r="O37" s="76" t="s">
        <v>59</v>
      </c>
      <c r="P37" s="77">
        <v>1030415343</v>
      </c>
    </row>
    <row r="38" spans="1:16" ht="28.5" customHeight="1">
      <c r="A38" s="19" t="s">
        <v>19</v>
      </c>
      <c r="B38" s="20" t="s">
        <v>19</v>
      </c>
      <c r="C38" s="20" t="s">
        <v>19</v>
      </c>
      <c r="D38" s="20" t="s">
        <v>19</v>
      </c>
      <c r="E38" s="39" t="s">
        <v>61</v>
      </c>
      <c r="F38" s="76">
        <v>576037000</v>
      </c>
      <c r="G38" s="76">
        <v>248000000</v>
      </c>
      <c r="H38" s="76">
        <v>824037000</v>
      </c>
      <c r="I38" s="76">
        <v>576037000</v>
      </c>
      <c r="J38" s="76" t="s">
        <v>20</v>
      </c>
      <c r="K38" s="76">
        <v>576037000</v>
      </c>
      <c r="L38" s="76">
        <v>372172823</v>
      </c>
      <c r="M38" s="76">
        <v>40000</v>
      </c>
      <c r="N38" s="76">
        <v>372212823</v>
      </c>
      <c r="O38" s="76" t="s">
        <v>62</v>
      </c>
      <c r="P38" s="77">
        <v>203824177</v>
      </c>
    </row>
    <row r="39" spans="1:16" ht="28.5" customHeight="1">
      <c r="A39" s="19" t="s">
        <v>19</v>
      </c>
      <c r="B39" s="20" t="s">
        <v>19</v>
      </c>
      <c r="C39" s="20" t="s">
        <v>22</v>
      </c>
      <c r="D39" s="20" t="s">
        <v>19</v>
      </c>
      <c r="E39" s="39" t="s">
        <v>63</v>
      </c>
      <c r="F39" s="76">
        <v>576037000</v>
      </c>
      <c r="G39" s="76">
        <v>248000000</v>
      </c>
      <c r="H39" s="76">
        <v>824037000</v>
      </c>
      <c r="I39" s="76">
        <v>576037000</v>
      </c>
      <c r="J39" s="76" t="s">
        <v>20</v>
      </c>
      <c r="K39" s="76">
        <v>576037000</v>
      </c>
      <c r="L39" s="76">
        <v>372172823</v>
      </c>
      <c r="M39" s="76">
        <v>40000</v>
      </c>
      <c r="N39" s="76">
        <v>372212823</v>
      </c>
      <c r="O39" s="76" t="s">
        <v>62</v>
      </c>
      <c r="P39" s="77">
        <v>203824177</v>
      </c>
    </row>
    <row r="40" spans="1:16" s="90" customFormat="1" ht="23.25" customHeight="1">
      <c r="A40" s="84"/>
      <c r="B40" s="85"/>
      <c r="C40" s="85"/>
      <c r="D40" s="86" t="s">
        <v>151</v>
      </c>
      <c r="E40" s="87" t="s">
        <v>148</v>
      </c>
      <c r="F40" s="97">
        <f>F41+F42</f>
        <v>576037000</v>
      </c>
      <c r="G40" s="97">
        <f>G41+G42</f>
        <v>248000000</v>
      </c>
      <c r="H40" s="88">
        <f>SUM(F40:G40)</f>
        <v>824037000</v>
      </c>
      <c r="I40" s="97">
        <f>I41+I42</f>
        <v>576037000</v>
      </c>
      <c r="J40" s="97">
        <f>J41+J42</f>
        <v>0</v>
      </c>
      <c r="K40" s="88">
        <f>SUM(I40:J40)</f>
        <v>576037000</v>
      </c>
      <c r="L40" s="97">
        <f>L41+L42</f>
        <v>372172823</v>
      </c>
      <c r="M40" s="97">
        <f>M41+M42</f>
        <v>40000</v>
      </c>
      <c r="N40" s="88">
        <f>SUM(L40:M40)</f>
        <v>372212823</v>
      </c>
      <c r="O40" s="96">
        <f>N40/K40*100</f>
        <v>64.616131081857588</v>
      </c>
      <c r="P40" s="89">
        <f>K40-N40</f>
        <v>203824177</v>
      </c>
    </row>
    <row r="41" spans="1:16" s="95" customFormat="1" ht="23.25" customHeight="1">
      <c r="A41" s="91"/>
      <c r="B41" s="92"/>
      <c r="C41" s="92"/>
      <c r="D41" s="81" t="s">
        <v>152</v>
      </c>
      <c r="E41" s="82" t="s">
        <v>149</v>
      </c>
      <c r="F41" s="83">
        <v>576037000</v>
      </c>
      <c r="G41" s="83">
        <v>-193391890</v>
      </c>
      <c r="H41" s="93">
        <f>F41+G41</f>
        <v>382645110</v>
      </c>
      <c r="I41" s="83">
        <v>382645110</v>
      </c>
      <c r="J41" s="83">
        <v>0</v>
      </c>
      <c r="K41" s="93">
        <f>I41+J41</f>
        <v>382645110</v>
      </c>
      <c r="L41" s="83">
        <v>217501340</v>
      </c>
      <c r="M41" s="83">
        <v>40000</v>
      </c>
      <c r="N41" s="93">
        <f>L41+M41</f>
        <v>217541340</v>
      </c>
      <c r="O41" s="96">
        <f>N41/K41*100</f>
        <v>56.851984858763785</v>
      </c>
      <c r="P41" s="94">
        <f>K41-N41</f>
        <v>165103770</v>
      </c>
    </row>
    <row r="42" spans="1:16" s="95" customFormat="1" ht="22.5" customHeight="1">
      <c r="A42" s="91"/>
      <c r="B42" s="92"/>
      <c r="C42" s="92"/>
      <c r="D42" s="81" t="s">
        <v>153</v>
      </c>
      <c r="E42" s="82" t="s">
        <v>150</v>
      </c>
      <c r="F42" s="83">
        <v>0</v>
      </c>
      <c r="G42" s="83">
        <v>441391890</v>
      </c>
      <c r="H42" s="93">
        <f>SUM(F42:G42)</f>
        <v>441391890</v>
      </c>
      <c r="I42" s="83">
        <v>193391890</v>
      </c>
      <c r="J42" s="83">
        <v>0</v>
      </c>
      <c r="K42" s="93">
        <f>SUM(I42:J42)</f>
        <v>193391890</v>
      </c>
      <c r="L42" s="83">
        <v>154671483</v>
      </c>
      <c r="M42" s="83">
        <v>0</v>
      </c>
      <c r="N42" s="93">
        <f>SUM(L42:M42)</f>
        <v>154671483</v>
      </c>
      <c r="O42" s="96">
        <f>N42/K42*100</f>
        <v>79.978267444410406</v>
      </c>
      <c r="P42" s="94">
        <f>K42-N42</f>
        <v>38720407</v>
      </c>
    </row>
    <row r="43" spans="1:16" ht="28.5" customHeight="1">
      <c r="A43" s="19" t="s">
        <v>19</v>
      </c>
      <c r="B43" s="20" t="s">
        <v>19</v>
      </c>
      <c r="C43" s="20" t="s">
        <v>19</v>
      </c>
      <c r="D43" s="20" t="s">
        <v>19</v>
      </c>
      <c r="E43" s="39" t="s">
        <v>64</v>
      </c>
      <c r="F43" s="76" t="s">
        <v>20</v>
      </c>
      <c r="G43" s="76">
        <v>2100000000</v>
      </c>
      <c r="H43" s="76">
        <v>2100000000</v>
      </c>
      <c r="I43" s="76">
        <v>920000000</v>
      </c>
      <c r="J43" s="76" t="s">
        <v>20</v>
      </c>
      <c r="K43" s="76">
        <v>920000000</v>
      </c>
      <c r="L43" s="76">
        <v>93408834</v>
      </c>
      <c r="M43" s="76" t="s">
        <v>20</v>
      </c>
      <c r="N43" s="76">
        <v>93408834</v>
      </c>
      <c r="O43" s="76" t="s">
        <v>65</v>
      </c>
      <c r="P43" s="77">
        <v>826591166</v>
      </c>
    </row>
    <row r="44" spans="1:16" ht="39.950000000000003" customHeight="1">
      <c r="A44" s="19" t="s">
        <v>19</v>
      </c>
      <c r="B44" s="20" t="s">
        <v>19</v>
      </c>
      <c r="C44" s="20" t="s">
        <v>21</v>
      </c>
      <c r="D44" s="20" t="s">
        <v>19</v>
      </c>
      <c r="E44" s="39" t="s">
        <v>66</v>
      </c>
      <c r="F44" s="76" t="s">
        <v>20</v>
      </c>
      <c r="G44" s="76">
        <v>2100000000</v>
      </c>
      <c r="H44" s="76">
        <v>2100000000</v>
      </c>
      <c r="I44" s="76">
        <v>920000000</v>
      </c>
      <c r="J44" s="76" t="s">
        <v>20</v>
      </c>
      <c r="K44" s="76">
        <v>920000000</v>
      </c>
      <c r="L44" s="76">
        <v>93408834</v>
      </c>
      <c r="M44" s="76" t="s">
        <v>20</v>
      </c>
      <c r="N44" s="76">
        <v>93408834</v>
      </c>
      <c r="O44" s="76" t="s">
        <v>65</v>
      </c>
      <c r="P44" s="77">
        <v>826591166</v>
      </c>
    </row>
    <row r="45" spans="1:16" s="90" customFormat="1" ht="23.25" customHeight="1">
      <c r="A45" s="84"/>
      <c r="B45" s="85"/>
      <c r="C45" s="85"/>
      <c r="D45" s="86" t="s">
        <v>151</v>
      </c>
      <c r="E45" s="87" t="s">
        <v>148</v>
      </c>
      <c r="F45" s="97">
        <f>F46+F47</f>
        <v>0</v>
      </c>
      <c r="G45" s="97">
        <f>G46+G47</f>
        <v>2100000000</v>
      </c>
      <c r="H45" s="88">
        <f>SUM(F45:G45)</f>
        <v>2100000000</v>
      </c>
      <c r="I45" s="97">
        <f>I46+I47</f>
        <v>920000000</v>
      </c>
      <c r="J45" s="97">
        <f>J46+J47</f>
        <v>0</v>
      </c>
      <c r="K45" s="88">
        <f>SUM(I45:J45)</f>
        <v>920000000</v>
      </c>
      <c r="L45" s="97">
        <f>L46+L47</f>
        <v>93408834</v>
      </c>
      <c r="M45" s="97">
        <f>M46+M47</f>
        <v>0</v>
      </c>
      <c r="N45" s="88">
        <f>SUM(L45:M45)</f>
        <v>93408834</v>
      </c>
      <c r="O45" s="96">
        <f>N45/K45*100</f>
        <v>10.153134130434783</v>
      </c>
      <c r="P45" s="89">
        <f>K45-N45</f>
        <v>826591166</v>
      </c>
    </row>
    <row r="46" spans="1:16" s="95" customFormat="1" ht="23.25" customHeight="1">
      <c r="A46" s="91"/>
      <c r="B46" s="92"/>
      <c r="C46" s="92"/>
      <c r="D46" s="81" t="s">
        <v>152</v>
      </c>
      <c r="E46" s="82" t="s">
        <v>149</v>
      </c>
      <c r="F46" s="83">
        <v>0</v>
      </c>
      <c r="G46" s="83">
        <v>2100000000</v>
      </c>
      <c r="H46" s="93">
        <f>F46+G46</f>
        <v>2100000000</v>
      </c>
      <c r="I46" s="83">
        <v>920000000</v>
      </c>
      <c r="J46" s="83">
        <v>0</v>
      </c>
      <c r="K46" s="93">
        <f>I46+J46</f>
        <v>920000000</v>
      </c>
      <c r="L46" s="83">
        <v>93408834</v>
      </c>
      <c r="M46" s="83">
        <v>0</v>
      </c>
      <c r="N46" s="93">
        <f>L46+M46</f>
        <v>93408834</v>
      </c>
      <c r="O46" s="96">
        <f>N46/K46*100</f>
        <v>10.153134130434783</v>
      </c>
      <c r="P46" s="94">
        <f>K46-N46</f>
        <v>826591166</v>
      </c>
    </row>
    <row r="47" spans="1:16" s="95" customFormat="1" ht="22.5" customHeight="1">
      <c r="A47" s="91"/>
      <c r="B47" s="92"/>
      <c r="C47" s="92"/>
      <c r="D47" s="81" t="s">
        <v>153</v>
      </c>
      <c r="E47" s="82" t="s">
        <v>150</v>
      </c>
      <c r="F47" s="83"/>
      <c r="G47" s="83"/>
      <c r="H47" s="93">
        <f>SUM(F47:G47)</f>
        <v>0</v>
      </c>
      <c r="I47" s="83"/>
      <c r="J47" s="83"/>
      <c r="K47" s="93">
        <f>SUM(I47:J47)</f>
        <v>0</v>
      </c>
      <c r="L47" s="83"/>
      <c r="M47" s="83"/>
      <c r="N47" s="93">
        <f>SUM(L47:M47)</f>
        <v>0</v>
      </c>
      <c r="O47" s="96" t="e">
        <f>N47/K47*100</f>
        <v>#DIV/0!</v>
      </c>
      <c r="P47" s="94">
        <f>K47-N47</f>
        <v>0</v>
      </c>
    </row>
    <row r="48" spans="1:16" ht="28.5" customHeight="1">
      <c r="A48" s="25" t="s">
        <v>67</v>
      </c>
      <c r="B48" s="26" t="s">
        <v>19</v>
      </c>
      <c r="C48" s="26" t="s">
        <v>19</v>
      </c>
      <c r="D48" s="26" t="s">
        <v>19</v>
      </c>
      <c r="E48" s="40" t="s">
        <v>68</v>
      </c>
      <c r="F48" s="78">
        <v>20491000000</v>
      </c>
      <c r="G48" s="78">
        <v>77440000000</v>
      </c>
      <c r="H48" s="78">
        <v>97931000000</v>
      </c>
      <c r="I48" s="78">
        <v>37082297000</v>
      </c>
      <c r="J48" s="78" t="s">
        <v>20</v>
      </c>
      <c r="K48" s="78">
        <v>37082297000</v>
      </c>
      <c r="L48" s="78">
        <v>23493849125</v>
      </c>
      <c r="M48" s="78">
        <v>8836374155</v>
      </c>
      <c r="N48" s="78">
        <v>32330223280</v>
      </c>
      <c r="O48" s="78" t="s">
        <v>69</v>
      </c>
      <c r="P48" s="79">
        <v>4752073720</v>
      </c>
    </row>
    <row r="49" spans="1:16" ht="28.5" customHeight="1">
      <c r="A49" s="19" t="s">
        <v>19</v>
      </c>
      <c r="B49" s="20" t="s">
        <v>22</v>
      </c>
      <c r="C49" s="20" t="s">
        <v>19</v>
      </c>
      <c r="D49" s="20" t="s">
        <v>19</v>
      </c>
      <c r="E49" s="39" t="s">
        <v>70</v>
      </c>
      <c r="F49" s="76">
        <v>20491000000</v>
      </c>
      <c r="G49" s="76">
        <v>77440000000</v>
      </c>
      <c r="H49" s="76">
        <v>97931000000</v>
      </c>
      <c r="I49" s="76">
        <v>37082297000</v>
      </c>
      <c r="J49" s="76" t="s">
        <v>20</v>
      </c>
      <c r="K49" s="76">
        <v>37082297000</v>
      </c>
      <c r="L49" s="76">
        <v>23493849125</v>
      </c>
      <c r="M49" s="76">
        <v>8836374155</v>
      </c>
      <c r="N49" s="76">
        <v>32330223280</v>
      </c>
      <c r="O49" s="76" t="s">
        <v>69</v>
      </c>
      <c r="P49" s="77">
        <v>4752073720</v>
      </c>
    </row>
    <row r="50" spans="1:16" ht="28.5" customHeight="1">
      <c r="A50" s="19" t="s">
        <v>19</v>
      </c>
      <c r="B50" s="20" t="s">
        <v>19</v>
      </c>
      <c r="C50" s="20" t="s">
        <v>19</v>
      </c>
      <c r="D50" s="20" t="s">
        <v>19</v>
      </c>
      <c r="E50" s="39" t="s">
        <v>71</v>
      </c>
      <c r="F50" s="76">
        <v>415000000</v>
      </c>
      <c r="G50" s="76">
        <v>50000000</v>
      </c>
      <c r="H50" s="76">
        <v>465000000</v>
      </c>
      <c r="I50" s="76">
        <v>336230000</v>
      </c>
      <c r="J50" s="76" t="s">
        <v>20</v>
      </c>
      <c r="K50" s="76">
        <v>336230000</v>
      </c>
      <c r="L50" s="76">
        <v>335861170</v>
      </c>
      <c r="M50" s="76" t="s">
        <v>20</v>
      </c>
      <c r="N50" s="76">
        <v>335861170</v>
      </c>
      <c r="O50" s="76" t="s">
        <v>72</v>
      </c>
      <c r="P50" s="77">
        <v>368830</v>
      </c>
    </row>
    <row r="51" spans="1:16" ht="28.5" customHeight="1">
      <c r="A51" s="19" t="s">
        <v>19</v>
      </c>
      <c r="B51" s="20" t="s">
        <v>19</v>
      </c>
      <c r="C51" s="20" t="s">
        <v>22</v>
      </c>
      <c r="D51" s="20" t="s">
        <v>19</v>
      </c>
      <c r="E51" s="39" t="s">
        <v>73</v>
      </c>
      <c r="F51" s="76">
        <v>415000000</v>
      </c>
      <c r="G51" s="76">
        <v>50000000</v>
      </c>
      <c r="H51" s="76">
        <v>465000000</v>
      </c>
      <c r="I51" s="76">
        <v>336230000</v>
      </c>
      <c r="J51" s="76" t="s">
        <v>20</v>
      </c>
      <c r="K51" s="76">
        <v>336230000</v>
      </c>
      <c r="L51" s="76">
        <v>335861170</v>
      </c>
      <c r="M51" s="76" t="s">
        <v>20</v>
      </c>
      <c r="N51" s="76">
        <v>335861170</v>
      </c>
      <c r="O51" s="76" t="s">
        <v>72</v>
      </c>
      <c r="P51" s="77">
        <v>368830</v>
      </c>
    </row>
    <row r="52" spans="1:16" s="90" customFormat="1" ht="23.25" customHeight="1">
      <c r="A52" s="84"/>
      <c r="B52" s="85"/>
      <c r="C52" s="85"/>
      <c r="D52" s="86" t="s">
        <v>151</v>
      </c>
      <c r="E52" s="87" t="s">
        <v>148</v>
      </c>
      <c r="F52" s="97">
        <f>F53+F54</f>
        <v>415000000</v>
      </c>
      <c r="G52" s="97">
        <f>G53+G54</f>
        <v>50000000</v>
      </c>
      <c r="H52" s="88">
        <f>SUM(F52:G52)</f>
        <v>465000000</v>
      </c>
      <c r="I52" s="97">
        <f>I53+I54</f>
        <v>336230000</v>
      </c>
      <c r="J52" s="97">
        <f>J53+J54</f>
        <v>0</v>
      </c>
      <c r="K52" s="88">
        <f>SUM(I52:J52)</f>
        <v>336230000</v>
      </c>
      <c r="L52" s="97">
        <f>L53+L54</f>
        <v>335861170</v>
      </c>
      <c r="M52" s="97">
        <f>M53+M54</f>
        <v>0</v>
      </c>
      <c r="N52" s="88">
        <f>SUM(L52:M52)</f>
        <v>335861170</v>
      </c>
      <c r="O52" s="96">
        <f>N52/K52*100</f>
        <v>99.890304256015227</v>
      </c>
      <c r="P52" s="89">
        <f>K52-N52</f>
        <v>368830</v>
      </c>
    </row>
    <row r="53" spans="1:16" s="95" customFormat="1" ht="23.25" customHeight="1">
      <c r="A53" s="91"/>
      <c r="B53" s="92"/>
      <c r="C53" s="92"/>
      <c r="D53" s="81" t="s">
        <v>152</v>
      </c>
      <c r="E53" s="82" t="s">
        <v>149</v>
      </c>
      <c r="F53" s="83">
        <v>137000000</v>
      </c>
      <c r="G53" s="83">
        <v>50000000</v>
      </c>
      <c r="H53" s="93">
        <f>F53+G53</f>
        <v>187000000</v>
      </c>
      <c r="I53" s="83">
        <v>58230000</v>
      </c>
      <c r="J53" s="83">
        <v>0</v>
      </c>
      <c r="K53" s="93">
        <f>I53+J53</f>
        <v>58230000</v>
      </c>
      <c r="L53" s="83">
        <v>57861170</v>
      </c>
      <c r="M53" s="83">
        <v>0</v>
      </c>
      <c r="N53" s="93">
        <f>L53+M53</f>
        <v>57861170</v>
      </c>
      <c r="O53" s="96">
        <f>N53/K53*100</f>
        <v>99.366597973553155</v>
      </c>
      <c r="P53" s="94">
        <f>K53-N53</f>
        <v>368830</v>
      </c>
    </row>
    <row r="54" spans="1:16" s="95" customFormat="1" ht="22.5" customHeight="1">
      <c r="A54" s="91"/>
      <c r="B54" s="92"/>
      <c r="C54" s="92"/>
      <c r="D54" s="81" t="s">
        <v>153</v>
      </c>
      <c r="E54" s="82" t="s">
        <v>150</v>
      </c>
      <c r="F54" s="83">
        <v>278000000</v>
      </c>
      <c r="G54" s="83">
        <v>0</v>
      </c>
      <c r="H54" s="93">
        <f>SUM(F54:G54)</f>
        <v>278000000</v>
      </c>
      <c r="I54" s="83">
        <v>278000000</v>
      </c>
      <c r="J54" s="83">
        <v>0</v>
      </c>
      <c r="K54" s="93">
        <f>SUM(I54:J54)</f>
        <v>278000000</v>
      </c>
      <c r="L54" s="83">
        <v>278000000</v>
      </c>
      <c r="M54" s="83">
        <v>0</v>
      </c>
      <c r="N54" s="93">
        <f>SUM(L54:M54)</f>
        <v>278000000</v>
      </c>
      <c r="O54" s="96">
        <f>N54/K54*100</f>
        <v>100</v>
      </c>
      <c r="P54" s="94">
        <f>K54-N54</f>
        <v>0</v>
      </c>
    </row>
    <row r="55" spans="1:16" ht="28.5" customHeight="1">
      <c r="A55" s="19" t="s">
        <v>19</v>
      </c>
      <c r="B55" s="20" t="s">
        <v>19</v>
      </c>
      <c r="C55" s="20" t="s">
        <v>19</v>
      </c>
      <c r="D55" s="20" t="s">
        <v>19</v>
      </c>
      <c r="E55" s="39" t="s">
        <v>74</v>
      </c>
      <c r="F55" s="76">
        <v>20076000000</v>
      </c>
      <c r="G55" s="76">
        <v>77390000000</v>
      </c>
      <c r="H55" s="76">
        <v>97466000000</v>
      </c>
      <c r="I55" s="76">
        <v>36746067000</v>
      </c>
      <c r="J55" s="76" t="s">
        <v>20</v>
      </c>
      <c r="K55" s="76">
        <v>36746067000</v>
      </c>
      <c r="L55" s="76">
        <v>23157987955</v>
      </c>
      <c r="M55" s="76">
        <v>8836374155</v>
      </c>
      <c r="N55" s="76">
        <v>31994362110</v>
      </c>
      <c r="O55" s="76" t="s">
        <v>75</v>
      </c>
      <c r="P55" s="77">
        <v>4751704890</v>
      </c>
    </row>
    <row r="56" spans="1:16" ht="39.950000000000003" customHeight="1">
      <c r="A56" s="19" t="s">
        <v>19</v>
      </c>
      <c r="B56" s="20" t="s">
        <v>19</v>
      </c>
      <c r="C56" s="20" t="s">
        <v>21</v>
      </c>
      <c r="D56" s="20" t="s">
        <v>19</v>
      </c>
      <c r="E56" s="39" t="s">
        <v>76</v>
      </c>
      <c r="F56" s="76">
        <v>20076000000</v>
      </c>
      <c r="G56" s="76">
        <v>77390000000</v>
      </c>
      <c r="H56" s="76">
        <v>97466000000</v>
      </c>
      <c r="I56" s="76">
        <v>36746067000</v>
      </c>
      <c r="J56" s="76" t="s">
        <v>20</v>
      </c>
      <c r="K56" s="76">
        <v>36746067000</v>
      </c>
      <c r="L56" s="76">
        <v>23157987955</v>
      </c>
      <c r="M56" s="76">
        <v>8836374155</v>
      </c>
      <c r="N56" s="76">
        <v>31994362110</v>
      </c>
      <c r="O56" s="76" t="s">
        <v>75</v>
      </c>
      <c r="P56" s="77">
        <v>4751704890</v>
      </c>
    </row>
    <row r="57" spans="1:16" s="90" customFormat="1" ht="23.25" customHeight="1">
      <c r="A57" s="84"/>
      <c r="B57" s="85"/>
      <c r="C57" s="85"/>
      <c r="D57" s="86" t="s">
        <v>151</v>
      </c>
      <c r="E57" s="87" t="s">
        <v>148</v>
      </c>
      <c r="F57" s="97">
        <f>F58+F59</f>
        <v>20076000000</v>
      </c>
      <c r="G57" s="97">
        <f>G58+G59</f>
        <v>77390000000</v>
      </c>
      <c r="H57" s="88">
        <f>SUM(F57:G57)</f>
        <v>97466000000</v>
      </c>
      <c r="I57" s="97">
        <f>I58+I59</f>
        <v>36746067000</v>
      </c>
      <c r="J57" s="97">
        <f>J58+J59</f>
        <v>0</v>
      </c>
      <c r="K57" s="88">
        <f>SUM(I57:J57)</f>
        <v>36746067000</v>
      </c>
      <c r="L57" s="97">
        <f>L58+L59</f>
        <v>23157987955</v>
      </c>
      <c r="M57" s="97">
        <f>M58+M59</f>
        <v>8836374155</v>
      </c>
      <c r="N57" s="88">
        <f>SUM(L57:M57)</f>
        <v>31994362110</v>
      </c>
      <c r="O57" s="96">
        <f>N57/K57*100</f>
        <v>87.068806873943814</v>
      </c>
      <c r="P57" s="89">
        <f>K57-N57</f>
        <v>4751704890</v>
      </c>
    </row>
    <row r="58" spans="1:16" s="95" customFormat="1" ht="23.25" customHeight="1">
      <c r="A58" s="91"/>
      <c r="B58" s="92"/>
      <c r="C58" s="92"/>
      <c r="D58" s="81" t="s">
        <v>152</v>
      </c>
      <c r="E58" s="82" t="s">
        <v>149</v>
      </c>
      <c r="F58" s="83">
        <v>9601000000</v>
      </c>
      <c r="G58" s="83">
        <v>57390000000</v>
      </c>
      <c r="H58" s="93">
        <f>F58+G58</f>
        <v>66991000000</v>
      </c>
      <c r="I58" s="83">
        <v>33693667000</v>
      </c>
      <c r="J58" s="83">
        <v>0</v>
      </c>
      <c r="K58" s="93">
        <f>I58+J58</f>
        <v>33693667000</v>
      </c>
      <c r="L58" s="83">
        <v>20157987955</v>
      </c>
      <c r="M58" s="83">
        <v>8836374155</v>
      </c>
      <c r="N58" s="93">
        <f>L58+M58</f>
        <v>28994362110</v>
      </c>
      <c r="O58" s="96">
        <f>N58/K58*100</f>
        <v>86.052854116472389</v>
      </c>
      <c r="P58" s="94">
        <f>K58-N58</f>
        <v>4699304890</v>
      </c>
    </row>
    <row r="59" spans="1:16" s="95" customFormat="1" ht="22.5" customHeight="1">
      <c r="A59" s="91"/>
      <c r="B59" s="92"/>
      <c r="C59" s="92"/>
      <c r="D59" s="81" t="s">
        <v>153</v>
      </c>
      <c r="E59" s="82" t="s">
        <v>150</v>
      </c>
      <c r="F59" s="83">
        <v>10475000000</v>
      </c>
      <c r="G59" s="83">
        <v>20000000000</v>
      </c>
      <c r="H59" s="93">
        <f>SUM(F59:G59)</f>
        <v>30475000000</v>
      </c>
      <c r="I59" s="83">
        <v>3052400000</v>
      </c>
      <c r="J59" s="83">
        <v>0</v>
      </c>
      <c r="K59" s="93">
        <f>SUM(I59:J59)</f>
        <v>3052400000</v>
      </c>
      <c r="L59" s="83">
        <v>3000000000</v>
      </c>
      <c r="M59" s="83">
        <v>0</v>
      </c>
      <c r="N59" s="93">
        <f>SUM(L59:M59)</f>
        <v>3000000000</v>
      </c>
      <c r="O59" s="96">
        <f>N59/K59*100</f>
        <v>98.283318044817193</v>
      </c>
      <c r="P59" s="94">
        <f>K59-N59</f>
        <v>52400000</v>
      </c>
    </row>
    <row r="60" spans="1:16" ht="28.5" customHeight="1">
      <c r="A60" s="19" t="s">
        <v>77</v>
      </c>
      <c r="B60" s="20" t="s">
        <v>19</v>
      </c>
      <c r="C60" s="20" t="s">
        <v>19</v>
      </c>
      <c r="D60" s="20" t="s">
        <v>19</v>
      </c>
      <c r="E60" s="39" t="s">
        <v>78</v>
      </c>
      <c r="F60" s="76">
        <v>16767107000</v>
      </c>
      <c r="G60" s="76">
        <v>13128924000</v>
      </c>
      <c r="H60" s="76">
        <v>29896031000</v>
      </c>
      <c r="I60" s="76">
        <v>17630602000</v>
      </c>
      <c r="J60" s="76" t="s">
        <v>20</v>
      </c>
      <c r="K60" s="76">
        <v>17630602000</v>
      </c>
      <c r="L60" s="76">
        <v>14438007920</v>
      </c>
      <c r="M60" s="76">
        <v>449111852</v>
      </c>
      <c r="N60" s="76">
        <v>14887119772</v>
      </c>
      <c r="O60" s="76" t="s">
        <v>79</v>
      </c>
      <c r="P60" s="77">
        <v>2743482228</v>
      </c>
    </row>
    <row r="61" spans="1:16" ht="28.5" customHeight="1">
      <c r="A61" s="19" t="s">
        <v>19</v>
      </c>
      <c r="B61" s="20" t="s">
        <v>22</v>
      </c>
      <c r="C61" s="20" t="s">
        <v>19</v>
      </c>
      <c r="D61" s="20" t="s">
        <v>19</v>
      </c>
      <c r="E61" s="39" t="s">
        <v>80</v>
      </c>
      <c r="F61" s="76">
        <v>16767107000</v>
      </c>
      <c r="G61" s="76">
        <v>13128924000</v>
      </c>
      <c r="H61" s="76">
        <v>29896031000</v>
      </c>
      <c r="I61" s="76">
        <v>17630602000</v>
      </c>
      <c r="J61" s="76" t="s">
        <v>20</v>
      </c>
      <c r="K61" s="76">
        <v>17630602000</v>
      </c>
      <c r="L61" s="76">
        <v>14438007920</v>
      </c>
      <c r="M61" s="76">
        <v>449111852</v>
      </c>
      <c r="N61" s="76">
        <v>14887119772</v>
      </c>
      <c r="O61" s="76" t="s">
        <v>79</v>
      </c>
      <c r="P61" s="77">
        <v>2743482228</v>
      </c>
    </row>
    <row r="62" spans="1:16" ht="28.5" customHeight="1">
      <c r="A62" s="19" t="s">
        <v>19</v>
      </c>
      <c r="B62" s="20" t="s">
        <v>19</v>
      </c>
      <c r="C62" s="20" t="s">
        <v>19</v>
      </c>
      <c r="D62" s="20" t="s">
        <v>19</v>
      </c>
      <c r="E62" s="39" t="s">
        <v>81</v>
      </c>
      <c r="F62" s="76">
        <v>1124618000</v>
      </c>
      <c r="G62" s="76">
        <v>280000000</v>
      </c>
      <c r="H62" s="76">
        <v>1404618000</v>
      </c>
      <c r="I62" s="76">
        <v>871586000</v>
      </c>
      <c r="J62" s="76" t="s">
        <v>20</v>
      </c>
      <c r="K62" s="76">
        <v>871586000</v>
      </c>
      <c r="L62" s="76">
        <v>369846596</v>
      </c>
      <c r="M62" s="76">
        <v>190767179</v>
      </c>
      <c r="N62" s="76">
        <v>560613775</v>
      </c>
      <c r="O62" s="76" t="s">
        <v>82</v>
      </c>
      <c r="P62" s="77">
        <v>310972225</v>
      </c>
    </row>
    <row r="63" spans="1:16" ht="28.5" customHeight="1">
      <c r="A63" s="19" t="s">
        <v>19</v>
      </c>
      <c r="B63" s="20" t="s">
        <v>19</v>
      </c>
      <c r="C63" s="20" t="s">
        <v>22</v>
      </c>
      <c r="D63" s="20" t="s">
        <v>19</v>
      </c>
      <c r="E63" s="39" t="s">
        <v>83</v>
      </c>
      <c r="F63" s="76">
        <v>1124618000</v>
      </c>
      <c r="G63" s="76">
        <v>280000000</v>
      </c>
      <c r="H63" s="76">
        <v>1404618000</v>
      </c>
      <c r="I63" s="76">
        <v>871586000</v>
      </c>
      <c r="J63" s="76" t="s">
        <v>20</v>
      </c>
      <c r="K63" s="76">
        <v>871586000</v>
      </c>
      <c r="L63" s="76">
        <v>369846596</v>
      </c>
      <c r="M63" s="76">
        <v>190767179</v>
      </c>
      <c r="N63" s="76">
        <v>560613775</v>
      </c>
      <c r="O63" s="76" t="s">
        <v>82</v>
      </c>
      <c r="P63" s="77">
        <v>310972225</v>
      </c>
    </row>
    <row r="64" spans="1:16" s="90" customFormat="1" ht="23.25" customHeight="1">
      <c r="A64" s="84"/>
      <c r="B64" s="85"/>
      <c r="C64" s="85"/>
      <c r="D64" s="86" t="s">
        <v>151</v>
      </c>
      <c r="E64" s="87" t="s">
        <v>148</v>
      </c>
      <c r="F64" s="97">
        <f>F65+F66</f>
        <v>1124618000</v>
      </c>
      <c r="G64" s="97">
        <f>G65+G66</f>
        <v>280000000</v>
      </c>
      <c r="H64" s="88">
        <f>SUM(F64:G64)</f>
        <v>1404618000</v>
      </c>
      <c r="I64" s="97">
        <f>I65+I66</f>
        <v>871586000</v>
      </c>
      <c r="J64" s="97">
        <f>J65+J66</f>
        <v>0</v>
      </c>
      <c r="K64" s="88">
        <f>SUM(I64:J64)</f>
        <v>871586000</v>
      </c>
      <c r="L64" s="97">
        <f>L65+L66</f>
        <v>369846596</v>
      </c>
      <c r="M64" s="97">
        <f>M65+M66</f>
        <v>190767179</v>
      </c>
      <c r="N64" s="88">
        <f>SUM(L64:M64)</f>
        <v>560613775</v>
      </c>
      <c r="O64" s="96">
        <f>N64/K64*100</f>
        <v>64.321108301418334</v>
      </c>
      <c r="P64" s="89">
        <f>K64-N64</f>
        <v>310972225</v>
      </c>
    </row>
    <row r="65" spans="1:16" s="95" customFormat="1" ht="23.25" customHeight="1">
      <c r="A65" s="91"/>
      <c r="B65" s="92"/>
      <c r="C65" s="92"/>
      <c r="D65" s="81" t="s">
        <v>152</v>
      </c>
      <c r="E65" s="82" t="s">
        <v>149</v>
      </c>
      <c r="F65" s="83">
        <v>1124618000</v>
      </c>
      <c r="G65" s="83">
        <v>280000000</v>
      </c>
      <c r="H65" s="93">
        <f>F65+G65</f>
        <v>1404618000</v>
      </c>
      <c r="I65" s="83">
        <v>871586000</v>
      </c>
      <c r="J65" s="83">
        <v>0</v>
      </c>
      <c r="K65" s="93">
        <f>I65+J65</f>
        <v>871586000</v>
      </c>
      <c r="L65" s="83">
        <v>369846596</v>
      </c>
      <c r="M65" s="83">
        <v>190767179</v>
      </c>
      <c r="N65" s="93">
        <f>L65+M65</f>
        <v>560613775</v>
      </c>
      <c r="O65" s="96">
        <f>N65/K65*100</f>
        <v>64.321108301418334</v>
      </c>
      <c r="P65" s="94">
        <f>K65-N65</f>
        <v>310972225</v>
      </c>
    </row>
    <row r="66" spans="1:16" s="95" customFormat="1" ht="22.5" customHeight="1">
      <c r="A66" s="91"/>
      <c r="B66" s="92"/>
      <c r="C66" s="92"/>
      <c r="D66" s="81" t="s">
        <v>153</v>
      </c>
      <c r="E66" s="82" t="s">
        <v>150</v>
      </c>
      <c r="F66" s="83"/>
      <c r="G66" s="83"/>
      <c r="H66" s="93">
        <f>SUM(F66:G66)</f>
        <v>0</v>
      </c>
      <c r="I66" s="83"/>
      <c r="J66" s="83"/>
      <c r="K66" s="93">
        <f>SUM(I66:J66)</f>
        <v>0</v>
      </c>
      <c r="L66" s="83"/>
      <c r="M66" s="83"/>
      <c r="N66" s="93">
        <f>SUM(L66:M66)</f>
        <v>0</v>
      </c>
      <c r="O66" s="96" t="e">
        <f>N66/K66*100</f>
        <v>#DIV/0!</v>
      </c>
      <c r="P66" s="94">
        <f>K66-N66</f>
        <v>0</v>
      </c>
    </row>
    <row r="67" spans="1:16" ht="28.5" customHeight="1">
      <c r="A67" s="19" t="s">
        <v>19</v>
      </c>
      <c r="B67" s="20" t="s">
        <v>19</v>
      </c>
      <c r="C67" s="20" t="s">
        <v>19</v>
      </c>
      <c r="D67" s="20" t="s">
        <v>19</v>
      </c>
      <c r="E67" s="39" t="s">
        <v>84</v>
      </c>
      <c r="F67" s="76">
        <v>15642489000</v>
      </c>
      <c r="G67" s="76">
        <v>12848924000</v>
      </c>
      <c r="H67" s="76">
        <v>28491413000</v>
      </c>
      <c r="I67" s="76">
        <v>16759016000</v>
      </c>
      <c r="J67" s="76" t="s">
        <v>20</v>
      </c>
      <c r="K67" s="76">
        <v>16759016000</v>
      </c>
      <c r="L67" s="76">
        <v>14068161324</v>
      </c>
      <c r="M67" s="76">
        <v>258344673</v>
      </c>
      <c r="N67" s="76">
        <v>14326505997</v>
      </c>
      <c r="O67" s="76" t="s">
        <v>85</v>
      </c>
      <c r="P67" s="77">
        <v>2432510003</v>
      </c>
    </row>
    <row r="68" spans="1:16" ht="39.950000000000003" customHeight="1">
      <c r="A68" s="19" t="s">
        <v>19</v>
      </c>
      <c r="B68" s="20" t="s">
        <v>19</v>
      </c>
      <c r="C68" s="20" t="s">
        <v>21</v>
      </c>
      <c r="D68" s="20" t="s">
        <v>19</v>
      </c>
      <c r="E68" s="39" t="s">
        <v>86</v>
      </c>
      <c r="F68" s="76">
        <v>15642489000</v>
      </c>
      <c r="G68" s="76">
        <v>12848924000</v>
      </c>
      <c r="H68" s="76">
        <v>28491413000</v>
      </c>
      <c r="I68" s="76">
        <v>16759016000</v>
      </c>
      <c r="J68" s="76" t="s">
        <v>20</v>
      </c>
      <c r="K68" s="76">
        <v>16759016000</v>
      </c>
      <c r="L68" s="76">
        <v>14068161324</v>
      </c>
      <c r="M68" s="76">
        <v>258344673</v>
      </c>
      <c r="N68" s="76">
        <v>14326505997</v>
      </c>
      <c r="O68" s="76" t="s">
        <v>85</v>
      </c>
      <c r="P68" s="77">
        <v>2432510003</v>
      </c>
    </row>
    <row r="69" spans="1:16" s="90" customFormat="1" ht="23.25" customHeight="1">
      <c r="A69" s="84"/>
      <c r="B69" s="85"/>
      <c r="C69" s="85"/>
      <c r="D69" s="86" t="s">
        <v>151</v>
      </c>
      <c r="E69" s="87" t="s">
        <v>148</v>
      </c>
      <c r="F69" s="97">
        <f>F70+F71</f>
        <v>15642489000</v>
      </c>
      <c r="G69" s="97">
        <f>G70+G71</f>
        <v>12848924000</v>
      </c>
      <c r="H69" s="88">
        <f>SUM(F69:G69)</f>
        <v>28491413000</v>
      </c>
      <c r="I69" s="97">
        <f>I70+I71</f>
        <v>16759016000</v>
      </c>
      <c r="J69" s="97">
        <f>J70+J71</f>
        <v>0</v>
      </c>
      <c r="K69" s="88">
        <f>SUM(I69:J69)</f>
        <v>16759016000</v>
      </c>
      <c r="L69" s="97">
        <f>L70+L71</f>
        <v>14068161324</v>
      </c>
      <c r="M69" s="97">
        <f>M70+M71</f>
        <v>258344673</v>
      </c>
      <c r="N69" s="88">
        <f>SUM(L69:M69)</f>
        <v>14326505997</v>
      </c>
      <c r="O69" s="96">
        <f>N69/K69*100</f>
        <v>85.485364993982941</v>
      </c>
      <c r="P69" s="89">
        <f>K69-N69</f>
        <v>2432510003</v>
      </c>
    </row>
    <row r="70" spans="1:16" s="95" customFormat="1" ht="23.25" customHeight="1">
      <c r="A70" s="91"/>
      <c r="B70" s="92"/>
      <c r="C70" s="92"/>
      <c r="D70" s="81" t="s">
        <v>152</v>
      </c>
      <c r="E70" s="82" t="s">
        <v>149</v>
      </c>
      <c r="F70" s="83">
        <v>15342489000</v>
      </c>
      <c r="G70" s="83">
        <v>12848924000</v>
      </c>
      <c r="H70" s="93">
        <f>F70+G70</f>
        <v>28191413000</v>
      </c>
      <c r="I70" s="83">
        <v>16759016000</v>
      </c>
      <c r="J70" s="83">
        <v>0</v>
      </c>
      <c r="K70" s="93">
        <f>I70+J70</f>
        <v>16759016000</v>
      </c>
      <c r="L70" s="83">
        <v>14068161324</v>
      </c>
      <c r="M70" s="83">
        <v>258344673</v>
      </c>
      <c r="N70" s="93">
        <f>L70+M70</f>
        <v>14326505997</v>
      </c>
      <c r="O70" s="96">
        <f>N70/K70*100</f>
        <v>85.485364993982941</v>
      </c>
      <c r="P70" s="94">
        <f>K70-N70</f>
        <v>2432510003</v>
      </c>
    </row>
    <row r="71" spans="1:16" s="95" customFormat="1" ht="22.5" customHeight="1">
      <c r="A71" s="91"/>
      <c r="B71" s="92"/>
      <c r="C71" s="92"/>
      <c r="D71" s="81" t="s">
        <v>153</v>
      </c>
      <c r="E71" s="82" t="s">
        <v>150</v>
      </c>
      <c r="F71" s="83">
        <v>300000000</v>
      </c>
      <c r="G71" s="83">
        <v>0</v>
      </c>
      <c r="H71" s="93">
        <f>SUM(F71:G71)</f>
        <v>300000000</v>
      </c>
      <c r="I71" s="83">
        <v>0</v>
      </c>
      <c r="J71" s="83">
        <v>0</v>
      </c>
      <c r="K71" s="93">
        <f>SUM(I71:J71)</f>
        <v>0</v>
      </c>
      <c r="L71" s="83">
        <v>0</v>
      </c>
      <c r="M71" s="83">
        <v>0</v>
      </c>
      <c r="N71" s="93">
        <f>SUM(L71:M71)</f>
        <v>0</v>
      </c>
      <c r="O71" s="96" t="e">
        <f>N71/K71*100</f>
        <v>#DIV/0!</v>
      </c>
      <c r="P71" s="94">
        <f>K71-N71</f>
        <v>0</v>
      </c>
    </row>
    <row r="72" spans="1:16" ht="28.5" customHeight="1">
      <c r="A72" s="19" t="s">
        <v>87</v>
      </c>
      <c r="B72" s="20" t="s">
        <v>19</v>
      </c>
      <c r="C72" s="20" t="s">
        <v>19</v>
      </c>
      <c r="D72" s="20" t="s">
        <v>19</v>
      </c>
      <c r="E72" s="39" t="s">
        <v>88</v>
      </c>
      <c r="F72" s="76">
        <v>3556947000</v>
      </c>
      <c r="G72" s="76">
        <v>1985000000</v>
      </c>
      <c r="H72" s="76">
        <v>5541947000</v>
      </c>
      <c r="I72" s="76">
        <v>2218337000</v>
      </c>
      <c r="J72" s="76" t="s">
        <v>20</v>
      </c>
      <c r="K72" s="76">
        <v>2218337000</v>
      </c>
      <c r="L72" s="76">
        <v>1558598883</v>
      </c>
      <c r="M72" s="76">
        <v>261755666</v>
      </c>
      <c r="N72" s="76">
        <v>1820354549</v>
      </c>
      <c r="O72" s="76" t="s">
        <v>89</v>
      </c>
      <c r="P72" s="77">
        <v>397982451</v>
      </c>
    </row>
    <row r="73" spans="1:16" ht="28.5" customHeight="1">
      <c r="A73" s="19" t="s">
        <v>19</v>
      </c>
      <c r="B73" s="20" t="s">
        <v>22</v>
      </c>
      <c r="C73" s="20" t="s">
        <v>19</v>
      </c>
      <c r="D73" s="20" t="s">
        <v>19</v>
      </c>
      <c r="E73" s="39" t="s">
        <v>90</v>
      </c>
      <c r="F73" s="76">
        <v>3556947000</v>
      </c>
      <c r="G73" s="76">
        <v>1985000000</v>
      </c>
      <c r="H73" s="76">
        <v>5541947000</v>
      </c>
      <c r="I73" s="76">
        <v>2218337000</v>
      </c>
      <c r="J73" s="76" t="s">
        <v>20</v>
      </c>
      <c r="K73" s="76">
        <v>2218337000</v>
      </c>
      <c r="L73" s="76">
        <v>1558598883</v>
      </c>
      <c r="M73" s="76">
        <v>261755666</v>
      </c>
      <c r="N73" s="76">
        <v>1820354549</v>
      </c>
      <c r="O73" s="76" t="s">
        <v>89</v>
      </c>
      <c r="P73" s="77">
        <v>397982451</v>
      </c>
    </row>
    <row r="74" spans="1:16" ht="28.5" customHeight="1">
      <c r="A74" s="19" t="s">
        <v>19</v>
      </c>
      <c r="B74" s="20" t="s">
        <v>19</v>
      </c>
      <c r="C74" s="20" t="s">
        <v>19</v>
      </c>
      <c r="D74" s="20" t="s">
        <v>19</v>
      </c>
      <c r="E74" s="39" t="s">
        <v>91</v>
      </c>
      <c r="F74" s="76">
        <v>71420000</v>
      </c>
      <c r="G74" s="76" t="s">
        <v>20</v>
      </c>
      <c r="H74" s="76">
        <v>71420000</v>
      </c>
      <c r="I74" s="76">
        <v>54054000</v>
      </c>
      <c r="J74" s="76" t="s">
        <v>20</v>
      </c>
      <c r="K74" s="76">
        <v>54054000</v>
      </c>
      <c r="L74" s="76">
        <v>38468313</v>
      </c>
      <c r="M74" s="76" t="s">
        <v>20</v>
      </c>
      <c r="N74" s="76">
        <v>38468313</v>
      </c>
      <c r="O74" s="76" t="s">
        <v>92</v>
      </c>
      <c r="P74" s="77">
        <v>15585687</v>
      </c>
    </row>
    <row r="75" spans="1:16" ht="28.5" customHeight="1">
      <c r="A75" s="19" t="s">
        <v>19</v>
      </c>
      <c r="B75" s="20" t="s">
        <v>19</v>
      </c>
      <c r="C75" s="20" t="s">
        <v>22</v>
      </c>
      <c r="D75" s="20" t="s">
        <v>19</v>
      </c>
      <c r="E75" s="39" t="s">
        <v>93</v>
      </c>
      <c r="F75" s="76">
        <v>71420000</v>
      </c>
      <c r="G75" s="76" t="s">
        <v>20</v>
      </c>
      <c r="H75" s="76">
        <v>71420000</v>
      </c>
      <c r="I75" s="76">
        <v>54054000</v>
      </c>
      <c r="J75" s="76" t="s">
        <v>20</v>
      </c>
      <c r="K75" s="76">
        <v>54054000</v>
      </c>
      <c r="L75" s="76">
        <v>38468313</v>
      </c>
      <c r="M75" s="76" t="s">
        <v>20</v>
      </c>
      <c r="N75" s="76">
        <v>38468313</v>
      </c>
      <c r="O75" s="76" t="s">
        <v>92</v>
      </c>
      <c r="P75" s="77">
        <v>15585687</v>
      </c>
    </row>
    <row r="76" spans="1:16" s="90" customFormat="1" ht="23.25" customHeight="1">
      <c r="A76" s="84"/>
      <c r="B76" s="85"/>
      <c r="C76" s="85"/>
      <c r="D76" s="86" t="s">
        <v>151</v>
      </c>
      <c r="E76" s="87" t="s">
        <v>148</v>
      </c>
      <c r="F76" s="97">
        <f>F77+F78</f>
        <v>71420000</v>
      </c>
      <c r="G76" s="97">
        <f>G77+G78</f>
        <v>0</v>
      </c>
      <c r="H76" s="88">
        <f>SUM(F76:G76)</f>
        <v>71420000</v>
      </c>
      <c r="I76" s="97">
        <f>I77+I78</f>
        <v>54054000</v>
      </c>
      <c r="J76" s="97">
        <f>J77+J78</f>
        <v>0</v>
      </c>
      <c r="K76" s="88">
        <f>SUM(I76:J76)</f>
        <v>54054000</v>
      </c>
      <c r="L76" s="97">
        <f>L77+L78</f>
        <v>38468313</v>
      </c>
      <c r="M76" s="97">
        <f>M77+M78</f>
        <v>0</v>
      </c>
      <c r="N76" s="88">
        <f>SUM(L76:M76)</f>
        <v>38468313</v>
      </c>
      <c r="O76" s="96">
        <f>N76/K76*100</f>
        <v>71.166450216450215</v>
      </c>
      <c r="P76" s="89">
        <f>K76-N76</f>
        <v>15585687</v>
      </c>
    </row>
    <row r="77" spans="1:16" s="95" customFormat="1" ht="23.25" customHeight="1">
      <c r="A77" s="91"/>
      <c r="B77" s="92"/>
      <c r="C77" s="92"/>
      <c r="D77" s="81" t="s">
        <v>152</v>
      </c>
      <c r="E77" s="82" t="s">
        <v>149</v>
      </c>
      <c r="F77" s="83">
        <v>71420000</v>
      </c>
      <c r="G77" s="83">
        <v>-790000</v>
      </c>
      <c r="H77" s="93">
        <f>F77+G77</f>
        <v>70630000</v>
      </c>
      <c r="I77" s="83">
        <v>53264000</v>
      </c>
      <c r="J77" s="83">
        <v>0</v>
      </c>
      <c r="K77" s="93">
        <f>I77+J77</f>
        <v>53264000</v>
      </c>
      <c r="L77" s="83">
        <v>37883313</v>
      </c>
      <c r="M77" s="83">
        <v>0</v>
      </c>
      <c r="N77" s="93">
        <f>L77+M77</f>
        <v>37883313</v>
      </c>
      <c r="O77" s="96">
        <f>N77/K77*100</f>
        <v>71.123672649444273</v>
      </c>
      <c r="P77" s="94">
        <f>K77-N77</f>
        <v>15380687</v>
      </c>
    </row>
    <row r="78" spans="1:16" s="95" customFormat="1" ht="22.5" customHeight="1">
      <c r="A78" s="91"/>
      <c r="B78" s="92"/>
      <c r="C78" s="92"/>
      <c r="D78" s="81" t="s">
        <v>153</v>
      </c>
      <c r="E78" s="82" t="s">
        <v>150</v>
      </c>
      <c r="F78" s="83">
        <v>0</v>
      </c>
      <c r="G78" s="83">
        <v>790000</v>
      </c>
      <c r="H78" s="93">
        <f>SUM(F78:G78)</f>
        <v>790000</v>
      </c>
      <c r="I78" s="83">
        <v>790000</v>
      </c>
      <c r="J78" s="83">
        <v>0</v>
      </c>
      <c r="K78" s="93">
        <f>SUM(I78:J78)</f>
        <v>790000</v>
      </c>
      <c r="L78" s="83">
        <v>585000</v>
      </c>
      <c r="M78" s="83">
        <v>0</v>
      </c>
      <c r="N78" s="93">
        <f>SUM(L78:M78)</f>
        <v>585000</v>
      </c>
      <c r="O78" s="96">
        <f>N78/K78*100</f>
        <v>74.050632911392398</v>
      </c>
      <c r="P78" s="94">
        <f>K78-N78</f>
        <v>205000</v>
      </c>
    </row>
    <row r="79" spans="1:16" ht="28.5" customHeight="1">
      <c r="A79" s="19" t="s">
        <v>19</v>
      </c>
      <c r="B79" s="20" t="s">
        <v>19</v>
      </c>
      <c r="C79" s="20" t="s">
        <v>19</v>
      </c>
      <c r="D79" s="20" t="s">
        <v>19</v>
      </c>
      <c r="E79" s="39" t="s">
        <v>94</v>
      </c>
      <c r="F79" s="76">
        <v>3485527000</v>
      </c>
      <c r="G79" s="76">
        <v>1985000000</v>
      </c>
      <c r="H79" s="76">
        <v>5470527000</v>
      </c>
      <c r="I79" s="76">
        <v>2164283000</v>
      </c>
      <c r="J79" s="76" t="s">
        <v>20</v>
      </c>
      <c r="K79" s="76">
        <v>2164283000</v>
      </c>
      <c r="L79" s="76">
        <v>1520130570</v>
      </c>
      <c r="M79" s="76">
        <v>261755666</v>
      </c>
      <c r="N79" s="76">
        <v>1781886236</v>
      </c>
      <c r="O79" s="76" t="s">
        <v>95</v>
      </c>
      <c r="P79" s="77">
        <v>382396764</v>
      </c>
    </row>
    <row r="80" spans="1:16" ht="39.950000000000003" customHeight="1">
      <c r="A80" s="19" t="s">
        <v>19</v>
      </c>
      <c r="B80" s="20" t="s">
        <v>19</v>
      </c>
      <c r="C80" s="20" t="s">
        <v>21</v>
      </c>
      <c r="D80" s="20" t="s">
        <v>19</v>
      </c>
      <c r="E80" s="39" t="s">
        <v>96</v>
      </c>
      <c r="F80" s="76">
        <v>3485527000</v>
      </c>
      <c r="G80" s="76">
        <v>1985000000</v>
      </c>
      <c r="H80" s="76">
        <v>5470527000</v>
      </c>
      <c r="I80" s="76">
        <v>2164283000</v>
      </c>
      <c r="J80" s="76" t="s">
        <v>20</v>
      </c>
      <c r="K80" s="76">
        <v>2164283000</v>
      </c>
      <c r="L80" s="76">
        <v>1520130570</v>
      </c>
      <c r="M80" s="76">
        <v>261755666</v>
      </c>
      <c r="N80" s="76">
        <v>1781886236</v>
      </c>
      <c r="O80" s="76" t="s">
        <v>95</v>
      </c>
      <c r="P80" s="77">
        <v>382396764</v>
      </c>
    </row>
    <row r="81" spans="1:16" s="90" customFormat="1" ht="23.25" customHeight="1">
      <c r="A81" s="84"/>
      <c r="B81" s="85"/>
      <c r="C81" s="85"/>
      <c r="D81" s="86" t="s">
        <v>151</v>
      </c>
      <c r="E81" s="87" t="s">
        <v>148</v>
      </c>
      <c r="F81" s="97">
        <f>F82+F83</f>
        <v>3485527000</v>
      </c>
      <c r="G81" s="97">
        <f>G82+G83</f>
        <v>1985000000</v>
      </c>
      <c r="H81" s="88">
        <f>SUM(F81:G81)</f>
        <v>5470527000</v>
      </c>
      <c r="I81" s="97">
        <f>I82+I83</f>
        <v>2164283000</v>
      </c>
      <c r="J81" s="97">
        <f>J82+J83</f>
        <v>0</v>
      </c>
      <c r="K81" s="88">
        <f>SUM(I81:J81)</f>
        <v>2164283000</v>
      </c>
      <c r="L81" s="97">
        <f>L82+L83</f>
        <v>1520130570</v>
      </c>
      <c r="M81" s="97">
        <f>M82+M83</f>
        <v>261755666</v>
      </c>
      <c r="N81" s="88">
        <f>SUM(L81:M81)</f>
        <v>1781886236</v>
      </c>
      <c r="O81" s="96">
        <f>N81/K81*100</f>
        <v>82.331480494926041</v>
      </c>
      <c r="P81" s="89">
        <f>K81-N81</f>
        <v>382396764</v>
      </c>
    </row>
    <row r="82" spans="1:16" s="95" customFormat="1" ht="23.25" customHeight="1">
      <c r="A82" s="91"/>
      <c r="B82" s="92"/>
      <c r="C82" s="92"/>
      <c r="D82" s="81" t="s">
        <v>152</v>
      </c>
      <c r="E82" s="82" t="s">
        <v>149</v>
      </c>
      <c r="F82" s="83">
        <v>3485527000</v>
      </c>
      <c r="G82" s="83">
        <v>1978544000</v>
      </c>
      <c r="H82" s="93">
        <f>F82+G82</f>
        <v>5464071000</v>
      </c>
      <c r="I82" s="83">
        <v>2157827000</v>
      </c>
      <c r="J82" s="83">
        <v>0</v>
      </c>
      <c r="K82" s="93">
        <f>I82+J82</f>
        <v>2157827000</v>
      </c>
      <c r="L82" s="83">
        <v>1513674570</v>
      </c>
      <c r="M82" s="83">
        <v>261755666</v>
      </c>
      <c r="N82" s="93">
        <f>L82+M82</f>
        <v>1775430236</v>
      </c>
      <c r="O82" s="96">
        <f>N82/K82*100</f>
        <v>82.27861807271853</v>
      </c>
      <c r="P82" s="94">
        <f>K82-N82</f>
        <v>382396764</v>
      </c>
    </row>
    <row r="83" spans="1:16" s="95" customFormat="1" ht="22.5" customHeight="1">
      <c r="A83" s="91"/>
      <c r="B83" s="92"/>
      <c r="C83" s="92"/>
      <c r="D83" s="81" t="s">
        <v>153</v>
      </c>
      <c r="E83" s="82" t="s">
        <v>150</v>
      </c>
      <c r="F83" s="83">
        <v>0</v>
      </c>
      <c r="G83" s="83">
        <v>6456000</v>
      </c>
      <c r="H83" s="93">
        <f>SUM(F83:G83)</f>
        <v>6456000</v>
      </c>
      <c r="I83" s="83">
        <v>6456000</v>
      </c>
      <c r="J83" s="83">
        <v>0</v>
      </c>
      <c r="K83" s="93">
        <f>SUM(I83:J83)</f>
        <v>6456000</v>
      </c>
      <c r="L83" s="83">
        <v>6456000</v>
      </c>
      <c r="M83" s="83">
        <v>0</v>
      </c>
      <c r="N83" s="93">
        <f>SUM(L83:M83)</f>
        <v>6456000</v>
      </c>
      <c r="O83" s="96">
        <f>N83/K83*100</f>
        <v>100</v>
      </c>
      <c r="P83" s="94">
        <f>K83-N83</f>
        <v>0</v>
      </c>
    </row>
    <row r="84" spans="1:16" ht="28.5" customHeight="1">
      <c r="A84" s="19" t="s">
        <v>23</v>
      </c>
      <c r="B84" s="20" t="s">
        <v>19</v>
      </c>
      <c r="C84" s="20" t="s">
        <v>19</v>
      </c>
      <c r="D84" s="20" t="s">
        <v>19</v>
      </c>
      <c r="E84" s="39" t="s">
        <v>97</v>
      </c>
      <c r="F84" s="76">
        <v>16958068000</v>
      </c>
      <c r="G84" s="76">
        <v>19830719000</v>
      </c>
      <c r="H84" s="76">
        <v>36788787000</v>
      </c>
      <c r="I84" s="76">
        <v>22011839000</v>
      </c>
      <c r="J84" s="76" t="s">
        <v>20</v>
      </c>
      <c r="K84" s="76">
        <v>22011839000</v>
      </c>
      <c r="L84" s="76">
        <v>11961182953</v>
      </c>
      <c r="M84" s="76">
        <v>2803873109</v>
      </c>
      <c r="N84" s="76">
        <v>14765056062</v>
      </c>
      <c r="O84" s="76" t="s">
        <v>98</v>
      </c>
      <c r="P84" s="77">
        <v>7246782938</v>
      </c>
    </row>
    <row r="85" spans="1:16" ht="28.5" customHeight="1">
      <c r="A85" s="19" t="s">
        <v>19</v>
      </c>
      <c r="B85" s="20" t="s">
        <v>22</v>
      </c>
      <c r="C85" s="20" t="s">
        <v>19</v>
      </c>
      <c r="D85" s="20" t="s">
        <v>19</v>
      </c>
      <c r="E85" s="39" t="s">
        <v>99</v>
      </c>
      <c r="F85" s="76">
        <v>16958068000</v>
      </c>
      <c r="G85" s="76">
        <v>19830719000</v>
      </c>
      <c r="H85" s="76">
        <v>36788787000</v>
      </c>
      <c r="I85" s="76">
        <v>22011839000</v>
      </c>
      <c r="J85" s="76" t="s">
        <v>20</v>
      </c>
      <c r="K85" s="76">
        <v>22011839000</v>
      </c>
      <c r="L85" s="76">
        <v>11961182953</v>
      </c>
      <c r="M85" s="76">
        <v>2803873109</v>
      </c>
      <c r="N85" s="76">
        <v>14765056062</v>
      </c>
      <c r="O85" s="76" t="s">
        <v>98</v>
      </c>
      <c r="P85" s="77">
        <v>7246782938</v>
      </c>
    </row>
    <row r="86" spans="1:16" ht="28.5" customHeight="1">
      <c r="A86" s="19" t="s">
        <v>19</v>
      </c>
      <c r="B86" s="20" t="s">
        <v>19</v>
      </c>
      <c r="C86" s="20" t="s">
        <v>19</v>
      </c>
      <c r="D86" s="20" t="s">
        <v>19</v>
      </c>
      <c r="E86" s="39" t="s">
        <v>100</v>
      </c>
      <c r="F86" s="76">
        <v>16880068000</v>
      </c>
      <c r="G86" s="76">
        <v>10929899000</v>
      </c>
      <c r="H86" s="76">
        <v>27809967000</v>
      </c>
      <c r="I86" s="76">
        <v>13268384000</v>
      </c>
      <c r="J86" s="76" t="s">
        <v>20</v>
      </c>
      <c r="K86" s="76">
        <v>13268384000</v>
      </c>
      <c r="L86" s="76">
        <v>3458886643</v>
      </c>
      <c r="M86" s="76">
        <v>2803873109</v>
      </c>
      <c r="N86" s="76">
        <v>6262759752</v>
      </c>
      <c r="O86" s="76" t="s">
        <v>101</v>
      </c>
      <c r="P86" s="77">
        <v>7005624248</v>
      </c>
    </row>
    <row r="87" spans="1:16" ht="28.5" customHeight="1">
      <c r="A87" s="19" t="s">
        <v>19</v>
      </c>
      <c r="B87" s="20" t="s">
        <v>19</v>
      </c>
      <c r="C87" s="20" t="s">
        <v>22</v>
      </c>
      <c r="D87" s="20" t="s">
        <v>19</v>
      </c>
      <c r="E87" s="39" t="s">
        <v>102</v>
      </c>
      <c r="F87" s="76">
        <v>16880068000</v>
      </c>
      <c r="G87" s="76">
        <v>10929899000</v>
      </c>
      <c r="H87" s="76">
        <v>27809967000</v>
      </c>
      <c r="I87" s="76">
        <v>13268384000</v>
      </c>
      <c r="J87" s="76" t="s">
        <v>20</v>
      </c>
      <c r="K87" s="76">
        <v>13268384000</v>
      </c>
      <c r="L87" s="76">
        <v>3458886643</v>
      </c>
      <c r="M87" s="76">
        <v>2803873109</v>
      </c>
      <c r="N87" s="76">
        <v>6262759752</v>
      </c>
      <c r="O87" s="76" t="s">
        <v>101</v>
      </c>
      <c r="P87" s="77">
        <v>7005624248</v>
      </c>
    </row>
    <row r="88" spans="1:16" s="90" customFormat="1" ht="23.25" customHeight="1">
      <c r="A88" s="84"/>
      <c r="B88" s="85"/>
      <c r="C88" s="85"/>
      <c r="D88" s="86" t="s">
        <v>151</v>
      </c>
      <c r="E88" s="87" t="s">
        <v>148</v>
      </c>
      <c r="F88" s="97">
        <f>F89+F90</f>
        <v>16880068000</v>
      </c>
      <c r="G88" s="97">
        <f>G89+G90</f>
        <v>10929899000</v>
      </c>
      <c r="H88" s="88">
        <f>SUM(F88:G88)</f>
        <v>27809967000</v>
      </c>
      <c r="I88" s="97">
        <f>I89+I90</f>
        <v>13268384000</v>
      </c>
      <c r="J88" s="97">
        <f>J89+J90</f>
        <v>0</v>
      </c>
      <c r="K88" s="88">
        <f>SUM(I88:J88)</f>
        <v>13268384000</v>
      </c>
      <c r="L88" s="97">
        <f>L89+L90</f>
        <v>3458886643</v>
      </c>
      <c r="M88" s="97">
        <f>M89+M90</f>
        <v>2803873109</v>
      </c>
      <c r="N88" s="88">
        <f>SUM(L88:M88)</f>
        <v>6262759752</v>
      </c>
      <c r="O88" s="96">
        <f>N88/K88*100</f>
        <v>47.200621808955781</v>
      </c>
      <c r="P88" s="89">
        <f>K88-N88</f>
        <v>7005624248</v>
      </c>
    </row>
    <row r="89" spans="1:16" s="95" customFormat="1" ht="23.25" customHeight="1">
      <c r="A89" s="91"/>
      <c r="B89" s="92"/>
      <c r="C89" s="92"/>
      <c r="D89" s="81" t="s">
        <v>152</v>
      </c>
      <c r="E89" s="82" t="s">
        <v>149</v>
      </c>
      <c r="F89" s="83">
        <v>16511934000</v>
      </c>
      <c r="G89" s="83">
        <v>10457175000</v>
      </c>
      <c r="H89" s="93">
        <f>F89+G89</f>
        <v>26969109000</v>
      </c>
      <c r="I89" s="83">
        <v>12831433000</v>
      </c>
      <c r="J89" s="83">
        <v>0</v>
      </c>
      <c r="K89" s="93">
        <f>I89+J89</f>
        <v>12831433000</v>
      </c>
      <c r="L89" s="83">
        <v>3313727944</v>
      </c>
      <c r="M89" s="83">
        <v>2803873109</v>
      </c>
      <c r="N89" s="93">
        <f>L89+M89</f>
        <v>6117601053</v>
      </c>
      <c r="O89" s="96">
        <f>N89/K89*100</f>
        <v>47.676678458282872</v>
      </c>
      <c r="P89" s="94">
        <f>K89-N89</f>
        <v>6713831947</v>
      </c>
    </row>
    <row r="90" spans="1:16" s="95" customFormat="1" ht="22.5" customHeight="1">
      <c r="A90" s="91"/>
      <c r="B90" s="92"/>
      <c r="C90" s="92"/>
      <c r="D90" s="81" t="s">
        <v>153</v>
      </c>
      <c r="E90" s="82" t="s">
        <v>150</v>
      </c>
      <c r="F90" s="83">
        <v>368134000</v>
      </c>
      <c r="G90" s="83">
        <v>472724000</v>
      </c>
      <c r="H90" s="93">
        <f>SUM(F90:G90)</f>
        <v>840858000</v>
      </c>
      <c r="I90" s="83">
        <v>436951000</v>
      </c>
      <c r="J90" s="83">
        <v>0</v>
      </c>
      <c r="K90" s="93">
        <f>SUM(I90:J90)</f>
        <v>436951000</v>
      </c>
      <c r="L90" s="83">
        <v>145158699</v>
      </c>
      <c r="M90" s="83">
        <v>0</v>
      </c>
      <c r="N90" s="93">
        <f>SUM(L90:M90)</f>
        <v>145158699</v>
      </c>
      <c r="O90" s="96">
        <f>N90/K90*100</f>
        <v>33.220818581488544</v>
      </c>
      <c r="P90" s="94">
        <f>K90-N90</f>
        <v>291792301</v>
      </c>
    </row>
    <row r="91" spans="1:16" ht="28.5" customHeight="1">
      <c r="A91" s="25" t="s">
        <v>19</v>
      </c>
      <c r="B91" s="26" t="s">
        <v>19</v>
      </c>
      <c r="C91" s="26" t="s">
        <v>19</v>
      </c>
      <c r="D91" s="26" t="s">
        <v>19</v>
      </c>
      <c r="E91" s="40" t="s">
        <v>103</v>
      </c>
      <c r="F91" s="78">
        <v>78000000</v>
      </c>
      <c r="G91" s="78">
        <v>8900820000</v>
      </c>
      <c r="H91" s="78">
        <v>8978820000</v>
      </c>
      <c r="I91" s="78">
        <v>8743455000</v>
      </c>
      <c r="J91" s="78" t="s">
        <v>20</v>
      </c>
      <c r="K91" s="78">
        <v>8743455000</v>
      </c>
      <c r="L91" s="78">
        <v>8502296310</v>
      </c>
      <c r="M91" s="78" t="s">
        <v>20</v>
      </c>
      <c r="N91" s="78">
        <v>8502296310</v>
      </c>
      <c r="O91" s="78" t="s">
        <v>104</v>
      </c>
      <c r="P91" s="79">
        <v>241158690</v>
      </c>
    </row>
    <row r="92" spans="1:16" ht="39.950000000000003" customHeight="1">
      <c r="A92" s="19" t="s">
        <v>19</v>
      </c>
      <c r="B92" s="20" t="s">
        <v>19</v>
      </c>
      <c r="C92" s="20" t="s">
        <v>21</v>
      </c>
      <c r="D92" s="20" t="s">
        <v>19</v>
      </c>
      <c r="E92" s="39" t="s">
        <v>105</v>
      </c>
      <c r="F92" s="76">
        <v>78000000</v>
      </c>
      <c r="G92" s="76">
        <v>8900820000</v>
      </c>
      <c r="H92" s="76">
        <v>8978820000</v>
      </c>
      <c r="I92" s="76">
        <v>8743455000</v>
      </c>
      <c r="J92" s="76" t="s">
        <v>20</v>
      </c>
      <c r="K92" s="76">
        <v>8743455000</v>
      </c>
      <c r="L92" s="76">
        <v>8502296310</v>
      </c>
      <c r="M92" s="76" t="s">
        <v>20</v>
      </c>
      <c r="N92" s="76">
        <v>8502296310</v>
      </c>
      <c r="O92" s="76" t="s">
        <v>104</v>
      </c>
      <c r="P92" s="77">
        <v>241158690</v>
      </c>
    </row>
    <row r="93" spans="1:16" s="90" customFormat="1" ht="23.25" customHeight="1">
      <c r="A93" s="84"/>
      <c r="B93" s="85"/>
      <c r="C93" s="85"/>
      <c r="D93" s="86" t="s">
        <v>151</v>
      </c>
      <c r="E93" s="87" t="s">
        <v>148</v>
      </c>
      <c r="F93" s="97">
        <f>F94+F95</f>
        <v>78000000</v>
      </c>
      <c r="G93" s="97">
        <f>G94+G95</f>
        <v>8900820000</v>
      </c>
      <c r="H93" s="88">
        <f>SUM(F93:G93)</f>
        <v>8978820000</v>
      </c>
      <c r="I93" s="97">
        <f>I94+I95</f>
        <v>8743455000</v>
      </c>
      <c r="J93" s="97">
        <f>J94+J95</f>
        <v>0</v>
      </c>
      <c r="K93" s="88">
        <f>SUM(I93:J93)</f>
        <v>8743455000</v>
      </c>
      <c r="L93" s="97">
        <f>L94+L95</f>
        <v>8502296310</v>
      </c>
      <c r="M93" s="97">
        <f>M94+M95</f>
        <v>0</v>
      </c>
      <c r="N93" s="88">
        <f>SUM(L93:M93)</f>
        <v>8502296310</v>
      </c>
      <c r="O93" s="96">
        <f>N93/K93*100</f>
        <v>97.241837580224285</v>
      </c>
      <c r="P93" s="89">
        <f>K93-N93</f>
        <v>241158690</v>
      </c>
    </row>
    <row r="94" spans="1:16" s="95" customFormat="1" ht="23.25" customHeight="1">
      <c r="A94" s="91"/>
      <c r="B94" s="92"/>
      <c r="C94" s="92"/>
      <c r="D94" s="81" t="s">
        <v>152</v>
      </c>
      <c r="E94" s="82" t="s">
        <v>149</v>
      </c>
      <c r="F94" s="83">
        <v>78000000</v>
      </c>
      <c r="G94" s="83">
        <v>8900820000</v>
      </c>
      <c r="H94" s="93">
        <f>F94+G94</f>
        <v>8978820000</v>
      </c>
      <c r="I94" s="83">
        <v>8743455000</v>
      </c>
      <c r="J94" s="83">
        <v>0</v>
      </c>
      <c r="K94" s="93">
        <f>I94+J94</f>
        <v>8743455000</v>
      </c>
      <c r="L94" s="83">
        <v>8502296310</v>
      </c>
      <c r="M94" s="83">
        <v>0</v>
      </c>
      <c r="N94" s="93">
        <f>L94+M94</f>
        <v>8502296310</v>
      </c>
      <c r="O94" s="96">
        <f>N94/K94*100</f>
        <v>97.241837580224285</v>
      </c>
      <c r="P94" s="94">
        <f>K94-N94</f>
        <v>241158690</v>
      </c>
    </row>
    <row r="95" spans="1:16" s="95" customFormat="1" ht="22.5" customHeight="1">
      <c r="A95" s="91"/>
      <c r="B95" s="92"/>
      <c r="C95" s="92"/>
      <c r="D95" s="81" t="s">
        <v>153</v>
      </c>
      <c r="E95" s="82" t="s">
        <v>150</v>
      </c>
      <c r="F95" s="83"/>
      <c r="G95" s="83"/>
      <c r="H95" s="93">
        <f>SUM(F95:G95)</f>
        <v>0</v>
      </c>
      <c r="I95" s="83"/>
      <c r="J95" s="83"/>
      <c r="K95" s="93">
        <f>SUM(I95:J95)</f>
        <v>0</v>
      </c>
      <c r="L95" s="83"/>
      <c r="M95" s="83"/>
      <c r="N95" s="93">
        <f>SUM(L95:M95)</f>
        <v>0</v>
      </c>
      <c r="O95" s="96" t="e">
        <f>N95/K95*100</f>
        <v>#DIV/0!</v>
      </c>
      <c r="P95" s="94">
        <f>K95-N95</f>
        <v>0</v>
      </c>
    </row>
    <row r="96" spans="1:16" ht="28.5" customHeight="1">
      <c r="A96" s="19" t="s">
        <v>106</v>
      </c>
      <c r="B96" s="20" t="s">
        <v>19</v>
      </c>
      <c r="C96" s="20" t="s">
        <v>19</v>
      </c>
      <c r="D96" s="20" t="s">
        <v>19</v>
      </c>
      <c r="E96" s="39" t="s">
        <v>107</v>
      </c>
      <c r="F96" s="76">
        <v>800000000</v>
      </c>
      <c r="G96" s="76">
        <v>3220000000</v>
      </c>
      <c r="H96" s="76">
        <v>4020000000</v>
      </c>
      <c r="I96" s="76">
        <v>2350579000</v>
      </c>
      <c r="J96" s="76" t="s">
        <v>20</v>
      </c>
      <c r="K96" s="76">
        <v>2350579000</v>
      </c>
      <c r="L96" s="76">
        <v>432443524</v>
      </c>
      <c r="M96" s="76">
        <v>1267818618</v>
      </c>
      <c r="N96" s="76">
        <v>1700262142</v>
      </c>
      <c r="O96" s="76" t="s">
        <v>108</v>
      </c>
      <c r="P96" s="77">
        <v>650316858</v>
      </c>
    </row>
    <row r="97" spans="1:16" ht="28.5" customHeight="1">
      <c r="A97" s="19" t="s">
        <v>19</v>
      </c>
      <c r="B97" s="20" t="s">
        <v>22</v>
      </c>
      <c r="C97" s="20" t="s">
        <v>19</v>
      </c>
      <c r="D97" s="20" t="s">
        <v>19</v>
      </c>
      <c r="E97" s="39" t="s">
        <v>109</v>
      </c>
      <c r="F97" s="76">
        <v>800000000</v>
      </c>
      <c r="G97" s="76">
        <v>3220000000</v>
      </c>
      <c r="H97" s="76">
        <v>4020000000</v>
      </c>
      <c r="I97" s="76">
        <v>2350579000</v>
      </c>
      <c r="J97" s="76" t="s">
        <v>20</v>
      </c>
      <c r="K97" s="76">
        <v>2350579000</v>
      </c>
      <c r="L97" s="76">
        <v>432443524</v>
      </c>
      <c r="M97" s="76">
        <v>1267818618</v>
      </c>
      <c r="N97" s="76">
        <v>1700262142</v>
      </c>
      <c r="O97" s="76" t="s">
        <v>108</v>
      </c>
      <c r="P97" s="77">
        <v>650316858</v>
      </c>
    </row>
    <row r="98" spans="1:16" ht="28.5" customHeight="1">
      <c r="A98" s="19" t="s">
        <v>19</v>
      </c>
      <c r="B98" s="20" t="s">
        <v>19</v>
      </c>
      <c r="C98" s="20" t="s">
        <v>19</v>
      </c>
      <c r="D98" s="20" t="s">
        <v>19</v>
      </c>
      <c r="E98" s="39" t="s">
        <v>110</v>
      </c>
      <c r="F98" s="76">
        <v>800000000</v>
      </c>
      <c r="G98" s="76">
        <v>3220000000</v>
      </c>
      <c r="H98" s="76">
        <v>4020000000</v>
      </c>
      <c r="I98" s="76">
        <v>2350579000</v>
      </c>
      <c r="J98" s="76" t="s">
        <v>20</v>
      </c>
      <c r="K98" s="76">
        <v>2350579000</v>
      </c>
      <c r="L98" s="76">
        <v>432443524</v>
      </c>
      <c r="M98" s="76">
        <v>1267818618</v>
      </c>
      <c r="N98" s="76">
        <v>1700262142</v>
      </c>
      <c r="O98" s="76" t="s">
        <v>108</v>
      </c>
      <c r="P98" s="77">
        <v>650316858</v>
      </c>
    </row>
    <row r="99" spans="1:16" ht="39.950000000000003" customHeight="1">
      <c r="A99" s="19" t="s">
        <v>19</v>
      </c>
      <c r="B99" s="20" t="s">
        <v>19</v>
      </c>
      <c r="C99" s="20" t="s">
        <v>22</v>
      </c>
      <c r="D99" s="20" t="s">
        <v>19</v>
      </c>
      <c r="E99" s="39" t="s">
        <v>111</v>
      </c>
      <c r="F99" s="76">
        <v>800000000</v>
      </c>
      <c r="G99" s="76">
        <v>3220000000</v>
      </c>
      <c r="H99" s="76">
        <v>4020000000</v>
      </c>
      <c r="I99" s="76">
        <v>2350579000</v>
      </c>
      <c r="J99" s="76" t="s">
        <v>20</v>
      </c>
      <c r="K99" s="76">
        <v>2350579000</v>
      </c>
      <c r="L99" s="76">
        <v>432443524</v>
      </c>
      <c r="M99" s="76">
        <v>1267818618</v>
      </c>
      <c r="N99" s="76">
        <v>1700262142</v>
      </c>
      <c r="O99" s="76" t="s">
        <v>108</v>
      </c>
      <c r="P99" s="77">
        <v>650316858</v>
      </c>
    </row>
    <row r="100" spans="1:16" s="90" customFormat="1" ht="23.25" customHeight="1">
      <c r="A100" s="84"/>
      <c r="B100" s="85"/>
      <c r="C100" s="85"/>
      <c r="D100" s="86" t="s">
        <v>151</v>
      </c>
      <c r="E100" s="87" t="s">
        <v>148</v>
      </c>
      <c r="F100" s="97">
        <f>F101+F102</f>
        <v>800000000</v>
      </c>
      <c r="G100" s="97">
        <f>G101+G102</f>
        <v>3220000000</v>
      </c>
      <c r="H100" s="88">
        <f>SUM(F100:G100)</f>
        <v>4020000000</v>
      </c>
      <c r="I100" s="97">
        <f>I101+I102</f>
        <v>2350579000</v>
      </c>
      <c r="J100" s="97">
        <f>J101+J102</f>
        <v>0</v>
      </c>
      <c r="K100" s="88">
        <f>SUM(I100:J100)</f>
        <v>2350579000</v>
      </c>
      <c r="L100" s="97">
        <f>L101+L102</f>
        <v>432443524</v>
      </c>
      <c r="M100" s="97">
        <f>M101+M102</f>
        <v>1267818618</v>
      </c>
      <c r="N100" s="88">
        <f>SUM(L100:M100)</f>
        <v>1700262142</v>
      </c>
      <c r="O100" s="96">
        <f>N100/K100*100</f>
        <v>72.333758703706621</v>
      </c>
      <c r="P100" s="89">
        <f>K100-N100</f>
        <v>650316858</v>
      </c>
    </row>
    <row r="101" spans="1:16" s="95" customFormat="1" ht="23.25" customHeight="1">
      <c r="A101" s="91"/>
      <c r="B101" s="92"/>
      <c r="C101" s="92"/>
      <c r="D101" s="81" t="s">
        <v>152</v>
      </c>
      <c r="E101" s="82" t="s">
        <v>149</v>
      </c>
      <c r="F101" s="83">
        <v>798400000</v>
      </c>
      <c r="G101" s="83">
        <v>3220000000</v>
      </c>
      <c r="H101" s="93">
        <f>F101+G101</f>
        <v>4018400000</v>
      </c>
      <c r="I101" s="83">
        <v>2350579000</v>
      </c>
      <c r="J101" s="83">
        <v>0</v>
      </c>
      <c r="K101" s="93">
        <f>I101+J101</f>
        <v>2350579000</v>
      </c>
      <c r="L101" s="83">
        <v>432443524</v>
      </c>
      <c r="M101" s="83">
        <v>1267818618</v>
      </c>
      <c r="N101" s="93">
        <f>L101+M101</f>
        <v>1700262142</v>
      </c>
      <c r="O101" s="96">
        <f>N101/K101*100</f>
        <v>72.333758703706621</v>
      </c>
      <c r="P101" s="94">
        <f>K101-N101</f>
        <v>650316858</v>
      </c>
    </row>
    <row r="102" spans="1:16" s="95" customFormat="1" ht="22.5" customHeight="1">
      <c r="A102" s="91"/>
      <c r="B102" s="92"/>
      <c r="C102" s="92"/>
      <c r="D102" s="81" t="s">
        <v>153</v>
      </c>
      <c r="E102" s="82" t="s">
        <v>150</v>
      </c>
      <c r="F102" s="83">
        <v>1600000</v>
      </c>
      <c r="G102" s="83">
        <v>0</v>
      </c>
      <c r="H102" s="93">
        <f>SUM(F102:G102)</f>
        <v>1600000</v>
      </c>
      <c r="I102" s="83">
        <v>0</v>
      </c>
      <c r="J102" s="83">
        <v>0</v>
      </c>
      <c r="K102" s="93">
        <f>SUM(I102:J102)</f>
        <v>0</v>
      </c>
      <c r="L102" s="83">
        <v>0</v>
      </c>
      <c r="M102" s="83">
        <v>0</v>
      </c>
      <c r="N102" s="93">
        <f>SUM(L102:M102)</f>
        <v>0</v>
      </c>
      <c r="O102" s="96" t="e">
        <f>N102/K102*100</f>
        <v>#DIV/0!</v>
      </c>
      <c r="P102" s="94">
        <f>K102-N102</f>
        <v>0</v>
      </c>
    </row>
    <row r="103" spans="1:16" ht="28.5" customHeight="1">
      <c r="A103" s="19" t="s">
        <v>112</v>
      </c>
      <c r="B103" s="20" t="s">
        <v>19</v>
      </c>
      <c r="C103" s="20" t="s">
        <v>19</v>
      </c>
      <c r="D103" s="20" t="s">
        <v>19</v>
      </c>
      <c r="E103" s="39" t="s">
        <v>113</v>
      </c>
      <c r="F103" s="76">
        <v>112550000</v>
      </c>
      <c r="G103" s="76" t="s">
        <v>20</v>
      </c>
      <c r="H103" s="76">
        <v>112550000</v>
      </c>
      <c r="I103" s="76">
        <v>66754000</v>
      </c>
      <c r="J103" s="76" t="s">
        <v>20</v>
      </c>
      <c r="K103" s="76">
        <v>66754000</v>
      </c>
      <c r="L103" s="76">
        <v>42374505</v>
      </c>
      <c r="M103" s="76">
        <v>21870295</v>
      </c>
      <c r="N103" s="76">
        <v>64244800</v>
      </c>
      <c r="O103" s="76" t="s">
        <v>114</v>
      </c>
      <c r="P103" s="77">
        <v>2509200</v>
      </c>
    </row>
    <row r="104" spans="1:16" ht="28.5" customHeight="1">
      <c r="A104" s="19" t="s">
        <v>19</v>
      </c>
      <c r="B104" s="20" t="s">
        <v>22</v>
      </c>
      <c r="C104" s="20" t="s">
        <v>19</v>
      </c>
      <c r="D104" s="20" t="s">
        <v>19</v>
      </c>
      <c r="E104" s="39" t="s">
        <v>115</v>
      </c>
      <c r="F104" s="76">
        <v>112550000</v>
      </c>
      <c r="G104" s="76" t="s">
        <v>20</v>
      </c>
      <c r="H104" s="76">
        <v>112550000</v>
      </c>
      <c r="I104" s="76">
        <v>66754000</v>
      </c>
      <c r="J104" s="76" t="s">
        <v>20</v>
      </c>
      <c r="K104" s="76">
        <v>66754000</v>
      </c>
      <c r="L104" s="76">
        <v>42374505</v>
      </c>
      <c r="M104" s="76">
        <v>21870295</v>
      </c>
      <c r="N104" s="76">
        <v>64244800</v>
      </c>
      <c r="O104" s="76" t="s">
        <v>114</v>
      </c>
      <c r="P104" s="77">
        <v>2509200</v>
      </c>
    </row>
    <row r="105" spans="1:16" ht="28.5" customHeight="1">
      <c r="A105" s="19" t="s">
        <v>19</v>
      </c>
      <c r="B105" s="20" t="s">
        <v>19</v>
      </c>
      <c r="C105" s="20" t="s">
        <v>19</v>
      </c>
      <c r="D105" s="20" t="s">
        <v>19</v>
      </c>
      <c r="E105" s="39" t="s">
        <v>116</v>
      </c>
      <c r="F105" s="76">
        <v>112550000</v>
      </c>
      <c r="G105" s="76" t="s">
        <v>20</v>
      </c>
      <c r="H105" s="76">
        <v>112550000</v>
      </c>
      <c r="I105" s="76">
        <v>66754000</v>
      </c>
      <c r="J105" s="76" t="s">
        <v>20</v>
      </c>
      <c r="K105" s="76">
        <v>66754000</v>
      </c>
      <c r="L105" s="76">
        <v>42374505</v>
      </c>
      <c r="M105" s="76">
        <v>21870295</v>
      </c>
      <c r="N105" s="76">
        <v>64244800</v>
      </c>
      <c r="O105" s="76" t="s">
        <v>114</v>
      </c>
      <c r="P105" s="77">
        <v>2509200</v>
      </c>
    </row>
    <row r="106" spans="1:16" ht="28.5" customHeight="1">
      <c r="A106" s="19" t="s">
        <v>19</v>
      </c>
      <c r="B106" s="20" t="s">
        <v>19</v>
      </c>
      <c r="C106" s="20" t="s">
        <v>22</v>
      </c>
      <c r="D106" s="20" t="s">
        <v>19</v>
      </c>
      <c r="E106" s="39" t="s">
        <v>117</v>
      </c>
      <c r="F106" s="76">
        <v>112550000</v>
      </c>
      <c r="G106" s="76" t="s">
        <v>20</v>
      </c>
      <c r="H106" s="76">
        <v>112550000</v>
      </c>
      <c r="I106" s="76">
        <v>66754000</v>
      </c>
      <c r="J106" s="76" t="s">
        <v>20</v>
      </c>
      <c r="K106" s="76">
        <v>66754000</v>
      </c>
      <c r="L106" s="76">
        <v>42374505</v>
      </c>
      <c r="M106" s="76">
        <v>21870295</v>
      </c>
      <c r="N106" s="76">
        <v>64244800</v>
      </c>
      <c r="O106" s="76" t="s">
        <v>114</v>
      </c>
      <c r="P106" s="77">
        <v>2509200</v>
      </c>
    </row>
    <row r="107" spans="1:16" s="90" customFormat="1" ht="23.25" customHeight="1">
      <c r="A107" s="84"/>
      <c r="B107" s="85"/>
      <c r="C107" s="85"/>
      <c r="D107" s="86" t="s">
        <v>151</v>
      </c>
      <c r="E107" s="87" t="s">
        <v>148</v>
      </c>
      <c r="F107" s="97">
        <f>F108+F109</f>
        <v>112550000</v>
      </c>
      <c r="G107" s="97">
        <f>G108+G109</f>
        <v>0</v>
      </c>
      <c r="H107" s="88">
        <f>SUM(F107:G107)</f>
        <v>112550000</v>
      </c>
      <c r="I107" s="97">
        <f>I108+I109</f>
        <v>66754000</v>
      </c>
      <c r="J107" s="97">
        <f>J108+J109</f>
        <v>0</v>
      </c>
      <c r="K107" s="88">
        <f>SUM(I107:J107)</f>
        <v>66754000</v>
      </c>
      <c r="L107" s="97">
        <f>L108+L109</f>
        <v>42374505</v>
      </c>
      <c r="M107" s="97">
        <f>M108+M109</f>
        <v>21870295</v>
      </c>
      <c r="N107" s="88">
        <f>SUM(L107:M107)</f>
        <v>64244800</v>
      </c>
      <c r="O107" s="96">
        <f>N107/K107*100</f>
        <v>96.241124127393121</v>
      </c>
      <c r="P107" s="89">
        <f>K107-N107</f>
        <v>2509200</v>
      </c>
    </row>
    <row r="108" spans="1:16" s="95" customFormat="1" ht="23.25" customHeight="1">
      <c r="A108" s="91"/>
      <c r="B108" s="92"/>
      <c r="C108" s="92"/>
      <c r="D108" s="81" t="s">
        <v>152</v>
      </c>
      <c r="E108" s="82" t="s">
        <v>149</v>
      </c>
      <c r="F108" s="83">
        <v>105118000</v>
      </c>
      <c r="G108" s="83">
        <v>-234551</v>
      </c>
      <c r="H108" s="93">
        <f>F108+G108</f>
        <v>104883449</v>
      </c>
      <c r="I108" s="83">
        <v>59087449</v>
      </c>
      <c r="J108" s="83">
        <v>0</v>
      </c>
      <c r="K108" s="93">
        <f>I108+J108</f>
        <v>59087449</v>
      </c>
      <c r="L108" s="83">
        <v>34707954</v>
      </c>
      <c r="M108" s="83">
        <v>21870295</v>
      </c>
      <c r="N108" s="93">
        <f>L108+M108</f>
        <v>56578249</v>
      </c>
      <c r="O108" s="96">
        <f>N108/K108*100</f>
        <v>95.753412877919303</v>
      </c>
      <c r="P108" s="94">
        <f>K108-N108</f>
        <v>2509200</v>
      </c>
    </row>
    <row r="109" spans="1:16" s="95" customFormat="1" ht="22.5" customHeight="1">
      <c r="A109" s="91"/>
      <c r="B109" s="92"/>
      <c r="C109" s="92"/>
      <c r="D109" s="81" t="s">
        <v>153</v>
      </c>
      <c r="E109" s="82" t="s">
        <v>150</v>
      </c>
      <c r="F109" s="83">
        <v>7432000</v>
      </c>
      <c r="G109" s="83">
        <v>234551</v>
      </c>
      <c r="H109" s="93">
        <f>SUM(F109:G109)</f>
        <v>7666551</v>
      </c>
      <c r="I109" s="83">
        <v>7666551</v>
      </c>
      <c r="J109" s="83">
        <v>0</v>
      </c>
      <c r="K109" s="93">
        <f>SUM(I109:J109)</f>
        <v>7666551</v>
      </c>
      <c r="L109" s="83">
        <v>7666551</v>
      </c>
      <c r="M109" s="83">
        <v>0</v>
      </c>
      <c r="N109" s="93">
        <f>SUM(L109:M109)</f>
        <v>7666551</v>
      </c>
      <c r="O109" s="96">
        <f>N109/K109*100</f>
        <v>100</v>
      </c>
      <c r="P109" s="94">
        <f>K109-N109</f>
        <v>0</v>
      </c>
    </row>
    <row r="110" spans="1:16" ht="28.5" customHeight="1">
      <c r="A110" s="19" t="s">
        <v>118</v>
      </c>
      <c r="B110" s="20" t="s">
        <v>19</v>
      </c>
      <c r="C110" s="20" t="s">
        <v>19</v>
      </c>
      <c r="D110" s="20" t="s">
        <v>19</v>
      </c>
      <c r="E110" s="39" t="s">
        <v>119</v>
      </c>
      <c r="F110" s="76" t="s">
        <v>20</v>
      </c>
      <c r="G110" s="76">
        <v>498252000</v>
      </c>
      <c r="H110" s="76">
        <v>498252000</v>
      </c>
      <c r="I110" s="76">
        <v>398602000</v>
      </c>
      <c r="J110" s="76" t="s">
        <v>20</v>
      </c>
      <c r="K110" s="76">
        <v>398602000</v>
      </c>
      <c r="L110" s="76" t="s">
        <v>20</v>
      </c>
      <c r="M110" s="76">
        <v>200000000</v>
      </c>
      <c r="N110" s="76">
        <v>200000000</v>
      </c>
      <c r="O110" s="76" t="s">
        <v>120</v>
      </c>
      <c r="P110" s="77">
        <v>198602000</v>
      </c>
    </row>
    <row r="111" spans="1:16" ht="28.5" customHeight="1">
      <c r="A111" s="19" t="s">
        <v>19</v>
      </c>
      <c r="B111" s="20" t="s">
        <v>22</v>
      </c>
      <c r="C111" s="20" t="s">
        <v>19</v>
      </c>
      <c r="D111" s="20" t="s">
        <v>19</v>
      </c>
      <c r="E111" s="39" t="s">
        <v>121</v>
      </c>
      <c r="F111" s="76" t="s">
        <v>20</v>
      </c>
      <c r="G111" s="76">
        <v>498252000</v>
      </c>
      <c r="H111" s="76">
        <v>498252000</v>
      </c>
      <c r="I111" s="76">
        <v>398602000</v>
      </c>
      <c r="J111" s="76" t="s">
        <v>20</v>
      </c>
      <c r="K111" s="76">
        <v>398602000</v>
      </c>
      <c r="L111" s="76" t="s">
        <v>20</v>
      </c>
      <c r="M111" s="76">
        <v>200000000</v>
      </c>
      <c r="N111" s="76">
        <v>200000000</v>
      </c>
      <c r="O111" s="76" t="s">
        <v>120</v>
      </c>
      <c r="P111" s="77">
        <v>198602000</v>
      </c>
    </row>
    <row r="112" spans="1:16" ht="28.5" customHeight="1">
      <c r="A112" s="19" t="s">
        <v>19</v>
      </c>
      <c r="B112" s="20" t="s">
        <v>19</v>
      </c>
      <c r="C112" s="20" t="s">
        <v>19</v>
      </c>
      <c r="D112" s="20" t="s">
        <v>19</v>
      </c>
      <c r="E112" s="39" t="s">
        <v>122</v>
      </c>
      <c r="F112" s="76" t="s">
        <v>20</v>
      </c>
      <c r="G112" s="76">
        <v>498252000</v>
      </c>
      <c r="H112" s="76">
        <v>498252000</v>
      </c>
      <c r="I112" s="76">
        <v>398602000</v>
      </c>
      <c r="J112" s="76" t="s">
        <v>20</v>
      </c>
      <c r="K112" s="76">
        <v>398602000</v>
      </c>
      <c r="L112" s="76" t="s">
        <v>20</v>
      </c>
      <c r="M112" s="76">
        <v>200000000</v>
      </c>
      <c r="N112" s="76">
        <v>200000000</v>
      </c>
      <c r="O112" s="76" t="s">
        <v>120</v>
      </c>
      <c r="P112" s="77">
        <v>198602000</v>
      </c>
    </row>
    <row r="113" spans="1:16" ht="39.950000000000003" customHeight="1">
      <c r="A113" s="19" t="s">
        <v>19</v>
      </c>
      <c r="B113" s="20" t="s">
        <v>19</v>
      </c>
      <c r="C113" s="20" t="s">
        <v>22</v>
      </c>
      <c r="D113" s="20" t="s">
        <v>19</v>
      </c>
      <c r="E113" s="46" t="s">
        <v>123</v>
      </c>
      <c r="F113" s="76" t="s">
        <v>20</v>
      </c>
      <c r="G113" s="76">
        <v>498252000</v>
      </c>
      <c r="H113" s="76">
        <v>498252000</v>
      </c>
      <c r="I113" s="76">
        <v>398602000</v>
      </c>
      <c r="J113" s="76" t="s">
        <v>20</v>
      </c>
      <c r="K113" s="76">
        <v>398602000</v>
      </c>
      <c r="L113" s="76" t="s">
        <v>20</v>
      </c>
      <c r="M113" s="76">
        <v>200000000</v>
      </c>
      <c r="N113" s="76">
        <v>200000000</v>
      </c>
      <c r="O113" s="76" t="s">
        <v>120</v>
      </c>
      <c r="P113" s="77">
        <v>198602000</v>
      </c>
    </row>
    <row r="114" spans="1:16" s="90" customFormat="1" ht="23.25" customHeight="1">
      <c r="A114" s="84"/>
      <c r="B114" s="85"/>
      <c r="C114" s="85"/>
      <c r="D114" s="86" t="s">
        <v>151</v>
      </c>
      <c r="E114" s="87" t="s">
        <v>148</v>
      </c>
      <c r="F114" s="97">
        <f>F115+F116</f>
        <v>0</v>
      </c>
      <c r="G114" s="97">
        <f>G115+G116</f>
        <v>498252000</v>
      </c>
      <c r="H114" s="88">
        <f>SUM(F114:G114)</f>
        <v>498252000</v>
      </c>
      <c r="I114" s="97">
        <f>I115+I116</f>
        <v>398602000</v>
      </c>
      <c r="J114" s="97">
        <f>J115+J116</f>
        <v>0</v>
      </c>
      <c r="K114" s="88">
        <f>SUM(I114:J114)</f>
        <v>398602000</v>
      </c>
      <c r="L114" s="97">
        <f>L115+L116</f>
        <v>0</v>
      </c>
      <c r="M114" s="97">
        <f>M115+M116</f>
        <v>200000000</v>
      </c>
      <c r="N114" s="88">
        <f>SUM(L114:M114)</f>
        <v>200000000</v>
      </c>
      <c r="O114" s="96">
        <f>N114/K114*100</f>
        <v>50.175362893312126</v>
      </c>
      <c r="P114" s="89">
        <f>K114-N114</f>
        <v>198602000</v>
      </c>
    </row>
    <row r="115" spans="1:16" s="95" customFormat="1" ht="23.25" customHeight="1">
      <c r="A115" s="91"/>
      <c r="B115" s="92"/>
      <c r="C115" s="92"/>
      <c r="D115" s="81" t="s">
        <v>152</v>
      </c>
      <c r="E115" s="82" t="s">
        <v>149</v>
      </c>
      <c r="F115" s="83">
        <v>0</v>
      </c>
      <c r="G115" s="83">
        <v>498252000</v>
      </c>
      <c r="H115" s="93">
        <f>F115+G115</f>
        <v>498252000</v>
      </c>
      <c r="I115" s="83">
        <v>398602000</v>
      </c>
      <c r="J115" s="83">
        <v>0</v>
      </c>
      <c r="K115" s="93">
        <f>I115+J115</f>
        <v>398602000</v>
      </c>
      <c r="L115" s="83">
        <v>0</v>
      </c>
      <c r="M115" s="83">
        <v>200000000</v>
      </c>
      <c r="N115" s="93">
        <f>L115+M115</f>
        <v>200000000</v>
      </c>
      <c r="O115" s="96">
        <f>N115/K115*100</f>
        <v>50.175362893312126</v>
      </c>
      <c r="P115" s="94">
        <f>K115-N115</f>
        <v>198602000</v>
      </c>
    </row>
    <row r="116" spans="1:16" s="95" customFormat="1" ht="22.5" customHeight="1">
      <c r="A116" s="91"/>
      <c r="B116" s="92"/>
      <c r="C116" s="92"/>
      <c r="D116" s="81" t="s">
        <v>153</v>
      </c>
      <c r="E116" s="82" t="s">
        <v>150</v>
      </c>
      <c r="F116" s="83"/>
      <c r="G116" s="83"/>
      <c r="H116" s="93">
        <f>SUM(F116:G116)</f>
        <v>0</v>
      </c>
      <c r="I116" s="83"/>
      <c r="J116" s="83"/>
      <c r="K116" s="93">
        <f>SUM(I116:J116)</f>
        <v>0</v>
      </c>
      <c r="L116" s="83"/>
      <c r="M116" s="83"/>
      <c r="N116" s="93">
        <f>SUM(L116:M116)</f>
        <v>0</v>
      </c>
      <c r="O116" s="96" t="e">
        <f>N116/K116*100</f>
        <v>#DIV/0!</v>
      </c>
      <c r="P116" s="94">
        <f>K116-N116</f>
        <v>0</v>
      </c>
    </row>
    <row r="117" spans="1:16" ht="28.5" customHeight="1">
      <c r="A117" s="19" t="s">
        <v>124</v>
      </c>
      <c r="B117" s="20" t="s">
        <v>19</v>
      </c>
      <c r="C117" s="20" t="s">
        <v>19</v>
      </c>
      <c r="D117" s="20" t="s">
        <v>19</v>
      </c>
      <c r="E117" s="46" t="s">
        <v>125</v>
      </c>
      <c r="F117" s="76" t="s">
        <v>20</v>
      </c>
      <c r="G117" s="76">
        <v>31025000000</v>
      </c>
      <c r="H117" s="76">
        <v>31025000000</v>
      </c>
      <c r="I117" s="76">
        <v>30489469000</v>
      </c>
      <c r="J117" s="76" t="s">
        <v>20</v>
      </c>
      <c r="K117" s="76">
        <v>30489469000</v>
      </c>
      <c r="L117" s="76">
        <v>3923900</v>
      </c>
      <c r="M117" s="76">
        <v>30022998665</v>
      </c>
      <c r="N117" s="76">
        <v>30026922565</v>
      </c>
      <c r="O117" s="76" t="s">
        <v>126</v>
      </c>
      <c r="P117" s="77">
        <v>462546435</v>
      </c>
    </row>
    <row r="118" spans="1:16" ht="28.5" customHeight="1">
      <c r="A118" s="19" t="s">
        <v>19</v>
      </c>
      <c r="B118" s="20" t="s">
        <v>22</v>
      </c>
      <c r="C118" s="20" t="s">
        <v>19</v>
      </c>
      <c r="D118" s="20" t="s">
        <v>19</v>
      </c>
      <c r="E118" s="46" t="s">
        <v>127</v>
      </c>
      <c r="F118" s="76" t="s">
        <v>20</v>
      </c>
      <c r="G118" s="76">
        <v>31025000000</v>
      </c>
      <c r="H118" s="76">
        <v>31025000000</v>
      </c>
      <c r="I118" s="76">
        <v>30489469000</v>
      </c>
      <c r="J118" s="76" t="s">
        <v>20</v>
      </c>
      <c r="K118" s="76">
        <v>30489469000</v>
      </c>
      <c r="L118" s="76">
        <v>3923900</v>
      </c>
      <c r="M118" s="76">
        <v>30022998665</v>
      </c>
      <c r="N118" s="76">
        <v>30026922565</v>
      </c>
      <c r="O118" s="76" t="s">
        <v>126</v>
      </c>
      <c r="P118" s="77">
        <v>462546435</v>
      </c>
    </row>
    <row r="119" spans="1:16" ht="28.5" customHeight="1">
      <c r="A119" s="19" t="s">
        <v>19</v>
      </c>
      <c r="B119" s="20" t="s">
        <v>19</v>
      </c>
      <c r="C119" s="20" t="s">
        <v>19</v>
      </c>
      <c r="D119" s="20" t="s">
        <v>19</v>
      </c>
      <c r="E119" s="46" t="s">
        <v>128</v>
      </c>
      <c r="F119" s="76" t="s">
        <v>20</v>
      </c>
      <c r="G119" s="76">
        <v>31025000000</v>
      </c>
      <c r="H119" s="76">
        <v>31025000000</v>
      </c>
      <c r="I119" s="76">
        <v>30489469000</v>
      </c>
      <c r="J119" s="76" t="s">
        <v>20</v>
      </c>
      <c r="K119" s="76">
        <v>30489469000</v>
      </c>
      <c r="L119" s="76">
        <v>3923900</v>
      </c>
      <c r="M119" s="76">
        <v>30022998665</v>
      </c>
      <c r="N119" s="76">
        <v>30026922565</v>
      </c>
      <c r="O119" s="76" t="s">
        <v>126</v>
      </c>
      <c r="P119" s="77">
        <v>462546435</v>
      </c>
    </row>
    <row r="120" spans="1:16" ht="39.950000000000003" customHeight="1">
      <c r="A120" s="19" t="s">
        <v>19</v>
      </c>
      <c r="B120" s="20" t="s">
        <v>19</v>
      </c>
      <c r="C120" s="20" t="s">
        <v>22</v>
      </c>
      <c r="D120" s="20" t="s">
        <v>19</v>
      </c>
      <c r="E120" s="46" t="s">
        <v>129</v>
      </c>
      <c r="F120" s="76" t="s">
        <v>20</v>
      </c>
      <c r="G120" s="76">
        <v>31025000000</v>
      </c>
      <c r="H120" s="76">
        <v>31025000000</v>
      </c>
      <c r="I120" s="76">
        <v>30489469000</v>
      </c>
      <c r="J120" s="76" t="s">
        <v>20</v>
      </c>
      <c r="K120" s="76">
        <v>30489469000</v>
      </c>
      <c r="L120" s="76">
        <v>3923900</v>
      </c>
      <c r="M120" s="76">
        <v>30022998665</v>
      </c>
      <c r="N120" s="76">
        <v>30026922565</v>
      </c>
      <c r="O120" s="76" t="s">
        <v>126</v>
      </c>
      <c r="P120" s="77">
        <v>462546435</v>
      </c>
    </row>
    <row r="121" spans="1:16" s="90" customFormat="1" ht="23.25" customHeight="1">
      <c r="A121" s="84"/>
      <c r="B121" s="85"/>
      <c r="C121" s="85"/>
      <c r="D121" s="86" t="s">
        <v>151</v>
      </c>
      <c r="E121" s="87" t="s">
        <v>148</v>
      </c>
      <c r="F121" s="97">
        <f>F122+F123</f>
        <v>0</v>
      </c>
      <c r="G121" s="97">
        <f>G122+G123</f>
        <v>31025000000</v>
      </c>
      <c r="H121" s="88">
        <f>SUM(F121:G121)</f>
        <v>31025000000</v>
      </c>
      <c r="I121" s="97">
        <f>I122+I123</f>
        <v>30489469000</v>
      </c>
      <c r="J121" s="97">
        <f>J122+J123</f>
        <v>0</v>
      </c>
      <c r="K121" s="88">
        <f>SUM(I121:J121)</f>
        <v>30489469000</v>
      </c>
      <c r="L121" s="97">
        <f>L122+L123</f>
        <v>3923900</v>
      </c>
      <c r="M121" s="97">
        <f>M122+M123</f>
        <v>30022998665</v>
      </c>
      <c r="N121" s="88">
        <f>SUM(L121:M121)</f>
        <v>30026922565</v>
      </c>
      <c r="O121" s="96">
        <f>N121/K121*100</f>
        <v>98.482930499707948</v>
      </c>
      <c r="P121" s="89">
        <f>K121-N121</f>
        <v>462546435</v>
      </c>
    </row>
    <row r="122" spans="1:16" s="95" customFormat="1" ht="23.25" customHeight="1">
      <c r="A122" s="91"/>
      <c r="B122" s="92"/>
      <c r="C122" s="92"/>
      <c r="D122" s="81" t="s">
        <v>152</v>
      </c>
      <c r="E122" s="82" t="s">
        <v>149</v>
      </c>
      <c r="F122" s="83">
        <v>0</v>
      </c>
      <c r="G122" s="83">
        <v>31025000000</v>
      </c>
      <c r="H122" s="93">
        <f>F122+G122</f>
        <v>31025000000</v>
      </c>
      <c r="I122" s="83">
        <v>30489469000</v>
      </c>
      <c r="J122" s="83">
        <v>0</v>
      </c>
      <c r="K122" s="93">
        <f>I122+J122</f>
        <v>30489469000</v>
      </c>
      <c r="L122" s="83">
        <v>3923900</v>
      </c>
      <c r="M122" s="83">
        <v>30022998665</v>
      </c>
      <c r="N122" s="93">
        <f>L122+M122</f>
        <v>30026922565</v>
      </c>
      <c r="O122" s="96">
        <f>N122/K122*100</f>
        <v>98.482930499707948</v>
      </c>
      <c r="P122" s="94">
        <f>K122-N122</f>
        <v>462546435</v>
      </c>
    </row>
    <row r="123" spans="1:16" s="95" customFormat="1" ht="22.5" customHeight="1">
      <c r="A123" s="91"/>
      <c r="B123" s="92"/>
      <c r="C123" s="92"/>
      <c r="D123" s="81" t="s">
        <v>153</v>
      </c>
      <c r="E123" s="82" t="s">
        <v>150</v>
      </c>
      <c r="F123" s="83"/>
      <c r="G123" s="83"/>
      <c r="H123" s="93">
        <f>SUM(F123:G123)</f>
        <v>0</v>
      </c>
      <c r="I123" s="83"/>
      <c r="J123" s="83"/>
      <c r="K123" s="93">
        <f>SUM(I123:J123)</f>
        <v>0</v>
      </c>
      <c r="L123" s="83"/>
      <c r="M123" s="83"/>
      <c r="N123" s="93">
        <f>SUM(L123:M123)</f>
        <v>0</v>
      </c>
      <c r="O123" s="96" t="e">
        <f>N123/K123*100</f>
        <v>#DIV/0!</v>
      </c>
      <c r="P123" s="94">
        <f>K123-N123</f>
        <v>0</v>
      </c>
    </row>
    <row r="124" spans="1:16" ht="28.5" customHeight="1">
      <c r="E124" s="46"/>
    </row>
    <row r="125" spans="1:16" ht="28.5" customHeight="1">
      <c r="E125" s="46"/>
    </row>
    <row r="128" spans="1:16" ht="28.5" customHeight="1">
      <c r="A128" s="25"/>
      <c r="B128" s="26"/>
      <c r="C128" s="26"/>
      <c r="D128" s="26"/>
      <c r="E128" s="40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9"/>
    </row>
  </sheetData>
  <autoFilter ref="A5:P123"/>
  <mergeCells count="11">
    <mergeCell ref="A4:E4"/>
    <mergeCell ref="F4:H4"/>
    <mergeCell ref="I4:K4"/>
    <mergeCell ref="L4:O4"/>
    <mergeCell ref="P4:P5"/>
    <mergeCell ref="E1:I1"/>
    <mergeCell ref="J1:P1"/>
    <mergeCell ref="J2:K2"/>
    <mergeCell ref="A3:E3"/>
    <mergeCell ref="J3:K3"/>
    <mergeCell ref="O3:P3"/>
  </mergeCells>
  <phoneticPr fontId="22" type="noConversion"/>
  <pageMargins left="0.59055118110236227" right="0.59055118110236227" top="0.47244094488188981" bottom="0.6692913385826772" header="0.31496062992125984" footer="0.31496062992125984"/>
  <pageSetup paperSize="9" pageOrder="overThenDown" orientation="portrait" r:id="rId1"/>
  <rowBreaks count="2" manualBreakCount="2">
    <brk id="48" max="15" man="1"/>
    <brk id="9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14</vt:i4>
      </vt:variant>
    </vt:vector>
  </HeadingPairs>
  <TitlesOfParts>
    <vt:vector size="21" baseType="lpstr">
      <vt:lpstr>歲入</vt:lpstr>
      <vt:lpstr>歲入累計</vt:lpstr>
      <vt:lpstr>歲出執行本年度</vt:lpstr>
      <vt:lpstr>歲出執行累計結算表</vt:lpstr>
      <vt:lpstr>融資調度本年度</vt:lpstr>
      <vt:lpstr>融資調度累計</vt:lpstr>
      <vt:lpstr>歲出執行本年度-底稿</vt:lpstr>
      <vt:lpstr>歲入!Print_Area</vt:lpstr>
      <vt:lpstr>歲入累計!Print_Area</vt:lpstr>
      <vt:lpstr>歲出執行本年度!Print_Area</vt:lpstr>
      <vt:lpstr>'歲出執行本年度-底稿'!Print_Area</vt:lpstr>
      <vt:lpstr>歲出執行累計結算表!Print_Area</vt:lpstr>
      <vt:lpstr>融資調度本年度!Print_Area</vt:lpstr>
      <vt:lpstr>融資調度累計!Print_Area</vt:lpstr>
      <vt:lpstr>歲入!Print_Titles</vt:lpstr>
      <vt:lpstr>歲入累計!Print_Titles</vt:lpstr>
      <vt:lpstr>歲出執行本年度!Print_Titles</vt:lpstr>
      <vt:lpstr>'歲出執行本年度-底稿'!Print_Titles</vt:lpstr>
      <vt:lpstr>歲出執行累計結算表!Print_Titles</vt:lpstr>
      <vt:lpstr>融資調度本年度!Print_Titles</vt:lpstr>
      <vt:lpstr>融資調度累計!Print_Titles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蔡博堯</dc:creator>
  <cp:lastModifiedBy>謝慧燕</cp:lastModifiedBy>
  <cp:lastPrinted>2020-08-12T03:08:45Z</cp:lastPrinted>
  <dcterms:created xsi:type="dcterms:W3CDTF">2014-06-09T07:35:15Z</dcterms:created>
  <dcterms:modified xsi:type="dcterms:W3CDTF">2020-08-19T06:13:09Z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c419b9c9-93ce-4136-91d6-1f6c3efa86c8</vt:lpwstr>
  </property>
</Properties>
</file>