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9645" activeTab="0"/>
  </bookViews>
  <sheets>
    <sheet name="歲入執行結算表-本年度" sheetId="1" r:id="rId1"/>
    <sheet name="歲入執行累計結算表" sheetId="2" r:id="rId2"/>
    <sheet name="歲出執結算行表-本年度" sheetId="3" r:id="rId3"/>
    <sheet name="歲出執行結算累計表" sheetId="4" r:id="rId4"/>
    <sheet name="融資調度執行結算表-本年度" sheetId="5" r:id="rId5"/>
    <sheet name="融資調度執行累計結算表" sheetId="6" r:id="rId6"/>
  </sheets>
  <definedNames>
    <definedName name="_xlnm.Print_Area" localSheetId="1">'歲入執行累計結算表'!$A$1:$N$149</definedName>
    <definedName name="_xlnm.Print_Area" localSheetId="2">'歲出執結算行表-本年度'!$A$1:$P$389</definedName>
    <definedName name="_xlnm.Print_Area" localSheetId="5">'融資調度執行累計結算表'!$A$1:$H$30</definedName>
    <definedName name="_xlnm.Print_Area" localSheetId="4">'融資調度執行結算表-本年度'!$A$1:$I$30</definedName>
    <definedName name="_xlnm.Print_Titles" localSheetId="1">'歲入執行累計結算表'!$1:$5</definedName>
    <definedName name="_xlnm.Print_Titles" localSheetId="0">'歲入執行結算表-本年度'!$1:$5</definedName>
    <definedName name="_xlnm.Print_Titles" localSheetId="3">'歲出執行結算累計表'!$1:$5</definedName>
    <definedName name="_xlnm.Print_Titles" localSheetId="2">'歲出執結算行表-本年度'!$1:$5</definedName>
    <definedName name="_xlnm.Print_Titles" localSheetId="5">'融資調度執行累計結算表'!$1:$6</definedName>
    <definedName name="_xlnm.Print_Titles" localSheetId="4">'融資調度執行結算表-本年度'!$1:$6</definedName>
  </definedNames>
  <calcPr fullCalcOnLoad="1"/>
</workbook>
</file>

<file path=xl/sharedStrings.xml><?xml version="1.0" encoding="utf-8"?>
<sst xmlns="http://schemas.openxmlformats.org/spreadsheetml/2006/main" count="5048" uniqueCount="592">
  <si>
    <t>歲入執行結算表</t>
  </si>
  <si>
    <t>-本年度</t>
  </si>
  <si>
    <t>經資門併計</t>
  </si>
  <si>
    <t>單位：新臺幣元</t>
  </si>
  <si>
    <t>科        目</t>
  </si>
  <si>
    <t>全部計畫預算數</t>
  </si>
  <si>
    <t>分配數</t>
  </si>
  <si>
    <t>執行數</t>
  </si>
  <si>
    <t>已分配尚未執行數</t>
  </si>
  <si>
    <t>款</t>
  </si>
  <si>
    <t>項</t>
  </si>
  <si>
    <t>目</t>
  </si>
  <si>
    <t>節</t>
  </si>
  <si>
    <t>原預算數</t>
  </si>
  <si>
    <t>預算增減數</t>
  </si>
  <si>
    <t>合計</t>
  </si>
  <si>
    <t>本年度分配數</t>
  </si>
  <si>
    <t>以前年度
分配數餘額</t>
  </si>
  <si>
    <t>實現數</t>
  </si>
  <si>
    <t>預收數</t>
  </si>
  <si>
    <t/>
  </si>
  <si>
    <t>-</t>
  </si>
  <si>
    <t>1</t>
  </si>
  <si>
    <t>ˉ0400000000
罰款及賠償收入</t>
  </si>
  <si>
    <t>ˉ0403410000
國家發展委員會</t>
  </si>
  <si>
    <t>ˉ0403410300
賠償收入</t>
  </si>
  <si>
    <t>ˉ0403410301
一般賠償收入</t>
  </si>
  <si>
    <t>ˉ0403850000
國家通訊傳播委員會</t>
  </si>
  <si>
    <t>2</t>
  </si>
  <si>
    <t>ˉ0403850300
賠償收入</t>
  </si>
  <si>
    <t>ˉ0403850301
一般賠償收入</t>
  </si>
  <si>
    <t>ˉ0408010000
內政部</t>
  </si>
  <si>
    <t>3</t>
  </si>
  <si>
    <t>ˉ0408010300
賠償收入</t>
  </si>
  <si>
    <t>ˉ0408010301
一般賠償收入</t>
  </si>
  <si>
    <t>ˉ0408210000
警政署及所屬</t>
  </si>
  <si>
    <t>4</t>
  </si>
  <si>
    <t>ˉ0408210300
賠償收入</t>
  </si>
  <si>
    <t>ˉ0408210301
一般賠償收入</t>
  </si>
  <si>
    <t>5</t>
  </si>
  <si>
    <t>ˉ0408510000
消防署及所屬</t>
  </si>
  <si>
    <t>ˉ0408510100
罰金罰鍰及怠金</t>
  </si>
  <si>
    <t>ˉ0408510101
罰金罰鍰</t>
  </si>
  <si>
    <t>6</t>
  </si>
  <si>
    <t>ˉ0408510200
沒入及沒收財物</t>
  </si>
  <si>
    <t>ˉ0408510201
沒入金</t>
  </si>
  <si>
    <t>7</t>
  </si>
  <si>
    <t>ˉ0408510300
賠償收入</t>
  </si>
  <si>
    <t>ˉ0408510301
一般賠償收入</t>
  </si>
  <si>
    <t>ˉ0417600000
財政資訊中心</t>
  </si>
  <si>
    <t>8</t>
  </si>
  <si>
    <t>ˉ0417600300
賠償收入</t>
  </si>
  <si>
    <t>ˉ0417600301
一般賠償收入</t>
  </si>
  <si>
    <t>ˉ0420100000
國民及學前教育署</t>
  </si>
  <si>
    <t>9</t>
  </si>
  <si>
    <t>ˉ0420100300
賠償收入</t>
  </si>
  <si>
    <t>ˉ0420100301
一般賠償收入</t>
  </si>
  <si>
    <t>ˉ0426010000
經濟部</t>
  </si>
  <si>
    <t>10</t>
  </si>
  <si>
    <t>ˉ0426010300
賠償收入</t>
  </si>
  <si>
    <t>ˉ0426010301
一般賠償收入</t>
  </si>
  <si>
    <t>ˉ0426100000
工業局</t>
  </si>
  <si>
    <t>11</t>
  </si>
  <si>
    <t>ˉ0426100300
賠償收入</t>
  </si>
  <si>
    <t>ˉ0426100301
一般賠償收入</t>
  </si>
  <si>
    <t>ˉ0426550000
水利署及所屬</t>
  </si>
  <si>
    <t>12</t>
  </si>
  <si>
    <t>ˉ0426550300
賠償收入</t>
  </si>
  <si>
    <t>ˉ0426550301
一般賠償收入</t>
  </si>
  <si>
    <t>ˉ0426750000
中小企業處</t>
  </si>
  <si>
    <t>13</t>
  </si>
  <si>
    <t>ˉ0426750300
賠償收入</t>
  </si>
  <si>
    <t>ˉ0426750301
一般賠償收入</t>
  </si>
  <si>
    <t>ˉ0426800000
加工出口區管理處及所屬</t>
  </si>
  <si>
    <t>14</t>
  </si>
  <si>
    <t>ˉ0426800100
罰金罰鍰及怠金</t>
  </si>
  <si>
    <t>ˉ0426800101
罰金罰鍰</t>
  </si>
  <si>
    <t>ˉ0426960000
能源局</t>
  </si>
  <si>
    <t>15</t>
  </si>
  <si>
    <t>ˉ0426960300
賠償收入</t>
  </si>
  <si>
    <t>ˉ0426960301
一般賠償收入</t>
  </si>
  <si>
    <t>ˉ0429710000
公路總局及所屬</t>
  </si>
  <si>
    <t>16</t>
  </si>
  <si>
    <t>ˉ0429710300
賠償收入</t>
  </si>
  <si>
    <t>ˉ0429710301
一般賠償收入</t>
  </si>
  <si>
    <t>ˉ0429810000
鐵道局及所屬</t>
  </si>
  <si>
    <t>ˉ0429810300
賠償收入</t>
  </si>
  <si>
    <t>ˉ0429810301
一般賠償收入</t>
  </si>
  <si>
    <t>ˉ0448300000
核能研究所</t>
  </si>
  <si>
    <t>ˉ0448300300
賠償收入</t>
  </si>
  <si>
    <t>ˉ0448300301
一般賠償收入</t>
  </si>
  <si>
    <t>ˉ0457010000
衛生福利部</t>
  </si>
  <si>
    <t>ˉ0457010300
賠償收入</t>
  </si>
  <si>
    <t>ˉ0457010301
一般賠償收入</t>
  </si>
  <si>
    <t>ˉ0457150000
食品藥物管理署</t>
  </si>
  <si>
    <t>ˉ0457150300
賠償收入</t>
  </si>
  <si>
    <t>ˉ0457150301
一般賠償收入</t>
  </si>
  <si>
    <t>ˉ0457300000
國民健康署</t>
  </si>
  <si>
    <t>ˉ0457300300
賠償收入</t>
  </si>
  <si>
    <t>ˉ0457300301
一般賠償收入</t>
  </si>
  <si>
    <t>ˉ0460010000
環境保護署</t>
  </si>
  <si>
    <t>ˉ0460010300
賠償收入</t>
  </si>
  <si>
    <t>ˉ0460010301
一般賠償收入</t>
  </si>
  <si>
    <t>ˉ0465010000
科技部</t>
  </si>
  <si>
    <t>ˉ0465010300
賠償收入</t>
  </si>
  <si>
    <t>ˉ0465010301
一般賠償收入</t>
  </si>
  <si>
    <t>ˉ0465200000
中部科學工業園區管理局</t>
  </si>
  <si>
    <t>ˉ0465200300
賠償收入</t>
  </si>
  <si>
    <t>ˉ0465200301
一般賠償收入</t>
  </si>
  <si>
    <t>ˉ0465300000
南部科學工業園區管理局</t>
  </si>
  <si>
    <t>ˉ0465300300
賠償收入</t>
  </si>
  <si>
    <t>ˉ0465300301
一般賠償收入</t>
  </si>
  <si>
    <t>ˉ0700000000
財產收入</t>
  </si>
  <si>
    <t>ˉ0703850000
國家通訊傳播委員會</t>
  </si>
  <si>
    <t>ˉ0703850100
財產孳息</t>
  </si>
  <si>
    <t>ˉ0703850101
利息收入</t>
  </si>
  <si>
    <t>ˉ0708010000
內政部</t>
  </si>
  <si>
    <t>ˉ0708010600
廢舊物資售價</t>
  </si>
  <si>
    <t>ˉ0708210000
警政署及所屬</t>
  </si>
  <si>
    <t>ˉ0708210600
廢舊物資售價</t>
  </si>
  <si>
    <t>ˉ0726100000
工業局</t>
  </si>
  <si>
    <t>ˉ0726100100
財產孳息</t>
  </si>
  <si>
    <t>ˉ0726100101
利息收入</t>
  </si>
  <si>
    <t>ˉ0726100600
廢舊物資售價</t>
  </si>
  <si>
    <t>ˉ0726550000
水利署及所屬</t>
  </si>
  <si>
    <t>ˉ0726550200
財產售價</t>
  </si>
  <si>
    <t>ˉ0726550204
動產售價</t>
  </si>
  <si>
    <t>ˉ0726750000
中小企業處</t>
  </si>
  <si>
    <t>ˉ0726750100
財產孳息</t>
  </si>
  <si>
    <t>ˉ0726750101
利息收入</t>
  </si>
  <si>
    <t>ˉ0726800000
加工出口區管理處及所屬</t>
  </si>
  <si>
    <t>ˉ0726800600
廢舊物資售價</t>
  </si>
  <si>
    <t>ˉ0726960000
能源局</t>
  </si>
  <si>
    <t>ˉ0726960100
財產孳息</t>
  </si>
  <si>
    <t>ˉ0726960106
租金收入</t>
  </si>
  <si>
    <t>ˉ0729710000
公路總局及所屬</t>
  </si>
  <si>
    <t>ˉ0729710600
廢舊物資售價</t>
  </si>
  <si>
    <t>ˉ0729810000
鐵道局及所屬</t>
  </si>
  <si>
    <t>ˉ0729810100
財產孳息</t>
  </si>
  <si>
    <t>ˉ0729810101
利息收入</t>
  </si>
  <si>
    <t>ˉ0757300000
國民健康署</t>
  </si>
  <si>
    <t>ˉ0757300600
廢舊物資售價</t>
  </si>
  <si>
    <t>ˉ0765010000
科技部</t>
  </si>
  <si>
    <t>ˉ0765010100
財產孳息</t>
  </si>
  <si>
    <t>ˉ0765010101
利息收入</t>
  </si>
  <si>
    <t>ˉ0765300000
南部科學工業園區管理局</t>
  </si>
  <si>
    <t>ˉ0765300100
財產孳息</t>
  </si>
  <si>
    <t>ˉ0765300106
租金收入</t>
  </si>
  <si>
    <t>ˉ1100000000
其他收入</t>
  </si>
  <si>
    <t>ˉ1108010000
內政部</t>
  </si>
  <si>
    <t>ˉ1108010900
雜項收入</t>
  </si>
  <si>
    <t>ˉ1108010901
收回以前年度歲出</t>
  </si>
  <si>
    <t>ˉ1126100000
工業局</t>
  </si>
  <si>
    <t>ˉ1126100900
雜項收入</t>
  </si>
  <si>
    <t>ˉ1126100909
其他雜項收入</t>
  </si>
  <si>
    <t>ˉ1126550000
水利署及所屬</t>
  </si>
  <si>
    <t>ˉ1126550900
雜項收入</t>
  </si>
  <si>
    <t>ˉ1126550909
其他雜項收入</t>
  </si>
  <si>
    <t>ˉ1126960000
能源局</t>
  </si>
  <si>
    <t>ˉ1126960900
雜項收入</t>
  </si>
  <si>
    <t>ˉ1126960909
其他雜項收入</t>
  </si>
  <si>
    <t>ˉ1129710000
公路總局及所屬</t>
  </si>
  <si>
    <t>ˉ1129710900
雜項收入</t>
  </si>
  <si>
    <t>ˉ1129710901
收回以前年度歲出</t>
  </si>
  <si>
    <t>ˉ1129710909
其他雜項收入</t>
  </si>
  <si>
    <t>ˉ1157010000
衛生福利部</t>
  </si>
  <si>
    <t>ˉ1157010900
雜項收入</t>
  </si>
  <si>
    <t>ˉ1157010909
其他雜項收入</t>
  </si>
  <si>
    <t>ˉ1160010000
環境保護署</t>
  </si>
  <si>
    <t>ˉ1160010900
雜項收入</t>
  </si>
  <si>
    <t>ˉ1160010909
其他雜項收入</t>
  </si>
  <si>
    <t>ˉ1165200000
中部科學工業園區管理局</t>
  </si>
  <si>
    <t>ˉ1165200900
雜項收入</t>
  </si>
  <si>
    <t>ˉ1165200909
其他雜項收入</t>
  </si>
  <si>
    <t>ˉ1165300000
南部科學工業園區管理局</t>
  </si>
  <si>
    <t>ˉ1165300900
雜項收入</t>
  </si>
  <si>
    <t>ˉ1165300909
其他雜項收入</t>
  </si>
  <si>
    <t>歲入執行</t>
  </si>
  <si>
    <t>累計結算表</t>
  </si>
  <si>
    <t>累計分配數</t>
  </si>
  <si>
    <t>累計執行數</t>
  </si>
  <si>
    <t>已分配尚
未執行數</t>
  </si>
  <si>
    <t>預付數</t>
  </si>
  <si>
    <t>54.6</t>
  </si>
  <si>
    <t>ˉ0002000000
總統府主管</t>
  </si>
  <si>
    <t>ˉ0002300000
國史館</t>
  </si>
  <si>
    <t>ˉ5302300000
文化支出</t>
  </si>
  <si>
    <t>ˉ5302303000
數位建設</t>
  </si>
  <si>
    <t>ˉ5302303001
發展數位文創</t>
  </si>
  <si>
    <t>ˉ0002400000
中央研究院</t>
  </si>
  <si>
    <t>ˉ5202400000
科學支出</t>
  </si>
  <si>
    <t>ˉ5202405000
數位建設</t>
  </si>
  <si>
    <t>ˉ5202405001
建構開放政府及智慧城鄉服務</t>
  </si>
  <si>
    <t>ˉ5202406000
綠能建設</t>
  </si>
  <si>
    <t>ˉ0003000000
行政院主管</t>
  </si>
  <si>
    <t>ˉ0003010000
行政院</t>
  </si>
  <si>
    <t>ˉ3303010000
行政支出</t>
  </si>
  <si>
    <t>ˉ3303012500
數位建設</t>
  </si>
  <si>
    <t>ˉ3303012501
推動資安基礎建設</t>
  </si>
  <si>
    <t>ˉ0003400000
國立故宮博物院</t>
  </si>
  <si>
    <t>ˉ5303400000
文化支出</t>
  </si>
  <si>
    <t>ˉ5303401000
數位建設</t>
  </si>
  <si>
    <t>ˉ5303401010
發展數位文創</t>
  </si>
  <si>
    <t>ˉ0003410000
國家發展委員會</t>
  </si>
  <si>
    <t>ˉ6103410000
其他經濟服務支出</t>
  </si>
  <si>
    <t>ˉ6103412000
數位建設</t>
  </si>
  <si>
    <t>ˉ6103412001
推動資安基礎建設</t>
  </si>
  <si>
    <t>ˉ0003610000
原住民族委員會</t>
  </si>
  <si>
    <t>ˉ3803610000
民政支出</t>
  </si>
  <si>
    <t>ˉ3803610400
數位建設</t>
  </si>
  <si>
    <t>ˉ3803610402
保障寬頻人權</t>
  </si>
  <si>
    <t>ˉ3803610500
城鄉建設</t>
  </si>
  <si>
    <t>ˉ3803610510
原民部落營造</t>
  </si>
  <si>
    <t>ˉ0003640000
客家委員會及所屬</t>
  </si>
  <si>
    <t>ˉ5303640000
文化支出</t>
  </si>
  <si>
    <t>ˉ5303640500
城鄉建設</t>
  </si>
  <si>
    <t>ˉ5303640509
客家浪漫臺三線</t>
  </si>
  <si>
    <t>ˉ0003850000
國家通訊傳播委員會</t>
  </si>
  <si>
    <t>ˉ6003850000
交通支出</t>
  </si>
  <si>
    <t>ˉ6003851000
數位建設</t>
  </si>
  <si>
    <t>ˉ6003851010
推動資安基礎建設</t>
  </si>
  <si>
    <t>ˉ6003851020
保障寬頻人權</t>
  </si>
  <si>
    <t>ˉ0008000000
內政部主管</t>
  </si>
  <si>
    <t>ˉ0008010000
內政部</t>
  </si>
  <si>
    <t>ˉ3808010000
民政支出</t>
  </si>
  <si>
    <t>ˉ3808011000
數位建設</t>
  </si>
  <si>
    <t>ˉ3808011010
推動資安基礎建設</t>
  </si>
  <si>
    <t>ˉ3808012000
城鄉建設</t>
  </si>
  <si>
    <t>ˉ3808012010
公共服務據點整備</t>
  </si>
  <si>
    <t>ˉ0008110000
營建署及所屬</t>
  </si>
  <si>
    <t>ˉ5908110000
工業支出</t>
  </si>
  <si>
    <t>ˉ5908111000
城鄉建設</t>
  </si>
  <si>
    <t>ˉ5908111010
城鎮之心工程</t>
  </si>
  <si>
    <t>ˉ6008110000
交通支出</t>
  </si>
  <si>
    <t>ˉ6008112000
城鄉建設</t>
  </si>
  <si>
    <t>ˉ6008112010
提升道路品質</t>
  </si>
  <si>
    <t>ˉ7208110000
環境保護支出</t>
  </si>
  <si>
    <t>ˉ7208113000
水環境建設</t>
  </si>
  <si>
    <t>ˉ7208113010
水與發展</t>
  </si>
  <si>
    <t>ˉ7208113020
水與安全</t>
  </si>
  <si>
    <t>ˉ7208113030
水與環境</t>
  </si>
  <si>
    <t>ˉ7208114000
綠能建設</t>
  </si>
  <si>
    <t>ˉ7208114010
加速綠能科學城建置</t>
  </si>
  <si>
    <t>ˉ7208115000
數位建設</t>
  </si>
  <si>
    <t>ˉ7208115010
建構開放政府及智慧城鄉服務</t>
  </si>
  <si>
    <t>ˉ0008210000
警政署及所屬</t>
  </si>
  <si>
    <t>ˉ3908210000
警政支出</t>
  </si>
  <si>
    <t>ˉ3908211000
數位建設</t>
  </si>
  <si>
    <t>ˉ3908211010
推動資安基礎建設</t>
  </si>
  <si>
    <t>ˉ3908212000
城鄉建設</t>
  </si>
  <si>
    <t>ˉ3908212010
公共服務據點整備</t>
  </si>
  <si>
    <t>ˉ0008510000
消防署及所屬</t>
  </si>
  <si>
    <t>ˉ3808510000
民政支出</t>
  </si>
  <si>
    <t>ˉ3808511000
數位建設</t>
  </si>
  <si>
    <t>ˉ3808511010
建構開放政府及智慧城鄉服務</t>
  </si>
  <si>
    <t>ˉ3808511020
推動資安基礎建設</t>
  </si>
  <si>
    <t>ˉ3808512000
城鄉建設</t>
  </si>
  <si>
    <t>ˉ3808512010
公共服務據點整備</t>
  </si>
  <si>
    <t>ˉ0008580000
移民署</t>
  </si>
  <si>
    <t>ˉ3808580000
民政支出</t>
  </si>
  <si>
    <t>ˉ3808581000
數位建設</t>
  </si>
  <si>
    <t>ˉ3808581010
保障寬頻人權</t>
  </si>
  <si>
    <t>ˉ0017000000
財政部主管</t>
  </si>
  <si>
    <t>ˉ0017350000
關務署及所屬</t>
  </si>
  <si>
    <t>ˉ4117350000
財務支出</t>
  </si>
  <si>
    <t>ˉ4117350200
數位建設</t>
  </si>
  <si>
    <t>ˉ4117350203
推動資安基礎建設</t>
  </si>
  <si>
    <t>ˉ0017600000
財政資訊中心</t>
  </si>
  <si>
    <t>ˉ4117600000
財務支出</t>
  </si>
  <si>
    <t>ˉ4117601000
數位建設</t>
  </si>
  <si>
    <t>ˉ4117601005
推動資安基礎建設</t>
  </si>
  <si>
    <t>ˉ0020000000
教育部主管</t>
  </si>
  <si>
    <t>ˉ0020010000
教育部</t>
  </si>
  <si>
    <t>ˉ5120011000
數位建設</t>
  </si>
  <si>
    <t>ˉ5120011010
推動資安基礎建設</t>
  </si>
  <si>
    <t>ˉ5120011020
保障寬頻人權</t>
  </si>
  <si>
    <t>ˉ5120012000
城鄉建設</t>
  </si>
  <si>
    <t>ˉ5120012010
校園社區化改造</t>
  </si>
  <si>
    <t>ˉ5120013000
人才培育促進就業建設</t>
  </si>
  <si>
    <t>ˉ0020100000
國民及學前教育署</t>
  </si>
  <si>
    <t>ˉ5120100000
教育支出</t>
  </si>
  <si>
    <t>ˉ5120101000
數位建設</t>
  </si>
  <si>
    <t>ˉ5120102000
城鄉建設</t>
  </si>
  <si>
    <t>ˉ5120102010
校園社區化改造</t>
  </si>
  <si>
    <t>ˉ5120103000
少子化友善育兒空間建設</t>
  </si>
  <si>
    <t>ˉ5120104000
人才培育促進就業建設</t>
  </si>
  <si>
    <t>ˉ0020200000
體育署</t>
  </si>
  <si>
    <t>ˉ5120200000
教育支出</t>
  </si>
  <si>
    <t>ˉ5120201000
城鄉建設</t>
  </si>
  <si>
    <t>ˉ5120201010
校園社區化改造</t>
  </si>
  <si>
    <t>ˉ5320200000
文化支出</t>
  </si>
  <si>
    <t>ˉ5320202000
城鄉建設</t>
  </si>
  <si>
    <t>ˉ5320202010
營造休閒運動環境</t>
  </si>
  <si>
    <t>ˉ0021730000
國家圖書館</t>
  </si>
  <si>
    <t>ˉ5321730000
文化支出</t>
  </si>
  <si>
    <t>ˉ5321731000
數位建設</t>
  </si>
  <si>
    <t>ˉ5321731010
保障寬頻人權</t>
  </si>
  <si>
    <t>ˉ0021800000
國立公共資訊圖書館</t>
  </si>
  <si>
    <t>ˉ5321800000
文化支出</t>
  </si>
  <si>
    <t>ˉ5321801000
數位建設</t>
  </si>
  <si>
    <t>ˉ5321801010
保障寬頻人權</t>
  </si>
  <si>
    <t>ˉ0023000000
法務部主管</t>
  </si>
  <si>
    <t>ˉ0023010000
法務部</t>
  </si>
  <si>
    <t>ˉ3523010000
司法支出</t>
  </si>
  <si>
    <t>ˉ3523014000
數位建設</t>
  </si>
  <si>
    <t>ˉ3523014010
推動資安基礎建設</t>
  </si>
  <si>
    <t>ˉ0023300000
臺灣高等檢察署</t>
  </si>
  <si>
    <t>ˉ3523300000
司法支出</t>
  </si>
  <si>
    <t>ˉ3523304000
數位建設</t>
  </si>
  <si>
    <t>ˉ3523304010
推動資安基礎建設</t>
  </si>
  <si>
    <t>ˉ0026000000
經濟部主管</t>
  </si>
  <si>
    <t>ˉ0026010000
經濟部</t>
  </si>
  <si>
    <t>ˉ5226010000
科學支出</t>
  </si>
  <si>
    <t>ˉ5226011000
數位建設</t>
  </si>
  <si>
    <t>ˉ5226011001
推動資安基礎建設</t>
  </si>
  <si>
    <t>ˉ5226011002
建構開放政府及智慧城鄉服務</t>
  </si>
  <si>
    <t>ˉ6126010000
其他經濟服務支出</t>
  </si>
  <si>
    <t>ˉ6126011000
城鄉建設</t>
  </si>
  <si>
    <t>ˉ6126011001
公共服務據點整備</t>
  </si>
  <si>
    <t>ˉ0026100000
工業局</t>
  </si>
  <si>
    <t>ˉ5226100000
科學支出</t>
  </si>
  <si>
    <t>ˉ5226101000
數位建設</t>
  </si>
  <si>
    <t>ˉ5226101001
建構開放政府及智慧城鄉服務</t>
  </si>
  <si>
    <t>ˉ5226102000
人才培育促進就業建設</t>
  </si>
  <si>
    <t>ˉ5926100000
工業支出</t>
  </si>
  <si>
    <t>ˉ5926101000
城鄉建設</t>
  </si>
  <si>
    <t>ˉ5926101001
開發在地型產業園區</t>
  </si>
  <si>
    <t>ˉ0026310000
標準檢驗局及所屬</t>
  </si>
  <si>
    <t>ˉ5226310000
科學支出</t>
  </si>
  <si>
    <t>ˉ5226311000
綠能建設</t>
  </si>
  <si>
    <t>ˉ5226312000
數位建設</t>
  </si>
  <si>
    <t>ˉ5226312001
推動資安基礎建設</t>
  </si>
  <si>
    <t>ˉ0026410000
智慧財產局</t>
  </si>
  <si>
    <t>ˉ5226410000
科學支出</t>
  </si>
  <si>
    <t>ˉ5226411000
數位建設</t>
  </si>
  <si>
    <t>ˉ5226411001
推動資安基礎建設</t>
  </si>
  <si>
    <t>ˉ0026550000
水利署及所屬</t>
  </si>
  <si>
    <t>ˉ5226550000
科學支出</t>
  </si>
  <si>
    <t>ˉ5226551000
數位建設</t>
  </si>
  <si>
    <t>ˉ5226551001
推動資安基礎建設</t>
  </si>
  <si>
    <t>ˉ5226551002
建構開放政府及智慧城鄉服務</t>
  </si>
  <si>
    <t>ˉ5826550000
農業支出</t>
  </si>
  <si>
    <t>ˉ5826551000
水環境建設</t>
  </si>
  <si>
    <t>ˉ5826551001
水與發展</t>
  </si>
  <si>
    <t>ˉ5826551002
水與安全</t>
  </si>
  <si>
    <t>ˉ5826551003
水與環境</t>
  </si>
  <si>
    <t>ˉ0026750000
中小企業處</t>
  </si>
  <si>
    <t>ˉ5226750000
科學支出</t>
  </si>
  <si>
    <t>ˉ5226751000
數位建設</t>
  </si>
  <si>
    <t>ˉ5226751001
保障寬頻人權</t>
  </si>
  <si>
    <t>ˉ5226751002
建構開放政府及智慧城鄉服務</t>
  </si>
  <si>
    <t>ˉ6126750000
其他經濟服務支出</t>
  </si>
  <si>
    <t>ˉ6126751000
城鄉建設</t>
  </si>
  <si>
    <t>ˉ6126751001
開發在地型產業園區</t>
  </si>
  <si>
    <t>ˉ0026800000
加工出口區管理處及所屬</t>
  </si>
  <si>
    <t>ˉ5226800000
科學支出</t>
  </si>
  <si>
    <t>ˉ5226801000
數位建設</t>
  </si>
  <si>
    <t>ˉ5226801001
推動資安基礎建設</t>
  </si>
  <si>
    <t>ˉ5926800000
工業支出</t>
  </si>
  <si>
    <t>ˉ5926801000
城鄉建設</t>
  </si>
  <si>
    <t>ˉ5926801001
開發在地型產業園區</t>
  </si>
  <si>
    <t>ˉ0026960000
能源局</t>
  </si>
  <si>
    <t>ˉ5926960000
工業支出</t>
  </si>
  <si>
    <t>ˉ5926961000
綠能建設</t>
  </si>
  <si>
    <t>ˉ5926961001
完備綠能技術及建設</t>
  </si>
  <si>
    <t>ˉ5926961002
加速綠能科學城建置</t>
  </si>
  <si>
    <t>ˉ0029000000
交通部主管</t>
  </si>
  <si>
    <t>ˉ0029010000
交通部</t>
  </si>
  <si>
    <t>ˉ5229010000
科學支出</t>
  </si>
  <si>
    <t>ˉ5229011000
數位建設</t>
  </si>
  <si>
    <t>ˉ5229011010
推動資安基礎建設</t>
  </si>
  <si>
    <t>ˉ6029010000
交通支出</t>
  </si>
  <si>
    <t>ˉ6029011000
營業基金－臺灣鐵路管理局</t>
  </si>
  <si>
    <t>ˉ6029011010
高鐵臺鐵連結成網</t>
  </si>
  <si>
    <t>ˉ6029011020
臺鐵升級及改善東部服務</t>
  </si>
  <si>
    <t>ˉ6029011030
中南部觀光鐵路</t>
  </si>
  <si>
    <t>ˉ6029012010
完備綠能技術及建設</t>
  </si>
  <si>
    <t>ˉ6029013000
軌道建設</t>
  </si>
  <si>
    <t>ˉ6029013030
鐵路立體化及通勤提速</t>
  </si>
  <si>
    <t>ˉ6029013040
都市推動捷運</t>
  </si>
  <si>
    <t>ˉ0029210000
中央氣象局</t>
  </si>
  <si>
    <t>ˉ5229210000
科學支出</t>
  </si>
  <si>
    <t>ˉ5229211000
數位建設</t>
  </si>
  <si>
    <t>ˉ5229211010
建構開放政府及智慧城鄉服務</t>
  </si>
  <si>
    <t>ˉ5229211020
推動資安基礎建設</t>
  </si>
  <si>
    <t>ˉ0029310000
觀光局及所屬</t>
  </si>
  <si>
    <t>ˉ6129310000
其他經濟服務支出</t>
  </si>
  <si>
    <t>ˉ6129311000
水環境建設</t>
  </si>
  <si>
    <t>ˉ6129311010
水與環境</t>
  </si>
  <si>
    <t>ˉ0029710000
公路總局及所屬</t>
  </si>
  <si>
    <t>ˉ6029710000
交通支出</t>
  </si>
  <si>
    <t>ˉ6029711000
綠能建設</t>
  </si>
  <si>
    <t>ˉ6029711010
加速綠能科學城建置</t>
  </si>
  <si>
    <t>ˉ6029712000
城鄉建設</t>
  </si>
  <si>
    <t>ˉ6029712010
改善停車問題</t>
  </si>
  <si>
    <t>ˉ6029712020
提升道路品質</t>
  </si>
  <si>
    <t>ˉ6029713000
水環境建設</t>
  </si>
  <si>
    <t>ˉ6029713010
水與安全</t>
  </si>
  <si>
    <t>ˉ0029810000
鐵道局及所屬</t>
  </si>
  <si>
    <t>ˉ6029810000
交通支出</t>
  </si>
  <si>
    <t>ˉ6029811000
軌道建設</t>
  </si>
  <si>
    <t>ˉ6029811010
高鐵臺鐵連結成網</t>
  </si>
  <si>
    <t>ˉ6029811020
臺鐵升級及改善東部服務</t>
  </si>
  <si>
    <t>ˉ6029811030
鐵路立體化及通勤提速</t>
  </si>
  <si>
    <t>ˉ6029811040
都市推動捷運</t>
  </si>
  <si>
    <t>ˉ6029811050
中南部觀光鐵路</t>
  </si>
  <si>
    <t>ˉ0048000000
原子能委員會主管</t>
  </si>
  <si>
    <t>ˉ0048300000
核能研究所</t>
  </si>
  <si>
    <t>ˉ5248300000
科學支出</t>
  </si>
  <si>
    <t>ˉ5248301000
綠能建設</t>
  </si>
  <si>
    <t>ˉ0051000000
農業委員會主管</t>
  </si>
  <si>
    <t>ˉ0051010000
農業委員會</t>
  </si>
  <si>
    <t>ˉ5851010000
農業支出</t>
  </si>
  <si>
    <t>ˉ5851011100
水環境建設</t>
  </si>
  <si>
    <t>ˉ5851011101
水與安全</t>
  </si>
  <si>
    <t>ˉ5851011102
水與環境</t>
  </si>
  <si>
    <t>ˉ5851012100
數位建設</t>
  </si>
  <si>
    <t>ˉ5851012101
推動資安基礎建設</t>
  </si>
  <si>
    <t>ˉ5851012102
建構開放政府及智慧城鄉服務</t>
  </si>
  <si>
    <t>ˉ0051020000
林務局</t>
  </si>
  <si>
    <t>ˉ5851020000
農業支出</t>
  </si>
  <si>
    <t>ˉ5851021100
軌道建設</t>
  </si>
  <si>
    <t>ˉ5851021101
中南部觀光鐵路</t>
  </si>
  <si>
    <t>ˉ5851022100
水環境建設</t>
  </si>
  <si>
    <t>ˉ5851022101
水與發展</t>
  </si>
  <si>
    <t>ˉ5851023100
數位建設</t>
  </si>
  <si>
    <t>ˉ5851023101
推動資安基礎建設</t>
  </si>
  <si>
    <t>ˉ0051030000
水土保持局</t>
  </si>
  <si>
    <t>ˉ5851030000
農業支出</t>
  </si>
  <si>
    <t>ˉ5851031000
水環境建設</t>
  </si>
  <si>
    <t>ˉ5851031001
水與發展</t>
  </si>
  <si>
    <t>ˉ5851032000
數位建設</t>
  </si>
  <si>
    <t>ˉ5851032001
推動資安基礎建設</t>
  </si>
  <si>
    <t>ˉ0051200000
漁業署及所屬</t>
  </si>
  <si>
    <t>ˉ5851200000
農業支出</t>
  </si>
  <si>
    <t>ˉ5851203000
水環境建設</t>
  </si>
  <si>
    <t>ˉ5851203001
水與環境</t>
  </si>
  <si>
    <t>ˉ0051700000
農糧署及所屬</t>
  </si>
  <si>
    <t>ˉ5851700000
農業支出</t>
  </si>
  <si>
    <t>ˉ5851701000
數位建設</t>
  </si>
  <si>
    <t>ˉ5851701001
推動資安基礎建設</t>
  </si>
  <si>
    <t>ˉ0057000000
衛生福利部主管</t>
  </si>
  <si>
    <t>ˉ0057010000
衛生福利部</t>
  </si>
  <si>
    <t>ˉ7157010000
醫療保健支出</t>
  </si>
  <si>
    <t>ˉ7157010100
城鄉建設</t>
  </si>
  <si>
    <t>ˉ7157010101
公共服務據點整備</t>
  </si>
  <si>
    <t>ˉ7157010200
數位建設</t>
  </si>
  <si>
    <t>ˉ7157010201
推動資安基礎建設</t>
  </si>
  <si>
    <t>ˉ7157010202
保障寬頻人權</t>
  </si>
  <si>
    <t>ˉ0057150000
食品藥物管理署</t>
  </si>
  <si>
    <t>ˉ7157150000
醫療保健支出</t>
  </si>
  <si>
    <t>ˉ7157150100
食品安全建設</t>
  </si>
  <si>
    <t>ˉ0057300000
國民健康署</t>
  </si>
  <si>
    <t>ˉ7157300000
醫療保健支出</t>
  </si>
  <si>
    <t>ˉ7157300100
城鄉建設</t>
  </si>
  <si>
    <t>ˉ7157300101
公共服務據點整備</t>
  </si>
  <si>
    <t>ˉ0057350000
社會及家庭署</t>
  </si>
  <si>
    <t>ˉ6857350000
福利服務支出</t>
  </si>
  <si>
    <t>ˉ6857350100
城鄉建設</t>
  </si>
  <si>
    <t>ˉ6857350101
公共服務據點整備</t>
  </si>
  <si>
    <t>ˉ6857350200
少子化友善育兒空間建設</t>
  </si>
  <si>
    <t>ˉ0060000000
環境保護署主管</t>
  </si>
  <si>
    <t>ˉ0060010000
環境保護署</t>
  </si>
  <si>
    <t>ˉ7260010000
環境保護支出</t>
  </si>
  <si>
    <t>ˉ7260010100
水環境建設</t>
  </si>
  <si>
    <t>ˉ7260010101
水與發展</t>
  </si>
  <si>
    <t>ˉ7260010102
水與環境</t>
  </si>
  <si>
    <t>ˉ7260010200
數位建設</t>
  </si>
  <si>
    <t>ˉ7260010201
建構開放政府及智慧城鄉服務</t>
  </si>
  <si>
    <t>ˉ0061000000
文化部主管</t>
  </si>
  <si>
    <t>ˉ0061010000
文化部</t>
  </si>
  <si>
    <t>ˉ5361010000
文化支出</t>
  </si>
  <si>
    <t>ˉ5361011100
數位建設</t>
  </si>
  <si>
    <t>ˉ5361011110
推動資安基礎建設</t>
  </si>
  <si>
    <t>ˉ5361011120
發展數位文創</t>
  </si>
  <si>
    <t>ˉ5361011200
城鄉建設</t>
  </si>
  <si>
    <t>ˉ5361011210
文化生活圈建設</t>
  </si>
  <si>
    <t>ˉ0061100000
文化資產局</t>
  </si>
  <si>
    <t>ˉ5361100000
文化支出</t>
  </si>
  <si>
    <t>ˉ5361101100
城鄉建設</t>
  </si>
  <si>
    <t>ˉ5361101110
文化生活圈建設</t>
  </si>
  <si>
    <t>ˉ0061200000
影視及流行音樂產業局</t>
  </si>
  <si>
    <t>ˉ5361200000
文化支出</t>
  </si>
  <si>
    <t>ˉ5361202100
數位建設</t>
  </si>
  <si>
    <t>ˉ5361202110
發展數位文創</t>
  </si>
  <si>
    <t>ˉ0061300000
國立傳統藝術中心</t>
  </si>
  <si>
    <t>ˉ5361300000
文化支出</t>
  </si>
  <si>
    <t>ˉ5361301000
數位建設</t>
  </si>
  <si>
    <t>ˉ5361301010
發展數位文創</t>
  </si>
  <si>
    <t>ˉ0061400000
國立臺灣美術館及所屬</t>
  </si>
  <si>
    <t>ˉ5361400000
文化支出</t>
  </si>
  <si>
    <t>ˉ5361401100
城鄉建設</t>
  </si>
  <si>
    <t>ˉ5361401110
文化生活圈建設</t>
  </si>
  <si>
    <t>ˉ0061500000
國立臺灣工藝研究發展中心</t>
  </si>
  <si>
    <t>ˉ5361500000
文化支出</t>
  </si>
  <si>
    <t>ˉ5361501000
數位建設</t>
  </si>
  <si>
    <t>ˉ5361501010
發展數位文創</t>
  </si>
  <si>
    <t>ˉ5361501100
城鄉建設</t>
  </si>
  <si>
    <t>ˉ5361501110
文化生活圈建設</t>
  </si>
  <si>
    <t>ˉ0061600000
國立臺灣博物館</t>
  </si>
  <si>
    <t>ˉ5361600000
文化支出</t>
  </si>
  <si>
    <t>ˉ5361601000
數位建設</t>
  </si>
  <si>
    <t>ˉ5361601010
發展數位文創</t>
  </si>
  <si>
    <t>ˉ5361601100
城鄉建設</t>
  </si>
  <si>
    <t>ˉ5361601110
文化生活圈建設</t>
  </si>
  <si>
    <t>ˉ0061700000
國立臺灣史前文化博物館</t>
  </si>
  <si>
    <t>ˉ5361700000
文化支出</t>
  </si>
  <si>
    <t>ˉ5361701000
數位建設</t>
  </si>
  <si>
    <t>ˉ5361701010
發展數位文創</t>
  </si>
  <si>
    <t>ˉ5361701100
城鄉建設</t>
  </si>
  <si>
    <t>ˉ5361701110
文化生活圈建設</t>
  </si>
  <si>
    <t>ˉ0065000000
科技部主管</t>
  </si>
  <si>
    <t>ˉ0065010000
科技部</t>
  </si>
  <si>
    <t>ˉ5265010000
科學支出</t>
  </si>
  <si>
    <t>ˉ5265011100
數位建設</t>
  </si>
  <si>
    <t>ˉ5265011110
建構開放政府及智慧城鄉服務</t>
  </si>
  <si>
    <t>ˉ5265012110
加速綠能科學城建置</t>
  </si>
  <si>
    <t>ˉ5265012120
建構開放政府及智慧城鄉服務</t>
  </si>
  <si>
    <t>ˉ5265012130
推動國際產學聯盟</t>
  </si>
  <si>
    <t>ˉ5265012140
青年科技創新創業基地建置</t>
  </si>
  <si>
    <t>ˉ5265012150
重點產業高階人才培訓與就業</t>
  </si>
  <si>
    <t>ˉ5265012160
年輕學者養成</t>
  </si>
  <si>
    <t>ˉ5265012170
領袖學者助攻方案</t>
  </si>
  <si>
    <t>ˉ0065200000
中部科學工業園區管理局</t>
  </si>
  <si>
    <t>ˉ5265200000
科學支出</t>
  </si>
  <si>
    <t>ˉ5265201000
數位建設</t>
  </si>
  <si>
    <t>ˉ0065300000
南部科學工業園區管理局</t>
  </si>
  <si>
    <t>ˉ5265300000
科學支出</t>
  </si>
  <si>
    <t>ˉ5265301000
數位建設</t>
  </si>
  <si>
    <t>ˉ0066000000
金融監督管理委員會主管</t>
  </si>
  <si>
    <t>ˉ0066010000
金融監督管理委員會</t>
  </si>
  <si>
    <t>ˉ4166010000
財務支出</t>
  </si>
  <si>
    <t>ˉ4166010100
數位建設</t>
  </si>
  <si>
    <t>ˉ4166010101
推動資安基礎建設</t>
  </si>
  <si>
    <t>ˉ0069010000
國軍退除役官兵輔導委員會</t>
  </si>
  <si>
    <t>ˉ6869010000
福利服務支出</t>
  </si>
  <si>
    <t>ˉ6869010100
數位建設</t>
  </si>
  <si>
    <t>ˉ6869010101
推動資安基礎建設</t>
  </si>
  <si>
    <t>歲出執行</t>
  </si>
  <si>
    <t>ˉ5202405002
建設下世代科研與智慧學習環境</t>
  </si>
  <si>
    <t>ˉ5120011030
建設下世代科研與智慧學習環境</t>
  </si>
  <si>
    <t>ˉ5120101010
建設下世代科研與智慧學習環境</t>
  </si>
  <si>
    <t>ˉ6029012000
營業基金－臺灣港務股份有限公
司</t>
  </si>
  <si>
    <t>ˉ5265011120
建設下世代科研與智慧學習環境</t>
  </si>
  <si>
    <t>ˉ5265012100
非營業特種基金─國家科學技術
發展基金</t>
  </si>
  <si>
    <t>ˉ5265201010
建設下世代科研與智慧學習環境</t>
  </si>
  <si>
    <t>ˉ5265301010
建設下世代科研與智慧學習環境</t>
  </si>
  <si>
    <t>ˉ0069000000
國軍退除役官兵輔導委員會主管</t>
  </si>
  <si>
    <t>中央政府前瞻基礎建設計畫</t>
  </si>
  <si>
    <t>第2期特別預算半年結算報告</t>
  </si>
  <si>
    <t>融資調度執行結算表</t>
  </si>
  <si>
    <t>-本年度</t>
  </si>
  <si>
    <t>項目</t>
  </si>
  <si>
    <t>全 部 計 畫 預 算 數</t>
  </si>
  <si>
    <t>執行數</t>
  </si>
  <si>
    <t>已分配尚未執行數</t>
  </si>
  <si>
    <t>合計</t>
  </si>
  <si>
    <t xml:space="preserve">               合　　   　 計　</t>
  </si>
  <si>
    <t>債務之舉借</t>
  </si>
  <si>
    <t>融資調度執行</t>
  </si>
  <si>
    <t>累計結算表</t>
  </si>
  <si>
    <t>全 部 計 畫 預 算 數</t>
  </si>
  <si>
    <t>累計分配數</t>
  </si>
  <si>
    <t>累計執行數</t>
  </si>
  <si>
    <t>累計執行數占累計分配數％</t>
  </si>
  <si>
    <t>中華民國109年01月01日</t>
  </si>
  <si>
    <t>至109年06月30日</t>
  </si>
  <si>
    <t>名稱及編號</t>
  </si>
  <si>
    <t>歲出執行結算表</t>
  </si>
  <si>
    <t xml:space="preserve"> 　　  合                            計</t>
  </si>
  <si>
    <t>ˉ5202406001
前瞻技術驗證及健全綠色金融機制</t>
  </si>
  <si>
    <t>ˉ5120010000
教育支出</t>
  </si>
  <si>
    <t>ˉ5226311001
前瞻技術驗證及健全綠色金融機制</t>
  </si>
  <si>
    <t>ˉ5926961003
前瞻技術驗證及健全綠色金融機制</t>
  </si>
  <si>
    <t>ˉ6029012000
營業基金－臺灣港務股份有限公司</t>
  </si>
  <si>
    <t>ˉ5248301001
前瞻技術驗證及健全綠色金融機制</t>
  </si>
  <si>
    <t>ˉ5265012100</t>
  </si>
  <si>
    <t>非營業特種基金─國家科學技術發展基金</t>
  </si>
  <si>
    <t>ˉ5202406001
前瞻技術驗證及健全綠色金融機制</t>
  </si>
  <si>
    <t>ˉ5226311001
前瞻技術驗證及健全綠色金融機制</t>
  </si>
  <si>
    <t>ˉ5926961003
前瞻技術驗證及健全綠色金融機制</t>
  </si>
  <si>
    <t>ˉ5248301001
前瞻技術驗證及健全綠色金融機制</t>
  </si>
  <si>
    <t xml:space="preserve">     　    合                             計</t>
  </si>
  <si>
    <t>中華民國108年01月01日</t>
  </si>
  <si>
    <t>　　合                      計</t>
  </si>
  <si>
    <t xml:space="preserve">        合                      計</t>
  </si>
  <si>
    <t>已分配尚未
執行數</t>
  </si>
  <si>
    <t>已分配尚
未執行數</t>
  </si>
  <si>
    <t>占累計分配數％</t>
  </si>
  <si>
    <t>ˉ5120010000
教育支出</t>
  </si>
  <si>
    <t>占分配數％</t>
  </si>
  <si>
    <t>占分配數％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</si>
</sst>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_ "/>
    <numFmt numFmtId="178" formatCode="_-* #,##0.0_-;\-* #,##0.0_-;_-* &quot;-&quot;?_-;_-@_-"/>
  </numFmts>
  <fonts count="5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6"/>
      <color indexed="8"/>
      <name val="標楷體"/>
      <family val="4"/>
    </font>
    <font>
      <sz val="9"/>
      <color indexed="8"/>
      <name val="新細明體"/>
      <family val="1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1"/>
      <color indexed="8"/>
      <name val="標楷體"/>
      <family val="4"/>
    </font>
    <font>
      <sz val="11"/>
      <color indexed="8"/>
      <name val="新細明體"/>
      <family val="1"/>
    </font>
    <font>
      <sz val="10"/>
      <color indexed="8"/>
      <name val="標楷體"/>
      <family val="4"/>
    </font>
    <font>
      <sz val="10"/>
      <color indexed="8"/>
      <name val="新細明體"/>
      <family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6"/>
      <color indexed="8"/>
      <name val="新細明體"/>
      <family val="1"/>
    </font>
    <font>
      <sz val="8"/>
      <color indexed="8"/>
      <name val="標楷體"/>
      <family val="4"/>
    </font>
    <font>
      <sz val="8"/>
      <color indexed="8"/>
      <name val="新細明體"/>
      <family val="1"/>
    </font>
    <font>
      <sz val="8"/>
      <color indexed="8"/>
      <name val="Arial"/>
      <family val="2"/>
    </font>
    <font>
      <sz val="10"/>
      <name val="Arial"/>
      <family val="2"/>
    </font>
    <font>
      <sz val="10"/>
      <name val="新細明體"/>
      <family val="1"/>
    </font>
    <font>
      <sz val="9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1" fillId="0" borderId="0" applyFont="0" applyFill="0" applyBorder="0" applyAlignment="0" applyProtection="0"/>
    <xf numFmtId="0" fontId="41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1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234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3" fontId="12" fillId="0" borderId="0" xfId="0" applyNumberFormat="1" applyFont="1" applyBorder="1" applyAlignment="1">
      <alignment horizontal="right" vertical="center"/>
    </xf>
    <xf numFmtId="4" fontId="12" fillId="0" borderId="1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left" vertical="center"/>
    </xf>
    <xf numFmtId="4" fontId="12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3" fontId="3" fillId="0" borderId="14" xfId="0" applyNumberFormat="1" applyFont="1" applyBorder="1" applyAlignment="1">
      <alignment horizontal="left" vertical="center"/>
    </xf>
    <xf numFmtId="0" fontId="13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1" fillId="0" borderId="16" xfId="0" applyFont="1" applyBorder="1" applyAlignment="1">
      <alignment horizontal="left" vertical="center" wrapText="1"/>
    </xf>
    <xf numFmtId="4" fontId="12" fillId="0" borderId="16" xfId="0" applyNumberFormat="1" applyFont="1" applyBorder="1" applyAlignment="1">
      <alignment horizontal="right"/>
    </xf>
    <xf numFmtId="4" fontId="12" fillId="0" borderId="17" xfId="0" applyNumberFormat="1" applyFont="1" applyBorder="1" applyAlignment="1">
      <alignment horizontal="right"/>
    </xf>
    <xf numFmtId="0" fontId="13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top" wrapText="1"/>
    </xf>
    <xf numFmtId="0" fontId="15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15" fillId="0" borderId="14" xfId="0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left" vertical="center"/>
    </xf>
    <xf numFmtId="0" fontId="8" fillId="0" borderId="14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4" fontId="17" fillId="0" borderId="10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0" fontId="16" fillId="0" borderId="15" xfId="0" applyFont="1" applyBorder="1" applyAlignment="1">
      <alignment horizontal="left" vertical="top" wrapText="1"/>
    </xf>
    <xf numFmtId="4" fontId="17" fillId="0" borderId="16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0" fontId="15" fillId="0" borderId="0" xfId="0" applyFont="1" applyAlignment="1">
      <alignment vertical="center" wrapText="1"/>
    </xf>
    <xf numFmtId="0" fontId="15" fillId="0" borderId="0" xfId="0" applyFont="1" applyBorder="1" applyAlignment="1">
      <alignment vertical="center" wrapText="1"/>
    </xf>
    <xf numFmtId="176" fontId="12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 wrapText="1"/>
    </xf>
    <xf numFmtId="176" fontId="12" fillId="0" borderId="10" xfId="0" applyNumberFormat="1" applyFont="1" applyBorder="1" applyAlignment="1">
      <alignment horizontal="right" vertical="top"/>
    </xf>
    <xf numFmtId="3" fontId="3" fillId="0" borderId="14" xfId="0" applyNumberFormat="1" applyFont="1" applyFill="1" applyBorder="1" applyAlignment="1">
      <alignment horizontal="left" vertical="center"/>
    </xf>
    <xf numFmtId="41" fontId="12" fillId="0" borderId="10" xfId="0" applyNumberFormat="1" applyFont="1" applyBorder="1" applyAlignment="1">
      <alignment horizontal="right"/>
    </xf>
    <xf numFmtId="41" fontId="12" fillId="0" borderId="10" xfId="0" applyNumberFormat="1" applyFont="1" applyBorder="1" applyAlignment="1">
      <alignment horizontal="right" vertical="center"/>
    </xf>
    <xf numFmtId="41" fontId="12" fillId="0" borderId="16" xfId="0" applyNumberFormat="1" applyFont="1" applyBorder="1" applyAlignment="1">
      <alignment horizontal="right"/>
    </xf>
    <xf numFmtId="41" fontId="12" fillId="0" borderId="11" xfId="0" applyNumberFormat="1" applyFont="1" applyBorder="1" applyAlignment="1">
      <alignment horizontal="right"/>
    </xf>
    <xf numFmtId="41" fontId="12" fillId="0" borderId="17" xfId="0" applyNumberFormat="1" applyFont="1" applyBorder="1" applyAlignment="1">
      <alignment horizontal="right"/>
    </xf>
    <xf numFmtId="0" fontId="3" fillId="0" borderId="18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3" fontId="3" fillId="0" borderId="12" xfId="0" applyNumberFormat="1" applyFont="1" applyBorder="1" applyAlignment="1">
      <alignment horizontal="distributed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41" fontId="20" fillId="0" borderId="10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left" vertical="top" wrapText="1"/>
    </xf>
    <xf numFmtId="41" fontId="20" fillId="0" borderId="10" xfId="0" applyNumberFormat="1" applyFont="1" applyFill="1" applyBorder="1" applyAlignment="1">
      <alignment horizontal="right"/>
    </xf>
    <xf numFmtId="41" fontId="20" fillId="0" borderId="11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left" vertical="top" wrapText="1"/>
    </xf>
    <xf numFmtId="41" fontId="20" fillId="0" borderId="16" xfId="0" applyNumberFormat="1" applyFont="1" applyFill="1" applyBorder="1" applyAlignment="1">
      <alignment horizontal="right"/>
    </xf>
    <xf numFmtId="0" fontId="1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4" fontId="16" fillId="0" borderId="10" xfId="0" applyNumberFormat="1" applyFont="1" applyBorder="1" applyAlignment="1">
      <alignment horizontal="right" vertical="top"/>
    </xf>
    <xf numFmtId="4" fontId="16" fillId="0" borderId="11" xfId="0" applyNumberFormat="1" applyFont="1" applyBorder="1" applyAlignment="1">
      <alignment horizontal="right" vertical="top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left" vertical="top" wrapText="1"/>
    </xf>
    <xf numFmtId="4" fontId="16" fillId="0" borderId="16" xfId="0" applyNumberFormat="1" applyFont="1" applyBorder="1" applyAlignment="1">
      <alignment horizontal="right" vertical="top"/>
    </xf>
    <xf numFmtId="4" fontId="16" fillId="0" borderId="17" xfId="0" applyNumberFormat="1" applyFont="1" applyBorder="1" applyAlignment="1">
      <alignment horizontal="right" vertical="top"/>
    </xf>
    <xf numFmtId="176" fontId="12" fillId="0" borderId="10" xfId="0" applyNumberFormat="1" applyFont="1" applyFill="1" applyBorder="1" applyAlignment="1">
      <alignment horizontal="right" vertical="top"/>
    </xf>
    <xf numFmtId="41" fontId="12" fillId="0" borderId="10" xfId="0" applyNumberFormat="1" applyFont="1" applyFill="1" applyBorder="1" applyAlignment="1">
      <alignment horizontal="right" vertical="top"/>
    </xf>
    <xf numFmtId="41" fontId="12" fillId="0" borderId="11" xfId="0" applyNumberFormat="1" applyFont="1" applyFill="1" applyBorder="1" applyAlignment="1">
      <alignment horizontal="right" vertical="top"/>
    </xf>
    <xf numFmtId="0" fontId="5" fillId="33" borderId="0" xfId="0" applyFont="1" applyFill="1" applyAlignment="1">
      <alignment vertical="center" wrapText="1"/>
    </xf>
    <xf numFmtId="0" fontId="3" fillId="0" borderId="18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 wrapText="1"/>
    </xf>
    <xf numFmtId="3" fontId="3" fillId="0" borderId="12" xfId="0" applyNumberFormat="1" applyFont="1" applyFill="1" applyBorder="1" applyAlignment="1">
      <alignment horizontal="distributed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right" vertical="center"/>
    </xf>
    <xf numFmtId="41" fontId="12" fillId="0" borderId="10" xfId="0" applyNumberFormat="1" applyFont="1" applyFill="1" applyBorder="1" applyAlignment="1">
      <alignment horizontal="right" vertical="center"/>
    </xf>
    <xf numFmtId="176" fontId="12" fillId="0" borderId="10" xfId="0" applyNumberFormat="1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4" fontId="12" fillId="0" borderId="10" xfId="0" applyNumberFormat="1" applyFont="1" applyFill="1" applyBorder="1" applyAlignment="1">
      <alignment horizontal="right"/>
    </xf>
    <xf numFmtId="41" fontId="12" fillId="0" borderId="10" xfId="0" applyNumberFormat="1" applyFont="1" applyFill="1" applyBorder="1" applyAlignment="1">
      <alignment horizontal="right"/>
    </xf>
    <xf numFmtId="176" fontId="12" fillId="0" borderId="10" xfId="0" applyNumberFormat="1" applyFont="1" applyFill="1" applyBorder="1" applyAlignment="1">
      <alignment horizontal="right"/>
    </xf>
    <xf numFmtId="4" fontId="12" fillId="0" borderId="11" xfId="0" applyNumberFormat="1" applyFont="1" applyFill="1" applyBorder="1" applyAlignment="1">
      <alignment horizontal="right"/>
    </xf>
    <xf numFmtId="41" fontId="12" fillId="0" borderId="11" xfId="0" applyNumberFormat="1" applyFont="1" applyFill="1" applyBorder="1" applyAlignment="1">
      <alignment horizontal="right"/>
    </xf>
    <xf numFmtId="0" fontId="13" fillId="0" borderId="15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left" wrapText="1"/>
    </xf>
    <xf numFmtId="41" fontId="12" fillId="0" borderId="16" xfId="0" applyNumberFormat="1" applyFont="1" applyFill="1" applyBorder="1" applyAlignment="1">
      <alignment horizontal="right"/>
    </xf>
    <xf numFmtId="176" fontId="12" fillId="0" borderId="16" xfId="0" applyNumberFormat="1" applyFont="1" applyFill="1" applyBorder="1" applyAlignment="1">
      <alignment horizontal="right"/>
    </xf>
    <xf numFmtId="0" fontId="11" fillId="0" borderId="16" xfId="0" applyFont="1" applyFill="1" applyBorder="1" applyAlignment="1">
      <alignment horizontal="left" vertical="top" wrapText="1"/>
    </xf>
    <xf numFmtId="0" fontId="11" fillId="0" borderId="19" xfId="0" applyFont="1" applyFill="1" applyBorder="1" applyAlignment="1">
      <alignment horizontal="left" vertical="top" wrapText="1"/>
    </xf>
    <xf numFmtId="41" fontId="12" fillId="0" borderId="19" xfId="0" applyNumberFormat="1" applyFont="1" applyFill="1" applyBorder="1" applyAlignment="1">
      <alignment horizontal="right"/>
    </xf>
    <xf numFmtId="176" fontId="12" fillId="0" borderId="19" xfId="0" applyNumberFormat="1" applyFont="1" applyFill="1" applyBorder="1" applyAlignment="1">
      <alignment horizontal="right"/>
    </xf>
    <xf numFmtId="0" fontId="16" fillId="0" borderId="13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left" vertical="top" wrapText="1"/>
    </xf>
    <xf numFmtId="4" fontId="16" fillId="0" borderId="10" xfId="0" applyNumberFormat="1" applyFont="1" applyFill="1" applyBorder="1" applyAlignment="1">
      <alignment horizontal="right" vertical="top"/>
    </xf>
    <xf numFmtId="4" fontId="16" fillId="0" borderId="11" xfId="0" applyNumberFormat="1" applyFont="1" applyFill="1" applyBorder="1" applyAlignment="1">
      <alignment horizontal="right" vertical="top"/>
    </xf>
    <xf numFmtId="0" fontId="16" fillId="0" borderId="15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left" vertical="top" wrapText="1"/>
    </xf>
    <xf numFmtId="4" fontId="16" fillId="0" borderId="16" xfId="0" applyNumberFormat="1" applyFont="1" applyFill="1" applyBorder="1" applyAlignment="1">
      <alignment horizontal="right" vertical="top"/>
    </xf>
    <xf numFmtId="4" fontId="16" fillId="0" borderId="17" xfId="0" applyNumberFormat="1" applyFont="1" applyFill="1" applyBorder="1" applyAlignment="1">
      <alignment horizontal="right" vertical="top"/>
    </xf>
    <xf numFmtId="41" fontId="12" fillId="0" borderId="11" xfId="0" applyNumberFormat="1" applyFont="1" applyBorder="1" applyAlignment="1">
      <alignment horizontal="right" vertical="center"/>
    </xf>
    <xf numFmtId="41" fontId="12" fillId="0" borderId="11" xfId="0" applyNumberFormat="1" applyFont="1" applyFill="1" applyBorder="1" applyAlignment="1">
      <alignment horizontal="right" vertical="center"/>
    </xf>
    <xf numFmtId="41" fontId="12" fillId="0" borderId="17" xfId="0" applyNumberFormat="1" applyFont="1" applyFill="1" applyBorder="1" applyAlignment="1">
      <alignment horizontal="right"/>
    </xf>
    <xf numFmtId="41" fontId="12" fillId="0" borderId="20" xfId="0" applyNumberFormat="1" applyFont="1" applyFill="1" applyBorder="1" applyAlignment="1">
      <alignment horizontal="right"/>
    </xf>
    <xf numFmtId="41" fontId="12" fillId="0" borderId="10" xfId="0" applyNumberFormat="1" applyFont="1" applyBorder="1" applyAlignment="1">
      <alignment horizontal="right" vertical="top"/>
    </xf>
    <xf numFmtId="41" fontId="12" fillId="0" borderId="11" xfId="0" applyNumberFormat="1" applyFont="1" applyBorder="1" applyAlignment="1">
      <alignment horizontal="right" vertical="top"/>
    </xf>
    <xf numFmtId="0" fontId="11" fillId="0" borderId="16" xfId="0" applyFont="1" applyBorder="1" applyAlignment="1">
      <alignment horizontal="left" wrapText="1"/>
    </xf>
    <xf numFmtId="3" fontId="12" fillId="0" borderId="11" xfId="0" applyNumberFormat="1" applyFont="1" applyBorder="1" applyAlignment="1">
      <alignment horizontal="right" vertical="center"/>
    </xf>
    <xf numFmtId="3" fontId="12" fillId="0" borderId="11" xfId="0" applyNumberFormat="1" applyFont="1" applyBorder="1" applyAlignment="1">
      <alignment horizontal="right"/>
    </xf>
    <xf numFmtId="3" fontId="12" fillId="0" borderId="17" xfId="0" applyNumberFormat="1" applyFont="1" applyBorder="1" applyAlignment="1">
      <alignment horizontal="right"/>
    </xf>
    <xf numFmtId="3" fontId="20" fillId="0" borderId="11" xfId="0" applyNumberFormat="1" applyFont="1" applyFill="1" applyBorder="1" applyAlignment="1">
      <alignment horizontal="right" vertical="center"/>
    </xf>
    <xf numFmtId="3" fontId="20" fillId="0" borderId="11" xfId="0" applyNumberFormat="1" applyFont="1" applyFill="1" applyBorder="1" applyAlignment="1">
      <alignment horizontal="right"/>
    </xf>
    <xf numFmtId="3" fontId="20" fillId="0" borderId="17" xfId="0" applyNumberFormat="1" applyFont="1" applyFill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0" fontId="13" fillId="0" borderId="13" xfId="0" applyFont="1" applyFill="1" applyBorder="1" applyAlignment="1">
      <alignment horizontal="center" vertical="top" wrapText="1"/>
    </xf>
    <xf numFmtId="0" fontId="13" fillId="0" borderId="21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top" wrapText="1"/>
    </xf>
    <xf numFmtId="3" fontId="6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3" fontId="6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22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distributed" vertical="center" wrapText="1"/>
    </xf>
    <xf numFmtId="0" fontId="8" fillId="0" borderId="14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3" fontId="3" fillId="0" borderId="23" xfId="0" applyNumberFormat="1" applyFont="1" applyBorder="1" applyAlignment="1">
      <alignment horizontal="distributed" vertical="center" wrapText="1"/>
    </xf>
    <xf numFmtId="3" fontId="3" fillId="0" borderId="22" xfId="0" applyNumberFormat="1" applyFont="1" applyBorder="1" applyAlignment="1">
      <alignment horizontal="distributed" vertical="center" wrapText="1"/>
    </xf>
    <xf numFmtId="3" fontId="3" fillId="0" borderId="18" xfId="0" applyNumberFormat="1" applyFont="1" applyBorder="1" applyAlignment="1">
      <alignment horizontal="distributed" vertical="center" wrapText="1"/>
    </xf>
    <xf numFmtId="3" fontId="3" fillId="0" borderId="20" xfId="0" applyNumberFormat="1" applyFont="1" applyBorder="1" applyAlignment="1">
      <alignment horizontal="distributed" vertical="center" wrapText="1"/>
    </xf>
    <xf numFmtId="3" fontId="3" fillId="0" borderId="17" xfId="0" applyNumberFormat="1" applyFont="1" applyBorder="1" applyAlignment="1">
      <alignment horizontal="distributed" vertical="center" wrapText="1"/>
    </xf>
    <xf numFmtId="49" fontId="4" fillId="0" borderId="0" xfId="0" applyNumberFormat="1" applyFont="1" applyBorder="1" applyAlignment="1">
      <alignment horizontal="left" vertical="center"/>
    </xf>
    <xf numFmtId="3" fontId="3" fillId="0" borderId="14" xfId="0" applyNumberFormat="1" applyFont="1" applyBorder="1" applyAlignment="1">
      <alignment horizontal="left" vertical="center"/>
    </xf>
    <xf numFmtId="3" fontId="8" fillId="0" borderId="14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vertical="center"/>
    </xf>
    <xf numFmtId="3" fontId="3" fillId="0" borderId="24" xfId="0" applyNumberFormat="1" applyFont="1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3" fontId="3" fillId="0" borderId="19" xfId="0" applyNumberFormat="1" applyFont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9" fillId="0" borderId="14" xfId="0" applyFont="1" applyBorder="1" applyAlignment="1">
      <alignment horizontal="right" vertical="center"/>
    </xf>
    <xf numFmtId="0" fontId="1" fillId="0" borderId="18" xfId="0" applyFont="1" applyBorder="1" applyAlignment="1">
      <alignment horizontal="distributed" vertical="center" wrapText="1"/>
    </xf>
    <xf numFmtId="0" fontId="3" fillId="0" borderId="22" xfId="0" applyFont="1" applyFill="1" applyBorder="1" applyAlignment="1">
      <alignment horizontal="distributed" vertical="center" wrapText="1"/>
    </xf>
    <xf numFmtId="0" fontId="3" fillId="0" borderId="18" xfId="0" applyFont="1" applyFill="1" applyBorder="1" applyAlignment="1">
      <alignment horizontal="distributed" vertical="center" wrapText="1"/>
    </xf>
    <xf numFmtId="3" fontId="3" fillId="0" borderId="23" xfId="0" applyNumberFormat="1" applyFont="1" applyFill="1" applyBorder="1" applyAlignment="1">
      <alignment horizontal="distributed" vertical="center" wrapText="1"/>
    </xf>
    <xf numFmtId="3" fontId="3" fillId="0" borderId="22" xfId="0" applyNumberFormat="1" applyFont="1" applyFill="1" applyBorder="1" applyAlignment="1">
      <alignment horizontal="distributed" vertical="center" wrapText="1"/>
    </xf>
    <xf numFmtId="0" fontId="0" fillId="0" borderId="18" xfId="0" applyFill="1" applyBorder="1" applyAlignment="1">
      <alignment horizontal="distributed" vertical="center" wrapText="1"/>
    </xf>
    <xf numFmtId="3" fontId="3" fillId="0" borderId="19" xfId="0" applyNumberFormat="1" applyFont="1" applyFill="1" applyBorder="1" applyAlignment="1">
      <alignment horizontal="distributed" vertical="center" wrapText="1"/>
    </xf>
    <xf numFmtId="0" fontId="0" fillId="0" borderId="16" xfId="0" applyFill="1" applyBorder="1" applyAlignment="1">
      <alignment horizontal="distributed" vertical="center" wrapText="1"/>
    </xf>
    <xf numFmtId="3" fontId="3" fillId="0" borderId="20" xfId="0" applyNumberFormat="1" applyFont="1" applyFill="1" applyBorder="1" applyAlignment="1">
      <alignment horizontal="distributed" vertical="center" wrapText="1"/>
    </xf>
    <xf numFmtId="0" fontId="0" fillId="0" borderId="24" xfId="0" applyFill="1" applyBorder="1" applyAlignment="1">
      <alignment horizontal="distributed" vertical="center" wrapText="1"/>
    </xf>
    <xf numFmtId="0" fontId="0" fillId="0" borderId="21" xfId="0" applyFill="1" applyBorder="1" applyAlignment="1">
      <alignment horizontal="distributed" vertical="center" wrapText="1"/>
    </xf>
    <xf numFmtId="3" fontId="3" fillId="0" borderId="17" xfId="0" applyNumberFormat="1" applyFont="1" applyFill="1" applyBorder="1" applyAlignment="1">
      <alignment horizontal="distributed" vertical="center" wrapText="1"/>
    </xf>
    <xf numFmtId="3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3" fontId="6" fillId="0" borderId="0" xfId="0" applyNumberFormat="1" applyFont="1" applyFill="1" applyBorder="1" applyAlignment="1">
      <alignment horizontal="left" vertical="center"/>
    </xf>
    <xf numFmtId="3" fontId="3" fillId="0" borderId="14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21" xfId="0" applyFont="1" applyBorder="1" applyAlignment="1">
      <alignment horizontal="distributed" vertical="center" wrapText="1"/>
    </xf>
    <xf numFmtId="0" fontId="1" fillId="0" borderId="13" xfId="0" applyFont="1" applyBorder="1" applyAlignment="1">
      <alignment horizontal="distributed" vertical="center" wrapText="1"/>
    </xf>
    <xf numFmtId="0" fontId="1" fillId="0" borderId="15" xfId="0" applyFont="1" applyBorder="1" applyAlignment="1">
      <alignment horizontal="distributed" vertical="center" wrapText="1"/>
    </xf>
    <xf numFmtId="0" fontId="3" fillId="0" borderId="23" xfId="0" applyNumberFormat="1" applyFont="1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3" fillId="0" borderId="19" xfId="0" applyNumberFormat="1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3" fillId="0" borderId="20" xfId="0" applyNumberFormat="1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3" fillId="0" borderId="19" xfId="0" applyNumberFormat="1" applyFont="1" applyBorder="1" applyAlignment="1">
      <alignment horizontal="distributed" vertical="center"/>
    </xf>
    <xf numFmtId="0" fontId="3" fillId="0" borderId="16" xfId="0" applyNumberFormat="1" applyFont="1" applyBorder="1" applyAlignment="1">
      <alignment horizontal="distributed" vertical="center"/>
    </xf>
    <xf numFmtId="0" fontId="3" fillId="0" borderId="12" xfId="0" applyNumberFormat="1" applyFont="1" applyBorder="1" applyAlignment="1">
      <alignment horizontal="distributed" vertical="center"/>
    </xf>
    <xf numFmtId="0" fontId="3" fillId="0" borderId="12" xfId="0" applyNumberFormat="1" applyFont="1" applyBorder="1" applyAlignment="1">
      <alignment horizontal="distributed" vertical="center" wrapText="1"/>
    </xf>
    <xf numFmtId="0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3" fillId="0" borderId="14" xfId="0" applyNumberFormat="1" applyFont="1" applyBorder="1" applyAlignment="1">
      <alignment horizontal="right" vertical="center"/>
    </xf>
    <xf numFmtId="0" fontId="3" fillId="0" borderId="14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 wrapText="1"/>
    </xf>
    <xf numFmtId="0" fontId="1" fillId="0" borderId="16" xfId="0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0" fontId="1" fillId="0" borderId="17" xfId="0" applyFont="1" applyBorder="1" applyAlignment="1">
      <alignment horizontal="distributed" vertical="center" wrapText="1"/>
    </xf>
    <xf numFmtId="0" fontId="53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6"/>
  <sheetViews>
    <sheetView tabSelected="1" zoomScaleSheetLayoutView="100" workbookViewId="0" topLeftCell="A1">
      <selection activeCell="O6" sqref="O6"/>
    </sheetView>
  </sheetViews>
  <sheetFormatPr defaultColWidth="9.00390625" defaultRowHeight="28.5" customHeight="1"/>
  <cols>
    <col min="1" max="1" width="2.875" style="15" customWidth="1"/>
    <col min="2" max="2" width="2.875" style="16" customWidth="1"/>
    <col min="3" max="4" width="3.00390625" style="16" customWidth="1"/>
    <col min="5" max="5" width="21.625" style="5" customWidth="1"/>
    <col min="6" max="6" width="13.375" style="7" customWidth="1"/>
    <col min="7" max="7" width="14.00390625" style="7" customWidth="1"/>
    <col min="8" max="8" width="14.625" style="7" customWidth="1"/>
    <col min="9" max="9" width="14.25390625" style="7" customWidth="1"/>
    <col min="10" max="10" width="16.25390625" style="7" customWidth="1"/>
    <col min="11" max="11" width="14.50390625" style="7" customWidth="1"/>
    <col min="12" max="12" width="12.625" style="7" customWidth="1"/>
    <col min="13" max="13" width="11.625" style="7" customWidth="1"/>
    <col min="14" max="14" width="14.25390625" style="7" customWidth="1"/>
    <col min="15" max="15" width="7.875" style="7" customWidth="1"/>
    <col min="16" max="16" width="12.625" style="10" customWidth="1"/>
    <col min="17" max="16384" width="9.00390625" style="1" customWidth="1"/>
  </cols>
  <sheetData>
    <row r="1" spans="1:16" s="2" customFormat="1" ht="21">
      <c r="A1" s="12"/>
      <c r="B1" s="12"/>
      <c r="C1" s="12"/>
      <c r="D1" s="12"/>
      <c r="E1" s="152" t="s">
        <v>548</v>
      </c>
      <c r="F1" s="153"/>
      <c r="G1" s="153"/>
      <c r="H1" s="153"/>
      <c r="I1" s="153"/>
      <c r="J1" s="154" t="s">
        <v>549</v>
      </c>
      <c r="K1" s="154"/>
      <c r="L1" s="154"/>
      <c r="M1" s="153"/>
      <c r="N1" s="153"/>
      <c r="O1" s="153"/>
      <c r="P1" s="8"/>
    </row>
    <row r="2" spans="1:16" s="2" customFormat="1" ht="21">
      <c r="A2" s="12"/>
      <c r="B2" s="12"/>
      <c r="C2" s="12"/>
      <c r="D2" s="12"/>
      <c r="E2" s="4"/>
      <c r="F2" s="6"/>
      <c r="G2" s="6"/>
      <c r="H2" s="155" t="s">
        <v>0</v>
      </c>
      <c r="I2" s="156"/>
      <c r="J2" s="168" t="s">
        <v>1</v>
      </c>
      <c r="K2" s="168"/>
      <c r="L2" s="9"/>
      <c r="M2" s="9"/>
      <c r="N2" s="6"/>
      <c r="O2" s="6"/>
      <c r="P2" s="6"/>
    </row>
    <row r="3" spans="1:16" s="3" customFormat="1" ht="16.5">
      <c r="A3" s="161" t="s">
        <v>2</v>
      </c>
      <c r="B3" s="161"/>
      <c r="C3" s="161"/>
      <c r="D3" s="161"/>
      <c r="E3" s="162"/>
      <c r="F3" s="6"/>
      <c r="G3" s="6"/>
      <c r="H3" s="157" t="s">
        <v>565</v>
      </c>
      <c r="I3" s="158"/>
      <c r="J3" s="169" t="s">
        <v>566</v>
      </c>
      <c r="K3" s="169"/>
      <c r="L3" s="9"/>
      <c r="M3" s="9"/>
      <c r="N3" s="9"/>
      <c r="O3" s="170" t="s">
        <v>3</v>
      </c>
      <c r="P3" s="171"/>
    </row>
    <row r="4" spans="1:16" s="3" customFormat="1" ht="25.5" customHeight="1">
      <c r="A4" s="159" t="s">
        <v>4</v>
      </c>
      <c r="B4" s="159"/>
      <c r="C4" s="159"/>
      <c r="D4" s="159"/>
      <c r="E4" s="160"/>
      <c r="F4" s="163" t="s">
        <v>5</v>
      </c>
      <c r="G4" s="164"/>
      <c r="H4" s="165"/>
      <c r="I4" s="163" t="s">
        <v>6</v>
      </c>
      <c r="J4" s="164"/>
      <c r="K4" s="164"/>
      <c r="L4" s="163" t="s">
        <v>7</v>
      </c>
      <c r="M4" s="164"/>
      <c r="N4" s="164"/>
      <c r="O4" s="165"/>
      <c r="P4" s="166" t="s">
        <v>8</v>
      </c>
    </row>
    <row r="5" spans="1:16" s="3" customFormat="1" ht="33">
      <c r="A5" s="64" t="s">
        <v>9</v>
      </c>
      <c r="B5" s="65" t="s">
        <v>10</v>
      </c>
      <c r="C5" s="65" t="s">
        <v>11</v>
      </c>
      <c r="D5" s="65" t="s">
        <v>12</v>
      </c>
      <c r="E5" s="65" t="s">
        <v>567</v>
      </c>
      <c r="F5" s="66" t="s">
        <v>13</v>
      </c>
      <c r="G5" s="66" t="s">
        <v>14</v>
      </c>
      <c r="H5" s="66" t="s">
        <v>15</v>
      </c>
      <c r="I5" s="66" t="s">
        <v>16</v>
      </c>
      <c r="J5" s="66" t="s">
        <v>17</v>
      </c>
      <c r="K5" s="66" t="s">
        <v>15</v>
      </c>
      <c r="L5" s="66" t="s">
        <v>18</v>
      </c>
      <c r="M5" s="66" t="s">
        <v>19</v>
      </c>
      <c r="N5" s="66" t="s">
        <v>15</v>
      </c>
      <c r="O5" s="66" t="s">
        <v>591</v>
      </c>
      <c r="P5" s="167"/>
    </row>
    <row r="6" spans="1:16" ht="27" customHeight="1">
      <c r="A6" s="13" t="s">
        <v>20</v>
      </c>
      <c r="B6" s="14" t="s">
        <v>20</v>
      </c>
      <c r="C6" s="14" t="s">
        <v>20</v>
      </c>
      <c r="D6" s="14" t="s">
        <v>20</v>
      </c>
      <c r="E6" s="5" t="s">
        <v>584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f>L7+L81+L117</f>
        <v>109446919</v>
      </c>
      <c r="M6" s="60">
        <v>0</v>
      </c>
      <c r="N6" s="60">
        <f>L6+M6</f>
        <v>109446919</v>
      </c>
      <c r="O6" s="60">
        <v>0</v>
      </c>
      <c r="P6" s="141">
        <f>K6-N6</f>
        <v>-109446919</v>
      </c>
    </row>
    <row r="7" spans="1:16" ht="27" customHeight="1">
      <c r="A7" s="15" t="s">
        <v>22</v>
      </c>
      <c r="B7" s="16" t="s">
        <v>20</v>
      </c>
      <c r="C7" s="16" t="s">
        <v>20</v>
      </c>
      <c r="D7" s="16" t="s">
        <v>20</v>
      </c>
      <c r="E7" s="5" t="s">
        <v>23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f>L8+L11+L14+L17+L20+L27+L30+L33+L36+L39+L42+L45+L48+L51+L54+L57+L60+L63+L66+L69+L72+L75+L78</f>
        <v>23643427</v>
      </c>
      <c r="M7" s="59">
        <v>0</v>
      </c>
      <c r="N7" s="59">
        <f>L7+M7</f>
        <v>23643427</v>
      </c>
      <c r="O7" s="59">
        <v>0</v>
      </c>
      <c r="P7" s="142">
        <f>K7-N7</f>
        <v>-23643427</v>
      </c>
    </row>
    <row r="8" spans="1:16" ht="27" customHeight="1">
      <c r="A8" s="15" t="s">
        <v>20</v>
      </c>
      <c r="B8" s="16" t="s">
        <v>22</v>
      </c>
      <c r="C8" s="16" t="s">
        <v>20</v>
      </c>
      <c r="D8" s="16" t="s">
        <v>20</v>
      </c>
      <c r="E8" s="5" t="s">
        <v>24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f aca="true" t="shared" si="0" ref="N8:N71">L8+M8</f>
        <v>0</v>
      </c>
      <c r="O8" s="59">
        <v>0</v>
      </c>
      <c r="P8" s="62">
        <f aca="true" t="shared" si="1" ref="P8:P71">K8-N8</f>
        <v>0</v>
      </c>
    </row>
    <row r="9" spans="1:16" ht="27" customHeight="1">
      <c r="A9" s="15" t="s">
        <v>20</v>
      </c>
      <c r="B9" s="16" t="s">
        <v>20</v>
      </c>
      <c r="C9" s="16" t="s">
        <v>22</v>
      </c>
      <c r="D9" s="16" t="s">
        <v>20</v>
      </c>
      <c r="E9" s="5" t="s">
        <v>25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f t="shared" si="0"/>
        <v>0</v>
      </c>
      <c r="O9" s="59">
        <v>0</v>
      </c>
      <c r="P9" s="62">
        <f t="shared" si="1"/>
        <v>0</v>
      </c>
    </row>
    <row r="10" spans="1:16" ht="27" customHeight="1">
      <c r="A10" s="15" t="s">
        <v>20</v>
      </c>
      <c r="B10" s="16" t="s">
        <v>20</v>
      </c>
      <c r="C10" s="16" t="s">
        <v>20</v>
      </c>
      <c r="D10" s="16" t="s">
        <v>22</v>
      </c>
      <c r="E10" s="5" t="s">
        <v>26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f t="shared" si="0"/>
        <v>0</v>
      </c>
      <c r="O10" s="59">
        <v>0</v>
      </c>
      <c r="P10" s="62">
        <f t="shared" si="1"/>
        <v>0</v>
      </c>
    </row>
    <row r="11" spans="1:16" ht="27" customHeight="1">
      <c r="A11" s="15" t="s">
        <v>20</v>
      </c>
      <c r="B11" s="16">
        <v>2</v>
      </c>
      <c r="C11" s="16" t="s">
        <v>20</v>
      </c>
      <c r="D11" s="16" t="s">
        <v>20</v>
      </c>
      <c r="E11" s="5" t="s">
        <v>27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f t="shared" si="0"/>
        <v>0</v>
      </c>
      <c r="O11" s="59">
        <v>0</v>
      </c>
      <c r="P11" s="62">
        <f t="shared" si="1"/>
        <v>0</v>
      </c>
    </row>
    <row r="12" spans="1:16" ht="27" customHeight="1">
      <c r="A12" s="15" t="s">
        <v>20</v>
      </c>
      <c r="B12" s="16" t="s">
        <v>20</v>
      </c>
      <c r="C12" s="16">
        <v>1</v>
      </c>
      <c r="D12" s="16" t="s">
        <v>20</v>
      </c>
      <c r="E12" s="5" t="s">
        <v>29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f t="shared" si="0"/>
        <v>0</v>
      </c>
      <c r="O12" s="59">
        <v>0</v>
      </c>
      <c r="P12" s="62">
        <f t="shared" si="1"/>
        <v>0</v>
      </c>
    </row>
    <row r="13" spans="1:16" ht="27" customHeight="1">
      <c r="A13" s="15" t="s">
        <v>20</v>
      </c>
      <c r="B13" s="16" t="s">
        <v>20</v>
      </c>
      <c r="C13" s="16" t="s">
        <v>20</v>
      </c>
      <c r="D13" s="16" t="s">
        <v>22</v>
      </c>
      <c r="E13" s="5" t="s">
        <v>30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f t="shared" si="0"/>
        <v>0</v>
      </c>
      <c r="O13" s="59">
        <v>0</v>
      </c>
      <c r="P13" s="62">
        <f t="shared" si="1"/>
        <v>0</v>
      </c>
    </row>
    <row r="14" spans="1:16" ht="27" customHeight="1">
      <c r="A14" s="15" t="s">
        <v>20</v>
      </c>
      <c r="B14" s="16">
        <v>3</v>
      </c>
      <c r="C14" s="16" t="s">
        <v>20</v>
      </c>
      <c r="D14" s="16" t="s">
        <v>20</v>
      </c>
      <c r="E14" s="5" t="s">
        <v>31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1362456</v>
      </c>
      <c r="M14" s="59">
        <v>0</v>
      </c>
      <c r="N14" s="59">
        <f t="shared" si="0"/>
        <v>1362456</v>
      </c>
      <c r="O14" s="59">
        <v>0</v>
      </c>
      <c r="P14" s="142">
        <f t="shared" si="1"/>
        <v>-1362456</v>
      </c>
    </row>
    <row r="15" spans="1:16" ht="27" customHeight="1">
      <c r="A15" s="15" t="s">
        <v>20</v>
      </c>
      <c r="B15" s="16" t="s">
        <v>20</v>
      </c>
      <c r="C15" s="16">
        <v>1</v>
      </c>
      <c r="D15" s="16" t="s">
        <v>20</v>
      </c>
      <c r="E15" s="5" t="s">
        <v>33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1362456</v>
      </c>
      <c r="M15" s="59">
        <v>0</v>
      </c>
      <c r="N15" s="59">
        <f t="shared" si="0"/>
        <v>1362456</v>
      </c>
      <c r="O15" s="59">
        <v>0</v>
      </c>
      <c r="P15" s="142">
        <f t="shared" si="1"/>
        <v>-1362456</v>
      </c>
    </row>
    <row r="16" spans="1:16" ht="27" customHeight="1">
      <c r="A16" s="15" t="s">
        <v>20</v>
      </c>
      <c r="B16" s="16" t="s">
        <v>20</v>
      </c>
      <c r="C16" s="16" t="s">
        <v>20</v>
      </c>
      <c r="D16" s="16" t="s">
        <v>22</v>
      </c>
      <c r="E16" s="5" t="s">
        <v>34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1362456</v>
      </c>
      <c r="M16" s="59">
        <v>0</v>
      </c>
      <c r="N16" s="59">
        <f t="shared" si="0"/>
        <v>1362456</v>
      </c>
      <c r="O16" s="59">
        <v>0</v>
      </c>
      <c r="P16" s="142">
        <f t="shared" si="1"/>
        <v>-1362456</v>
      </c>
    </row>
    <row r="17" spans="1:16" ht="27" customHeight="1">
      <c r="A17" s="15" t="s">
        <v>20</v>
      </c>
      <c r="B17" s="16">
        <v>4</v>
      </c>
      <c r="C17" s="16" t="s">
        <v>20</v>
      </c>
      <c r="D17" s="16" t="s">
        <v>20</v>
      </c>
      <c r="E17" s="5" t="s">
        <v>35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845807</v>
      </c>
      <c r="M17" s="59">
        <v>0</v>
      </c>
      <c r="N17" s="59">
        <f t="shared" si="0"/>
        <v>845807</v>
      </c>
      <c r="O17" s="59">
        <v>0</v>
      </c>
      <c r="P17" s="142">
        <f t="shared" si="1"/>
        <v>-845807</v>
      </c>
    </row>
    <row r="18" spans="1:16" ht="27" customHeight="1">
      <c r="A18" s="15" t="s">
        <v>20</v>
      </c>
      <c r="B18" s="16" t="s">
        <v>20</v>
      </c>
      <c r="C18" s="16">
        <v>1</v>
      </c>
      <c r="D18" s="16" t="s">
        <v>20</v>
      </c>
      <c r="E18" s="5" t="s">
        <v>37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845807</v>
      </c>
      <c r="M18" s="59">
        <v>0</v>
      </c>
      <c r="N18" s="59">
        <f t="shared" si="0"/>
        <v>845807</v>
      </c>
      <c r="O18" s="59">
        <v>0</v>
      </c>
      <c r="P18" s="142">
        <f t="shared" si="1"/>
        <v>-845807</v>
      </c>
    </row>
    <row r="19" spans="1:16" ht="27" customHeight="1">
      <c r="A19" s="15" t="s">
        <v>20</v>
      </c>
      <c r="B19" s="16" t="s">
        <v>20</v>
      </c>
      <c r="C19" s="16" t="s">
        <v>20</v>
      </c>
      <c r="D19" s="16" t="s">
        <v>22</v>
      </c>
      <c r="E19" s="5" t="s">
        <v>38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845807</v>
      </c>
      <c r="M19" s="59">
        <v>0</v>
      </c>
      <c r="N19" s="59">
        <f t="shared" si="0"/>
        <v>845807</v>
      </c>
      <c r="O19" s="59">
        <v>0</v>
      </c>
      <c r="P19" s="142">
        <f t="shared" si="1"/>
        <v>-845807</v>
      </c>
    </row>
    <row r="20" spans="1:16" ht="27" customHeight="1">
      <c r="A20" s="15" t="s">
        <v>20</v>
      </c>
      <c r="B20" s="16" t="s">
        <v>39</v>
      </c>
      <c r="C20" s="16" t="s">
        <v>20</v>
      </c>
      <c r="D20" s="16" t="s">
        <v>20</v>
      </c>
      <c r="E20" s="5" t="s">
        <v>40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7892409</v>
      </c>
      <c r="M20" s="59">
        <v>0</v>
      </c>
      <c r="N20" s="59">
        <f t="shared" si="0"/>
        <v>7892409</v>
      </c>
      <c r="O20" s="59">
        <v>0</v>
      </c>
      <c r="P20" s="142">
        <f t="shared" si="1"/>
        <v>-7892409</v>
      </c>
    </row>
    <row r="21" spans="1:16" ht="27" customHeight="1">
      <c r="A21" s="15" t="s">
        <v>20</v>
      </c>
      <c r="B21" s="16" t="s">
        <v>20</v>
      </c>
      <c r="C21" s="16">
        <v>1</v>
      </c>
      <c r="D21" s="16" t="s">
        <v>20</v>
      </c>
      <c r="E21" s="5" t="s">
        <v>41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f t="shared" si="0"/>
        <v>0</v>
      </c>
      <c r="O21" s="59">
        <v>0</v>
      </c>
      <c r="P21" s="62">
        <f t="shared" si="1"/>
        <v>0</v>
      </c>
    </row>
    <row r="22" spans="1:16" ht="27" customHeight="1">
      <c r="A22" s="15" t="s">
        <v>20</v>
      </c>
      <c r="B22" s="16" t="s">
        <v>20</v>
      </c>
      <c r="C22" s="16" t="s">
        <v>20</v>
      </c>
      <c r="D22" s="16" t="s">
        <v>22</v>
      </c>
      <c r="E22" s="5" t="s">
        <v>42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f t="shared" si="0"/>
        <v>0</v>
      </c>
      <c r="O22" s="59">
        <v>0</v>
      </c>
      <c r="P22" s="62">
        <f t="shared" si="1"/>
        <v>0</v>
      </c>
    </row>
    <row r="23" spans="1:16" ht="27" customHeight="1">
      <c r="A23" s="15" t="s">
        <v>20</v>
      </c>
      <c r="B23" s="16" t="s">
        <v>20</v>
      </c>
      <c r="C23" s="16">
        <v>2</v>
      </c>
      <c r="D23" s="16" t="s">
        <v>20</v>
      </c>
      <c r="E23" s="5" t="s">
        <v>44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86700</v>
      </c>
      <c r="M23" s="59">
        <v>0</v>
      </c>
      <c r="N23" s="59">
        <f t="shared" si="0"/>
        <v>86700</v>
      </c>
      <c r="O23" s="59">
        <v>0</v>
      </c>
      <c r="P23" s="142">
        <f t="shared" si="1"/>
        <v>-86700</v>
      </c>
    </row>
    <row r="24" spans="1:16" ht="27" customHeight="1">
      <c r="A24" s="15" t="s">
        <v>20</v>
      </c>
      <c r="B24" s="16" t="s">
        <v>20</v>
      </c>
      <c r="C24" s="16" t="s">
        <v>20</v>
      </c>
      <c r="D24" s="16" t="s">
        <v>22</v>
      </c>
      <c r="E24" s="5" t="s">
        <v>45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86700</v>
      </c>
      <c r="M24" s="59">
        <v>0</v>
      </c>
      <c r="N24" s="59">
        <f t="shared" si="0"/>
        <v>86700</v>
      </c>
      <c r="O24" s="59">
        <v>0</v>
      </c>
      <c r="P24" s="142">
        <f t="shared" si="1"/>
        <v>-86700</v>
      </c>
    </row>
    <row r="25" spans="1:16" ht="27" customHeight="1">
      <c r="A25" s="15" t="s">
        <v>20</v>
      </c>
      <c r="B25" s="16" t="s">
        <v>20</v>
      </c>
      <c r="C25" s="16">
        <v>3</v>
      </c>
      <c r="D25" s="16" t="s">
        <v>20</v>
      </c>
      <c r="E25" s="5" t="s">
        <v>47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7805709</v>
      </c>
      <c r="M25" s="59">
        <v>0</v>
      </c>
      <c r="N25" s="59">
        <f t="shared" si="0"/>
        <v>7805709</v>
      </c>
      <c r="O25" s="59">
        <v>0</v>
      </c>
      <c r="P25" s="142">
        <f t="shared" si="1"/>
        <v>-7805709</v>
      </c>
    </row>
    <row r="26" spans="1:16" ht="27" customHeight="1">
      <c r="A26" s="15" t="s">
        <v>20</v>
      </c>
      <c r="B26" s="16" t="s">
        <v>20</v>
      </c>
      <c r="C26" s="16" t="s">
        <v>20</v>
      </c>
      <c r="D26" s="16" t="s">
        <v>22</v>
      </c>
      <c r="E26" s="5" t="s">
        <v>48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7805709</v>
      </c>
      <c r="M26" s="59">
        <v>0</v>
      </c>
      <c r="N26" s="59">
        <f t="shared" si="0"/>
        <v>7805709</v>
      </c>
      <c r="O26" s="59">
        <v>0</v>
      </c>
      <c r="P26" s="142">
        <f t="shared" si="1"/>
        <v>-7805709</v>
      </c>
    </row>
    <row r="27" spans="1:16" ht="27" customHeight="1">
      <c r="A27" s="15" t="s">
        <v>20</v>
      </c>
      <c r="B27" s="16">
        <v>6</v>
      </c>
      <c r="C27" s="16" t="s">
        <v>20</v>
      </c>
      <c r="D27" s="16" t="s">
        <v>20</v>
      </c>
      <c r="E27" s="5" t="s">
        <v>49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f t="shared" si="0"/>
        <v>0</v>
      </c>
      <c r="O27" s="59">
        <v>0</v>
      </c>
      <c r="P27" s="62">
        <f t="shared" si="1"/>
        <v>0</v>
      </c>
    </row>
    <row r="28" spans="1:16" ht="27" customHeight="1">
      <c r="A28" s="22" t="s">
        <v>20</v>
      </c>
      <c r="B28" s="23" t="s">
        <v>20</v>
      </c>
      <c r="C28" s="23">
        <v>1</v>
      </c>
      <c r="D28" s="23" t="s">
        <v>20</v>
      </c>
      <c r="E28" s="24" t="s">
        <v>51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f t="shared" si="0"/>
        <v>0</v>
      </c>
      <c r="O28" s="61">
        <v>0</v>
      </c>
      <c r="P28" s="63">
        <f t="shared" si="1"/>
        <v>0</v>
      </c>
    </row>
    <row r="29" spans="1:16" ht="27" customHeight="1">
      <c r="A29" s="15" t="s">
        <v>20</v>
      </c>
      <c r="B29" s="16" t="s">
        <v>20</v>
      </c>
      <c r="C29" s="16" t="s">
        <v>20</v>
      </c>
      <c r="D29" s="16" t="s">
        <v>22</v>
      </c>
      <c r="E29" s="5" t="s">
        <v>52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f t="shared" si="0"/>
        <v>0</v>
      </c>
      <c r="O29" s="59">
        <v>0</v>
      </c>
      <c r="P29" s="62">
        <f t="shared" si="1"/>
        <v>0</v>
      </c>
    </row>
    <row r="30" spans="1:16" ht="27" customHeight="1">
      <c r="A30" s="15" t="s">
        <v>20</v>
      </c>
      <c r="B30" s="16">
        <v>7</v>
      </c>
      <c r="C30" s="16" t="s">
        <v>20</v>
      </c>
      <c r="D30" s="16" t="s">
        <v>20</v>
      </c>
      <c r="E30" s="5" t="s">
        <v>53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252696</v>
      </c>
      <c r="M30" s="59">
        <v>0</v>
      </c>
      <c r="N30" s="59">
        <f t="shared" si="0"/>
        <v>252696</v>
      </c>
      <c r="O30" s="59">
        <v>0</v>
      </c>
      <c r="P30" s="142">
        <f t="shared" si="1"/>
        <v>-252696</v>
      </c>
    </row>
    <row r="31" spans="1:16" ht="27" customHeight="1">
      <c r="A31" s="15" t="s">
        <v>20</v>
      </c>
      <c r="B31" s="16" t="s">
        <v>20</v>
      </c>
      <c r="C31" s="16">
        <v>1</v>
      </c>
      <c r="D31" s="16" t="s">
        <v>20</v>
      </c>
      <c r="E31" s="5" t="s">
        <v>55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252696</v>
      </c>
      <c r="M31" s="59">
        <v>0</v>
      </c>
      <c r="N31" s="59">
        <f t="shared" si="0"/>
        <v>252696</v>
      </c>
      <c r="O31" s="59">
        <v>0</v>
      </c>
      <c r="P31" s="142">
        <f t="shared" si="1"/>
        <v>-252696</v>
      </c>
    </row>
    <row r="32" spans="1:16" ht="27" customHeight="1">
      <c r="A32" s="15" t="s">
        <v>20</v>
      </c>
      <c r="B32" s="16" t="s">
        <v>20</v>
      </c>
      <c r="C32" s="16" t="s">
        <v>20</v>
      </c>
      <c r="D32" s="16" t="s">
        <v>22</v>
      </c>
      <c r="E32" s="5" t="s">
        <v>56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252696</v>
      </c>
      <c r="M32" s="59">
        <v>0</v>
      </c>
      <c r="N32" s="59">
        <f t="shared" si="0"/>
        <v>252696</v>
      </c>
      <c r="O32" s="59">
        <v>0</v>
      </c>
      <c r="P32" s="142">
        <f t="shared" si="1"/>
        <v>-252696</v>
      </c>
    </row>
    <row r="33" spans="1:16" ht="27" customHeight="1">
      <c r="A33" s="15" t="s">
        <v>20</v>
      </c>
      <c r="B33" s="16">
        <v>8</v>
      </c>
      <c r="C33" s="16" t="s">
        <v>20</v>
      </c>
      <c r="D33" s="16" t="s">
        <v>20</v>
      </c>
      <c r="E33" s="5" t="s">
        <v>57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1213296</v>
      </c>
      <c r="M33" s="59">
        <v>0</v>
      </c>
      <c r="N33" s="59">
        <f t="shared" si="0"/>
        <v>1213296</v>
      </c>
      <c r="O33" s="59">
        <v>0</v>
      </c>
      <c r="P33" s="142">
        <f t="shared" si="1"/>
        <v>-1213296</v>
      </c>
    </row>
    <row r="34" spans="1:16" ht="27" customHeight="1">
      <c r="A34" s="15" t="s">
        <v>20</v>
      </c>
      <c r="B34" s="16" t="s">
        <v>20</v>
      </c>
      <c r="C34" s="16">
        <v>1</v>
      </c>
      <c r="D34" s="16" t="s">
        <v>20</v>
      </c>
      <c r="E34" s="5" t="s">
        <v>59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1213296</v>
      </c>
      <c r="M34" s="59">
        <v>0</v>
      </c>
      <c r="N34" s="59">
        <f t="shared" si="0"/>
        <v>1213296</v>
      </c>
      <c r="O34" s="59">
        <v>0</v>
      </c>
      <c r="P34" s="142">
        <f t="shared" si="1"/>
        <v>-1213296</v>
      </c>
    </row>
    <row r="35" spans="1:16" ht="27" customHeight="1">
      <c r="A35" s="15" t="s">
        <v>20</v>
      </c>
      <c r="B35" s="16" t="s">
        <v>20</v>
      </c>
      <c r="C35" s="16" t="s">
        <v>20</v>
      </c>
      <c r="D35" s="16" t="s">
        <v>22</v>
      </c>
      <c r="E35" s="5" t="s">
        <v>60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1213296</v>
      </c>
      <c r="M35" s="59">
        <v>0</v>
      </c>
      <c r="N35" s="59">
        <f t="shared" si="0"/>
        <v>1213296</v>
      </c>
      <c r="O35" s="59">
        <v>0</v>
      </c>
      <c r="P35" s="142">
        <f t="shared" si="1"/>
        <v>-1213296</v>
      </c>
    </row>
    <row r="36" spans="1:16" ht="27" customHeight="1">
      <c r="A36" s="15" t="s">
        <v>20</v>
      </c>
      <c r="B36" s="16">
        <v>9</v>
      </c>
      <c r="C36" s="16" t="s">
        <v>20</v>
      </c>
      <c r="D36" s="16" t="s">
        <v>20</v>
      </c>
      <c r="E36" s="5" t="s">
        <v>61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1255888</v>
      </c>
      <c r="M36" s="59">
        <v>0</v>
      </c>
      <c r="N36" s="59">
        <f t="shared" si="0"/>
        <v>1255888</v>
      </c>
      <c r="O36" s="59">
        <v>0</v>
      </c>
      <c r="P36" s="142">
        <f t="shared" si="1"/>
        <v>-1255888</v>
      </c>
    </row>
    <row r="37" spans="1:16" ht="27" customHeight="1">
      <c r="A37" s="15" t="s">
        <v>20</v>
      </c>
      <c r="B37" s="16" t="s">
        <v>20</v>
      </c>
      <c r="C37" s="16">
        <v>1</v>
      </c>
      <c r="D37" s="16" t="s">
        <v>20</v>
      </c>
      <c r="E37" s="5" t="s">
        <v>63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1255888</v>
      </c>
      <c r="M37" s="59">
        <v>0</v>
      </c>
      <c r="N37" s="59">
        <f t="shared" si="0"/>
        <v>1255888</v>
      </c>
      <c r="O37" s="59">
        <v>0</v>
      </c>
      <c r="P37" s="142">
        <f t="shared" si="1"/>
        <v>-1255888</v>
      </c>
    </row>
    <row r="38" spans="1:16" ht="27" customHeight="1">
      <c r="A38" s="15" t="s">
        <v>20</v>
      </c>
      <c r="B38" s="16" t="s">
        <v>20</v>
      </c>
      <c r="C38" s="16" t="s">
        <v>20</v>
      </c>
      <c r="D38" s="16" t="s">
        <v>22</v>
      </c>
      <c r="E38" s="5" t="s">
        <v>64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1255888</v>
      </c>
      <c r="M38" s="59">
        <v>0</v>
      </c>
      <c r="N38" s="59">
        <f t="shared" si="0"/>
        <v>1255888</v>
      </c>
      <c r="O38" s="59">
        <v>0</v>
      </c>
      <c r="P38" s="142">
        <f t="shared" si="1"/>
        <v>-1255888</v>
      </c>
    </row>
    <row r="39" spans="1:16" ht="27" customHeight="1">
      <c r="A39" s="15" t="s">
        <v>20</v>
      </c>
      <c r="B39" s="16">
        <v>10</v>
      </c>
      <c r="C39" s="16" t="s">
        <v>20</v>
      </c>
      <c r="D39" s="16" t="s">
        <v>20</v>
      </c>
      <c r="E39" s="5" t="s">
        <v>65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1527439</v>
      </c>
      <c r="M39" s="59">
        <v>0</v>
      </c>
      <c r="N39" s="59">
        <f t="shared" si="0"/>
        <v>1527439</v>
      </c>
      <c r="O39" s="59">
        <v>0</v>
      </c>
      <c r="P39" s="142">
        <f t="shared" si="1"/>
        <v>-1527439</v>
      </c>
    </row>
    <row r="40" spans="1:16" ht="27" customHeight="1">
      <c r="A40" s="15" t="s">
        <v>20</v>
      </c>
      <c r="B40" s="16" t="s">
        <v>20</v>
      </c>
      <c r="C40" s="16">
        <v>1</v>
      </c>
      <c r="D40" s="16" t="s">
        <v>20</v>
      </c>
      <c r="E40" s="5" t="s">
        <v>67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1527439</v>
      </c>
      <c r="M40" s="59">
        <v>0</v>
      </c>
      <c r="N40" s="59">
        <f t="shared" si="0"/>
        <v>1527439</v>
      </c>
      <c r="O40" s="59">
        <v>0</v>
      </c>
      <c r="P40" s="142">
        <f t="shared" si="1"/>
        <v>-1527439</v>
      </c>
    </row>
    <row r="41" spans="1:16" ht="27" customHeight="1">
      <c r="A41" s="15" t="s">
        <v>20</v>
      </c>
      <c r="B41" s="16" t="s">
        <v>20</v>
      </c>
      <c r="C41" s="16" t="s">
        <v>20</v>
      </c>
      <c r="D41" s="16" t="s">
        <v>22</v>
      </c>
      <c r="E41" s="5" t="s">
        <v>68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1527439</v>
      </c>
      <c r="M41" s="59">
        <v>0</v>
      </c>
      <c r="N41" s="59">
        <f t="shared" si="0"/>
        <v>1527439</v>
      </c>
      <c r="O41" s="59">
        <v>0</v>
      </c>
      <c r="P41" s="142">
        <f t="shared" si="1"/>
        <v>-1527439</v>
      </c>
    </row>
    <row r="42" spans="1:16" ht="27" customHeight="1">
      <c r="A42" s="15" t="s">
        <v>20</v>
      </c>
      <c r="B42" s="16">
        <v>11</v>
      </c>
      <c r="C42" s="16" t="s">
        <v>20</v>
      </c>
      <c r="D42" s="16" t="s">
        <v>20</v>
      </c>
      <c r="E42" s="5" t="s">
        <v>69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40881</v>
      </c>
      <c r="M42" s="59">
        <v>0</v>
      </c>
      <c r="N42" s="59">
        <f t="shared" si="0"/>
        <v>40881</v>
      </c>
      <c r="O42" s="59">
        <v>0</v>
      </c>
      <c r="P42" s="142">
        <f t="shared" si="1"/>
        <v>-40881</v>
      </c>
    </row>
    <row r="43" spans="1:16" ht="27" customHeight="1">
      <c r="A43" s="15" t="s">
        <v>20</v>
      </c>
      <c r="B43" s="16" t="s">
        <v>20</v>
      </c>
      <c r="C43" s="16">
        <v>1</v>
      </c>
      <c r="D43" s="16" t="s">
        <v>20</v>
      </c>
      <c r="E43" s="5" t="s">
        <v>71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40881</v>
      </c>
      <c r="M43" s="59">
        <v>0</v>
      </c>
      <c r="N43" s="59">
        <f t="shared" si="0"/>
        <v>40881</v>
      </c>
      <c r="O43" s="59">
        <v>0</v>
      </c>
      <c r="P43" s="142">
        <f t="shared" si="1"/>
        <v>-40881</v>
      </c>
    </row>
    <row r="44" spans="1:16" ht="27" customHeight="1">
      <c r="A44" s="15" t="s">
        <v>20</v>
      </c>
      <c r="B44" s="16" t="s">
        <v>20</v>
      </c>
      <c r="C44" s="16" t="s">
        <v>20</v>
      </c>
      <c r="D44" s="16" t="s">
        <v>22</v>
      </c>
      <c r="E44" s="5" t="s">
        <v>72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40881</v>
      </c>
      <c r="M44" s="59">
        <v>0</v>
      </c>
      <c r="N44" s="59">
        <f t="shared" si="0"/>
        <v>40881</v>
      </c>
      <c r="O44" s="59">
        <v>0</v>
      </c>
      <c r="P44" s="142">
        <f t="shared" si="1"/>
        <v>-40881</v>
      </c>
    </row>
    <row r="45" spans="1:16" ht="27" customHeight="1">
      <c r="A45" s="15" t="s">
        <v>20</v>
      </c>
      <c r="B45" s="16">
        <v>12</v>
      </c>
      <c r="C45" s="16" t="s">
        <v>20</v>
      </c>
      <c r="D45" s="16" t="s">
        <v>20</v>
      </c>
      <c r="E45" s="5" t="s">
        <v>73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145000</v>
      </c>
      <c r="M45" s="59">
        <v>0</v>
      </c>
      <c r="N45" s="59">
        <f t="shared" si="0"/>
        <v>145000</v>
      </c>
      <c r="O45" s="59">
        <v>0</v>
      </c>
      <c r="P45" s="142">
        <f t="shared" si="1"/>
        <v>-145000</v>
      </c>
    </row>
    <row r="46" spans="1:16" ht="27" customHeight="1">
      <c r="A46" s="15" t="s">
        <v>20</v>
      </c>
      <c r="B46" s="16" t="s">
        <v>20</v>
      </c>
      <c r="C46" s="16">
        <v>1</v>
      </c>
      <c r="D46" s="16" t="s">
        <v>20</v>
      </c>
      <c r="E46" s="5" t="s">
        <v>75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145000</v>
      </c>
      <c r="M46" s="59">
        <v>0</v>
      </c>
      <c r="N46" s="59">
        <f t="shared" si="0"/>
        <v>145000</v>
      </c>
      <c r="O46" s="59">
        <v>0</v>
      </c>
      <c r="P46" s="142">
        <f t="shared" si="1"/>
        <v>-145000</v>
      </c>
    </row>
    <row r="47" spans="1:16" ht="27" customHeight="1">
      <c r="A47" s="15" t="s">
        <v>20</v>
      </c>
      <c r="B47" s="16" t="s">
        <v>20</v>
      </c>
      <c r="C47" s="16" t="s">
        <v>20</v>
      </c>
      <c r="D47" s="16" t="s">
        <v>22</v>
      </c>
      <c r="E47" s="5" t="s">
        <v>76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145000</v>
      </c>
      <c r="M47" s="59">
        <v>0</v>
      </c>
      <c r="N47" s="59">
        <f t="shared" si="0"/>
        <v>145000</v>
      </c>
      <c r="O47" s="59">
        <v>0</v>
      </c>
      <c r="P47" s="142">
        <f t="shared" si="1"/>
        <v>-145000</v>
      </c>
    </row>
    <row r="48" spans="1:16" ht="27" customHeight="1">
      <c r="A48" s="15" t="s">
        <v>20</v>
      </c>
      <c r="B48" s="16">
        <v>13</v>
      </c>
      <c r="C48" s="16" t="s">
        <v>20</v>
      </c>
      <c r="D48" s="16" t="s">
        <v>20</v>
      </c>
      <c r="E48" s="5" t="s">
        <v>77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59">
        <v>168506</v>
      </c>
      <c r="M48" s="59">
        <v>0</v>
      </c>
      <c r="N48" s="59">
        <f t="shared" si="0"/>
        <v>168506</v>
      </c>
      <c r="O48" s="59">
        <v>0</v>
      </c>
      <c r="P48" s="142">
        <f t="shared" si="1"/>
        <v>-168506</v>
      </c>
    </row>
    <row r="49" spans="1:16" ht="27" customHeight="1">
      <c r="A49" s="15" t="s">
        <v>20</v>
      </c>
      <c r="B49" s="16" t="s">
        <v>20</v>
      </c>
      <c r="C49" s="16">
        <v>1</v>
      </c>
      <c r="D49" s="16" t="s">
        <v>20</v>
      </c>
      <c r="E49" s="5" t="s">
        <v>79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168506</v>
      </c>
      <c r="M49" s="59">
        <v>0</v>
      </c>
      <c r="N49" s="59">
        <f t="shared" si="0"/>
        <v>168506</v>
      </c>
      <c r="O49" s="59">
        <v>0</v>
      </c>
      <c r="P49" s="142">
        <f t="shared" si="1"/>
        <v>-168506</v>
      </c>
    </row>
    <row r="50" spans="1:16" ht="27" customHeight="1">
      <c r="A50" s="15" t="s">
        <v>20</v>
      </c>
      <c r="B50" s="16" t="s">
        <v>20</v>
      </c>
      <c r="C50" s="16" t="s">
        <v>20</v>
      </c>
      <c r="D50" s="16" t="s">
        <v>22</v>
      </c>
      <c r="E50" s="5" t="s">
        <v>80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168506</v>
      </c>
      <c r="M50" s="59">
        <v>0</v>
      </c>
      <c r="N50" s="59">
        <f t="shared" si="0"/>
        <v>168506</v>
      </c>
      <c r="O50" s="59">
        <v>0</v>
      </c>
      <c r="P50" s="142">
        <f t="shared" si="1"/>
        <v>-168506</v>
      </c>
    </row>
    <row r="51" spans="1:16" ht="27" customHeight="1">
      <c r="A51" s="22" t="s">
        <v>20</v>
      </c>
      <c r="B51" s="23">
        <v>14</v>
      </c>
      <c r="C51" s="23" t="s">
        <v>20</v>
      </c>
      <c r="D51" s="23" t="s">
        <v>20</v>
      </c>
      <c r="E51" s="24" t="s">
        <v>81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4068478</v>
      </c>
      <c r="M51" s="61">
        <v>0</v>
      </c>
      <c r="N51" s="61">
        <f t="shared" si="0"/>
        <v>4068478</v>
      </c>
      <c r="O51" s="61">
        <v>0</v>
      </c>
      <c r="P51" s="143">
        <f t="shared" si="1"/>
        <v>-4068478</v>
      </c>
    </row>
    <row r="52" spans="1:16" ht="27" customHeight="1">
      <c r="A52" s="15" t="s">
        <v>20</v>
      </c>
      <c r="B52" s="16" t="s">
        <v>20</v>
      </c>
      <c r="C52" s="16">
        <v>1</v>
      </c>
      <c r="D52" s="16" t="s">
        <v>20</v>
      </c>
      <c r="E52" s="5" t="s">
        <v>83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59">
        <v>4068478</v>
      </c>
      <c r="M52" s="59">
        <v>0</v>
      </c>
      <c r="N52" s="59">
        <f t="shared" si="0"/>
        <v>4068478</v>
      </c>
      <c r="O52" s="59">
        <v>0</v>
      </c>
      <c r="P52" s="142">
        <f t="shared" si="1"/>
        <v>-4068478</v>
      </c>
    </row>
    <row r="53" spans="1:16" ht="27" customHeight="1">
      <c r="A53" s="15" t="s">
        <v>20</v>
      </c>
      <c r="B53" s="16" t="s">
        <v>20</v>
      </c>
      <c r="C53" s="16" t="s">
        <v>20</v>
      </c>
      <c r="D53" s="16" t="s">
        <v>22</v>
      </c>
      <c r="E53" s="5" t="s">
        <v>84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59">
        <v>4068478</v>
      </c>
      <c r="M53" s="59">
        <v>0</v>
      </c>
      <c r="N53" s="59">
        <f t="shared" si="0"/>
        <v>4068478</v>
      </c>
      <c r="O53" s="59">
        <v>0</v>
      </c>
      <c r="P53" s="142">
        <f t="shared" si="1"/>
        <v>-4068478</v>
      </c>
    </row>
    <row r="54" spans="1:16" ht="27" customHeight="1">
      <c r="A54" s="15" t="s">
        <v>20</v>
      </c>
      <c r="B54" s="16">
        <v>15</v>
      </c>
      <c r="C54" s="16" t="s">
        <v>20</v>
      </c>
      <c r="D54" s="16" t="s">
        <v>20</v>
      </c>
      <c r="E54" s="5" t="s">
        <v>85</v>
      </c>
      <c r="F54" s="59">
        <v>0</v>
      </c>
      <c r="G54" s="59">
        <v>0</v>
      </c>
      <c r="H54" s="59">
        <v>0</v>
      </c>
      <c r="I54" s="59">
        <v>0</v>
      </c>
      <c r="J54" s="59">
        <v>0</v>
      </c>
      <c r="K54" s="59">
        <v>0</v>
      </c>
      <c r="L54" s="59">
        <v>3527500</v>
      </c>
      <c r="M54" s="59">
        <v>0</v>
      </c>
      <c r="N54" s="59">
        <f t="shared" si="0"/>
        <v>3527500</v>
      </c>
      <c r="O54" s="59">
        <v>0</v>
      </c>
      <c r="P54" s="142">
        <f t="shared" si="1"/>
        <v>-3527500</v>
      </c>
    </row>
    <row r="55" spans="1:16" ht="27" customHeight="1">
      <c r="A55" s="15" t="s">
        <v>20</v>
      </c>
      <c r="B55" s="16" t="s">
        <v>20</v>
      </c>
      <c r="C55" s="16">
        <v>1</v>
      </c>
      <c r="D55" s="16" t="s">
        <v>20</v>
      </c>
      <c r="E55" s="5" t="s">
        <v>86</v>
      </c>
      <c r="F55" s="59">
        <v>0</v>
      </c>
      <c r="G55" s="59">
        <v>0</v>
      </c>
      <c r="H55" s="59">
        <v>0</v>
      </c>
      <c r="I55" s="59">
        <v>0</v>
      </c>
      <c r="J55" s="59">
        <v>0</v>
      </c>
      <c r="K55" s="59">
        <v>0</v>
      </c>
      <c r="L55" s="59">
        <v>3527500</v>
      </c>
      <c r="M55" s="59">
        <v>0</v>
      </c>
      <c r="N55" s="59">
        <f t="shared" si="0"/>
        <v>3527500</v>
      </c>
      <c r="O55" s="59">
        <v>0</v>
      </c>
      <c r="P55" s="142">
        <f t="shared" si="1"/>
        <v>-3527500</v>
      </c>
    </row>
    <row r="56" spans="1:16" ht="27" customHeight="1">
      <c r="A56" s="15" t="s">
        <v>20</v>
      </c>
      <c r="B56" s="16" t="s">
        <v>20</v>
      </c>
      <c r="C56" s="16" t="s">
        <v>20</v>
      </c>
      <c r="D56" s="16" t="s">
        <v>22</v>
      </c>
      <c r="E56" s="5" t="s">
        <v>87</v>
      </c>
      <c r="F56" s="59">
        <v>0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59">
        <v>3527500</v>
      </c>
      <c r="M56" s="59">
        <v>0</v>
      </c>
      <c r="N56" s="59">
        <f t="shared" si="0"/>
        <v>3527500</v>
      </c>
      <c r="O56" s="59">
        <v>0</v>
      </c>
      <c r="P56" s="142">
        <f t="shared" si="1"/>
        <v>-3527500</v>
      </c>
    </row>
    <row r="57" spans="1:16" ht="27" customHeight="1">
      <c r="A57" s="15" t="s">
        <v>20</v>
      </c>
      <c r="B57" s="16">
        <v>16</v>
      </c>
      <c r="C57" s="16" t="s">
        <v>20</v>
      </c>
      <c r="D57" s="16" t="s">
        <v>20</v>
      </c>
      <c r="E57" s="5" t="s">
        <v>88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59">
        <v>667548</v>
      </c>
      <c r="M57" s="59">
        <v>0</v>
      </c>
      <c r="N57" s="59">
        <f t="shared" si="0"/>
        <v>667548</v>
      </c>
      <c r="O57" s="59">
        <v>0</v>
      </c>
      <c r="P57" s="142">
        <f t="shared" si="1"/>
        <v>-667548</v>
      </c>
    </row>
    <row r="58" spans="1:16" ht="27" customHeight="1">
      <c r="A58" s="15" t="s">
        <v>20</v>
      </c>
      <c r="B58" s="16" t="s">
        <v>20</v>
      </c>
      <c r="C58" s="16">
        <v>1</v>
      </c>
      <c r="D58" s="16" t="s">
        <v>20</v>
      </c>
      <c r="E58" s="5" t="s">
        <v>89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v>0</v>
      </c>
      <c r="L58" s="59">
        <v>667548</v>
      </c>
      <c r="M58" s="59">
        <v>0</v>
      </c>
      <c r="N58" s="59">
        <f t="shared" si="0"/>
        <v>667548</v>
      </c>
      <c r="O58" s="59">
        <v>0</v>
      </c>
      <c r="P58" s="142">
        <f t="shared" si="1"/>
        <v>-667548</v>
      </c>
    </row>
    <row r="59" spans="1:16" ht="27" customHeight="1">
      <c r="A59" s="15" t="s">
        <v>20</v>
      </c>
      <c r="B59" s="16" t="s">
        <v>20</v>
      </c>
      <c r="C59" s="16" t="s">
        <v>20</v>
      </c>
      <c r="D59" s="16" t="s">
        <v>22</v>
      </c>
      <c r="E59" s="5" t="s">
        <v>90</v>
      </c>
      <c r="F59" s="59">
        <v>0</v>
      </c>
      <c r="G59" s="59">
        <v>0</v>
      </c>
      <c r="H59" s="59">
        <v>0</v>
      </c>
      <c r="I59" s="59">
        <v>0</v>
      </c>
      <c r="J59" s="59">
        <v>0</v>
      </c>
      <c r="K59" s="59">
        <v>0</v>
      </c>
      <c r="L59" s="59">
        <v>667548</v>
      </c>
      <c r="M59" s="59">
        <v>0</v>
      </c>
      <c r="N59" s="59">
        <f t="shared" si="0"/>
        <v>667548</v>
      </c>
      <c r="O59" s="59">
        <v>0</v>
      </c>
      <c r="P59" s="142">
        <f t="shared" si="1"/>
        <v>-667548</v>
      </c>
    </row>
    <row r="60" spans="1:16" ht="27" customHeight="1">
      <c r="A60" s="15" t="s">
        <v>20</v>
      </c>
      <c r="B60" s="16">
        <v>17</v>
      </c>
      <c r="C60" s="16" t="s">
        <v>20</v>
      </c>
      <c r="D60" s="16" t="s">
        <v>20</v>
      </c>
      <c r="E60" s="5" t="s">
        <v>91</v>
      </c>
      <c r="F60" s="59">
        <v>0</v>
      </c>
      <c r="G60" s="59">
        <v>0</v>
      </c>
      <c r="H60" s="59">
        <v>0</v>
      </c>
      <c r="I60" s="59">
        <v>0</v>
      </c>
      <c r="J60" s="59">
        <v>0</v>
      </c>
      <c r="K60" s="59">
        <v>0</v>
      </c>
      <c r="L60" s="59">
        <v>114263</v>
      </c>
      <c r="M60" s="59">
        <v>0</v>
      </c>
      <c r="N60" s="59">
        <f t="shared" si="0"/>
        <v>114263</v>
      </c>
      <c r="O60" s="59">
        <v>0</v>
      </c>
      <c r="P60" s="142">
        <f t="shared" si="1"/>
        <v>-114263</v>
      </c>
    </row>
    <row r="61" spans="1:16" ht="27" customHeight="1">
      <c r="A61" s="15" t="s">
        <v>20</v>
      </c>
      <c r="B61" s="16" t="s">
        <v>20</v>
      </c>
      <c r="C61" s="16">
        <v>1</v>
      </c>
      <c r="D61" s="16" t="s">
        <v>20</v>
      </c>
      <c r="E61" s="5" t="s">
        <v>92</v>
      </c>
      <c r="F61" s="59">
        <v>0</v>
      </c>
      <c r="G61" s="59">
        <v>0</v>
      </c>
      <c r="H61" s="59">
        <v>0</v>
      </c>
      <c r="I61" s="59">
        <v>0</v>
      </c>
      <c r="J61" s="59">
        <v>0</v>
      </c>
      <c r="K61" s="59">
        <v>0</v>
      </c>
      <c r="L61" s="59">
        <v>114263</v>
      </c>
      <c r="M61" s="59">
        <v>0</v>
      </c>
      <c r="N61" s="59">
        <f t="shared" si="0"/>
        <v>114263</v>
      </c>
      <c r="O61" s="59">
        <v>0</v>
      </c>
      <c r="P61" s="142">
        <f t="shared" si="1"/>
        <v>-114263</v>
      </c>
    </row>
    <row r="62" spans="1:16" ht="27" customHeight="1">
      <c r="A62" s="15" t="s">
        <v>20</v>
      </c>
      <c r="B62" s="16" t="s">
        <v>20</v>
      </c>
      <c r="C62" s="16" t="s">
        <v>20</v>
      </c>
      <c r="D62" s="16" t="s">
        <v>22</v>
      </c>
      <c r="E62" s="5" t="s">
        <v>93</v>
      </c>
      <c r="F62" s="59">
        <v>0</v>
      </c>
      <c r="G62" s="59">
        <v>0</v>
      </c>
      <c r="H62" s="59">
        <v>0</v>
      </c>
      <c r="I62" s="59">
        <v>0</v>
      </c>
      <c r="J62" s="59">
        <v>0</v>
      </c>
      <c r="K62" s="59">
        <v>0</v>
      </c>
      <c r="L62" s="59">
        <v>114263</v>
      </c>
      <c r="M62" s="59">
        <v>0</v>
      </c>
      <c r="N62" s="59">
        <f t="shared" si="0"/>
        <v>114263</v>
      </c>
      <c r="O62" s="59">
        <v>0</v>
      </c>
      <c r="P62" s="142">
        <f t="shared" si="1"/>
        <v>-114263</v>
      </c>
    </row>
    <row r="63" spans="1:16" ht="27" customHeight="1">
      <c r="A63" s="15" t="s">
        <v>20</v>
      </c>
      <c r="B63" s="16">
        <v>18</v>
      </c>
      <c r="C63" s="16" t="s">
        <v>20</v>
      </c>
      <c r="D63" s="16" t="s">
        <v>20</v>
      </c>
      <c r="E63" s="5" t="s">
        <v>94</v>
      </c>
      <c r="F63" s="59">
        <v>0</v>
      </c>
      <c r="G63" s="59">
        <v>0</v>
      </c>
      <c r="H63" s="59">
        <v>0</v>
      </c>
      <c r="I63" s="59">
        <v>0</v>
      </c>
      <c r="J63" s="59">
        <v>0</v>
      </c>
      <c r="K63" s="59">
        <v>0</v>
      </c>
      <c r="L63" s="59">
        <v>38195</v>
      </c>
      <c r="M63" s="59">
        <v>0</v>
      </c>
      <c r="N63" s="59">
        <f t="shared" si="0"/>
        <v>38195</v>
      </c>
      <c r="O63" s="59">
        <v>0</v>
      </c>
      <c r="P63" s="142">
        <f t="shared" si="1"/>
        <v>-38195</v>
      </c>
    </row>
    <row r="64" spans="1:16" ht="27" customHeight="1">
      <c r="A64" s="15" t="s">
        <v>20</v>
      </c>
      <c r="B64" s="16" t="s">
        <v>20</v>
      </c>
      <c r="C64" s="16">
        <v>1</v>
      </c>
      <c r="D64" s="16" t="s">
        <v>20</v>
      </c>
      <c r="E64" s="5" t="s">
        <v>95</v>
      </c>
      <c r="F64" s="59">
        <v>0</v>
      </c>
      <c r="G64" s="59">
        <v>0</v>
      </c>
      <c r="H64" s="59">
        <v>0</v>
      </c>
      <c r="I64" s="59">
        <v>0</v>
      </c>
      <c r="J64" s="59">
        <v>0</v>
      </c>
      <c r="K64" s="59">
        <v>0</v>
      </c>
      <c r="L64" s="59">
        <v>38195</v>
      </c>
      <c r="M64" s="59">
        <v>0</v>
      </c>
      <c r="N64" s="59">
        <f t="shared" si="0"/>
        <v>38195</v>
      </c>
      <c r="O64" s="59">
        <v>0</v>
      </c>
      <c r="P64" s="142">
        <f t="shared" si="1"/>
        <v>-38195</v>
      </c>
    </row>
    <row r="65" spans="1:16" ht="27" customHeight="1">
      <c r="A65" s="15" t="s">
        <v>20</v>
      </c>
      <c r="B65" s="16" t="s">
        <v>20</v>
      </c>
      <c r="C65" s="16" t="s">
        <v>20</v>
      </c>
      <c r="D65" s="16" t="s">
        <v>22</v>
      </c>
      <c r="E65" s="5" t="s">
        <v>96</v>
      </c>
      <c r="F65" s="59">
        <v>0</v>
      </c>
      <c r="G65" s="59">
        <v>0</v>
      </c>
      <c r="H65" s="59">
        <v>0</v>
      </c>
      <c r="I65" s="59">
        <v>0</v>
      </c>
      <c r="J65" s="59">
        <v>0</v>
      </c>
      <c r="K65" s="59">
        <v>0</v>
      </c>
      <c r="L65" s="59">
        <v>38195</v>
      </c>
      <c r="M65" s="59">
        <v>0</v>
      </c>
      <c r="N65" s="59">
        <f t="shared" si="0"/>
        <v>38195</v>
      </c>
      <c r="O65" s="59">
        <v>0</v>
      </c>
      <c r="P65" s="142">
        <f t="shared" si="1"/>
        <v>-38195</v>
      </c>
    </row>
    <row r="66" spans="1:16" ht="27" customHeight="1">
      <c r="A66" s="15" t="s">
        <v>20</v>
      </c>
      <c r="B66" s="16">
        <v>19</v>
      </c>
      <c r="C66" s="16" t="s">
        <v>20</v>
      </c>
      <c r="D66" s="16" t="s">
        <v>20</v>
      </c>
      <c r="E66" s="5" t="s">
        <v>97</v>
      </c>
      <c r="F66" s="59">
        <v>0</v>
      </c>
      <c r="G66" s="59">
        <v>0</v>
      </c>
      <c r="H66" s="59">
        <v>0</v>
      </c>
      <c r="I66" s="59">
        <v>0</v>
      </c>
      <c r="J66" s="59">
        <v>0</v>
      </c>
      <c r="K66" s="59">
        <v>0</v>
      </c>
      <c r="L66" s="59">
        <v>291532</v>
      </c>
      <c r="M66" s="59">
        <v>0</v>
      </c>
      <c r="N66" s="59">
        <f t="shared" si="0"/>
        <v>291532</v>
      </c>
      <c r="O66" s="59">
        <v>0</v>
      </c>
      <c r="P66" s="142">
        <f t="shared" si="1"/>
        <v>-291532</v>
      </c>
    </row>
    <row r="67" spans="1:16" ht="27" customHeight="1">
      <c r="A67" s="15" t="s">
        <v>20</v>
      </c>
      <c r="B67" s="16" t="s">
        <v>20</v>
      </c>
      <c r="C67" s="16">
        <v>1</v>
      </c>
      <c r="D67" s="16" t="s">
        <v>20</v>
      </c>
      <c r="E67" s="5" t="s">
        <v>98</v>
      </c>
      <c r="F67" s="59">
        <v>0</v>
      </c>
      <c r="G67" s="59">
        <v>0</v>
      </c>
      <c r="H67" s="59">
        <v>0</v>
      </c>
      <c r="I67" s="59">
        <v>0</v>
      </c>
      <c r="J67" s="59">
        <v>0</v>
      </c>
      <c r="K67" s="59">
        <v>0</v>
      </c>
      <c r="L67" s="59">
        <v>291532</v>
      </c>
      <c r="M67" s="59">
        <v>0</v>
      </c>
      <c r="N67" s="59">
        <f t="shared" si="0"/>
        <v>291532</v>
      </c>
      <c r="O67" s="59">
        <v>0</v>
      </c>
      <c r="P67" s="142">
        <f t="shared" si="1"/>
        <v>-291532</v>
      </c>
    </row>
    <row r="68" spans="1:16" ht="27" customHeight="1">
      <c r="A68" s="15" t="s">
        <v>20</v>
      </c>
      <c r="B68" s="16" t="s">
        <v>20</v>
      </c>
      <c r="C68" s="16" t="s">
        <v>20</v>
      </c>
      <c r="D68" s="16" t="s">
        <v>22</v>
      </c>
      <c r="E68" s="5" t="s">
        <v>99</v>
      </c>
      <c r="F68" s="59">
        <v>0</v>
      </c>
      <c r="G68" s="59">
        <v>0</v>
      </c>
      <c r="H68" s="59">
        <v>0</v>
      </c>
      <c r="I68" s="59">
        <v>0</v>
      </c>
      <c r="J68" s="59">
        <v>0</v>
      </c>
      <c r="K68" s="59">
        <v>0</v>
      </c>
      <c r="L68" s="59">
        <v>291532</v>
      </c>
      <c r="M68" s="59">
        <v>0</v>
      </c>
      <c r="N68" s="59">
        <f t="shared" si="0"/>
        <v>291532</v>
      </c>
      <c r="O68" s="59">
        <v>0</v>
      </c>
      <c r="P68" s="142">
        <f t="shared" si="1"/>
        <v>-291532</v>
      </c>
    </row>
    <row r="69" spans="1:16" ht="27" customHeight="1">
      <c r="A69" s="15" t="s">
        <v>20</v>
      </c>
      <c r="B69" s="16">
        <v>20</v>
      </c>
      <c r="C69" s="16" t="s">
        <v>20</v>
      </c>
      <c r="D69" s="16" t="s">
        <v>20</v>
      </c>
      <c r="E69" s="5" t="s">
        <v>100</v>
      </c>
      <c r="F69" s="59">
        <v>0</v>
      </c>
      <c r="G69" s="59">
        <v>0</v>
      </c>
      <c r="H69" s="59">
        <v>0</v>
      </c>
      <c r="I69" s="59">
        <v>0</v>
      </c>
      <c r="J69" s="59">
        <v>0</v>
      </c>
      <c r="K69" s="59">
        <v>0</v>
      </c>
      <c r="L69" s="59">
        <v>53244</v>
      </c>
      <c r="M69" s="59">
        <v>0</v>
      </c>
      <c r="N69" s="59">
        <f t="shared" si="0"/>
        <v>53244</v>
      </c>
      <c r="O69" s="59">
        <v>0</v>
      </c>
      <c r="P69" s="142">
        <f t="shared" si="1"/>
        <v>-53244</v>
      </c>
    </row>
    <row r="70" spans="1:16" ht="27" customHeight="1">
      <c r="A70" s="15" t="s">
        <v>20</v>
      </c>
      <c r="B70" s="16" t="s">
        <v>20</v>
      </c>
      <c r="C70" s="16">
        <v>1</v>
      </c>
      <c r="D70" s="16" t="s">
        <v>20</v>
      </c>
      <c r="E70" s="5" t="s">
        <v>101</v>
      </c>
      <c r="F70" s="59">
        <v>0</v>
      </c>
      <c r="G70" s="59">
        <v>0</v>
      </c>
      <c r="H70" s="59">
        <v>0</v>
      </c>
      <c r="I70" s="59">
        <v>0</v>
      </c>
      <c r="J70" s="59">
        <v>0</v>
      </c>
      <c r="K70" s="59">
        <v>0</v>
      </c>
      <c r="L70" s="59">
        <v>53244</v>
      </c>
      <c r="M70" s="59">
        <v>0</v>
      </c>
      <c r="N70" s="59">
        <f t="shared" si="0"/>
        <v>53244</v>
      </c>
      <c r="O70" s="59">
        <v>0</v>
      </c>
      <c r="P70" s="142">
        <f t="shared" si="1"/>
        <v>-53244</v>
      </c>
    </row>
    <row r="71" spans="1:16" ht="27" customHeight="1">
      <c r="A71" s="15" t="s">
        <v>20</v>
      </c>
      <c r="B71" s="16" t="s">
        <v>20</v>
      </c>
      <c r="C71" s="16" t="s">
        <v>20</v>
      </c>
      <c r="D71" s="16" t="s">
        <v>22</v>
      </c>
      <c r="E71" s="5" t="s">
        <v>102</v>
      </c>
      <c r="F71" s="59">
        <v>0</v>
      </c>
      <c r="G71" s="59">
        <v>0</v>
      </c>
      <c r="H71" s="59">
        <v>0</v>
      </c>
      <c r="I71" s="59">
        <v>0</v>
      </c>
      <c r="J71" s="59">
        <v>0</v>
      </c>
      <c r="K71" s="59">
        <v>0</v>
      </c>
      <c r="L71" s="59">
        <v>53244</v>
      </c>
      <c r="M71" s="59">
        <v>0</v>
      </c>
      <c r="N71" s="59">
        <f t="shared" si="0"/>
        <v>53244</v>
      </c>
      <c r="O71" s="59">
        <v>0</v>
      </c>
      <c r="P71" s="142">
        <f t="shared" si="1"/>
        <v>-53244</v>
      </c>
    </row>
    <row r="72" spans="1:16" ht="27" customHeight="1">
      <c r="A72" s="15" t="s">
        <v>20</v>
      </c>
      <c r="B72" s="16">
        <v>21</v>
      </c>
      <c r="C72" s="16" t="s">
        <v>20</v>
      </c>
      <c r="D72" s="16" t="s">
        <v>20</v>
      </c>
      <c r="E72" s="5" t="s">
        <v>103</v>
      </c>
      <c r="F72" s="59">
        <v>0</v>
      </c>
      <c r="G72" s="59">
        <v>0</v>
      </c>
      <c r="H72" s="59">
        <v>0</v>
      </c>
      <c r="I72" s="59">
        <v>0</v>
      </c>
      <c r="J72" s="59">
        <v>0</v>
      </c>
      <c r="K72" s="59">
        <v>0</v>
      </c>
      <c r="L72" s="59">
        <v>160340</v>
      </c>
      <c r="M72" s="59">
        <v>0</v>
      </c>
      <c r="N72" s="59">
        <f aca="true" t="shared" si="2" ref="N72:N135">L72+M72</f>
        <v>160340</v>
      </c>
      <c r="O72" s="59">
        <v>0</v>
      </c>
      <c r="P72" s="142">
        <f aca="true" t="shared" si="3" ref="P72:P135">K72-N72</f>
        <v>-160340</v>
      </c>
    </row>
    <row r="73" spans="1:16" ht="27" customHeight="1">
      <c r="A73" s="15" t="s">
        <v>20</v>
      </c>
      <c r="B73" s="16" t="s">
        <v>20</v>
      </c>
      <c r="C73" s="16">
        <v>1</v>
      </c>
      <c r="D73" s="16" t="s">
        <v>20</v>
      </c>
      <c r="E73" s="5" t="s">
        <v>104</v>
      </c>
      <c r="F73" s="59">
        <v>0</v>
      </c>
      <c r="G73" s="59">
        <v>0</v>
      </c>
      <c r="H73" s="59">
        <v>0</v>
      </c>
      <c r="I73" s="59">
        <v>0</v>
      </c>
      <c r="J73" s="59">
        <v>0</v>
      </c>
      <c r="K73" s="59">
        <v>0</v>
      </c>
      <c r="L73" s="59">
        <v>160340</v>
      </c>
      <c r="M73" s="59">
        <v>0</v>
      </c>
      <c r="N73" s="59">
        <f t="shared" si="2"/>
        <v>160340</v>
      </c>
      <c r="O73" s="59">
        <v>0</v>
      </c>
      <c r="P73" s="142">
        <f t="shared" si="3"/>
        <v>-160340</v>
      </c>
    </row>
    <row r="74" spans="1:16" ht="27" customHeight="1">
      <c r="A74" s="22" t="s">
        <v>20</v>
      </c>
      <c r="B74" s="23" t="s">
        <v>20</v>
      </c>
      <c r="C74" s="23" t="s">
        <v>20</v>
      </c>
      <c r="D74" s="23" t="s">
        <v>22</v>
      </c>
      <c r="E74" s="24" t="s">
        <v>105</v>
      </c>
      <c r="F74" s="61">
        <v>0</v>
      </c>
      <c r="G74" s="61">
        <v>0</v>
      </c>
      <c r="H74" s="61">
        <v>0</v>
      </c>
      <c r="I74" s="61">
        <v>0</v>
      </c>
      <c r="J74" s="61">
        <v>0</v>
      </c>
      <c r="K74" s="61">
        <v>0</v>
      </c>
      <c r="L74" s="61">
        <v>160340</v>
      </c>
      <c r="M74" s="61">
        <v>0</v>
      </c>
      <c r="N74" s="61">
        <f t="shared" si="2"/>
        <v>160340</v>
      </c>
      <c r="O74" s="61">
        <v>0</v>
      </c>
      <c r="P74" s="143">
        <f t="shared" si="3"/>
        <v>-160340</v>
      </c>
    </row>
    <row r="75" spans="1:16" ht="27" customHeight="1">
      <c r="A75" s="15" t="s">
        <v>20</v>
      </c>
      <c r="B75" s="16">
        <v>22</v>
      </c>
      <c r="C75" s="16" t="s">
        <v>20</v>
      </c>
      <c r="D75" s="16" t="s">
        <v>20</v>
      </c>
      <c r="E75" s="5" t="s">
        <v>106</v>
      </c>
      <c r="F75" s="59">
        <v>0</v>
      </c>
      <c r="G75" s="59">
        <v>0</v>
      </c>
      <c r="H75" s="59">
        <v>0</v>
      </c>
      <c r="I75" s="59">
        <v>0</v>
      </c>
      <c r="J75" s="59">
        <v>0</v>
      </c>
      <c r="K75" s="59">
        <v>0</v>
      </c>
      <c r="L75" s="59">
        <v>0</v>
      </c>
      <c r="M75" s="59">
        <v>0</v>
      </c>
      <c r="N75" s="59">
        <f t="shared" si="2"/>
        <v>0</v>
      </c>
      <c r="O75" s="59">
        <v>0</v>
      </c>
      <c r="P75" s="62">
        <f t="shared" si="3"/>
        <v>0</v>
      </c>
    </row>
    <row r="76" spans="1:16" ht="27" customHeight="1">
      <c r="A76" s="15" t="s">
        <v>20</v>
      </c>
      <c r="B76" s="16" t="s">
        <v>20</v>
      </c>
      <c r="C76" s="16">
        <v>1</v>
      </c>
      <c r="D76" s="16" t="s">
        <v>20</v>
      </c>
      <c r="E76" s="5" t="s">
        <v>107</v>
      </c>
      <c r="F76" s="59">
        <v>0</v>
      </c>
      <c r="G76" s="59">
        <v>0</v>
      </c>
      <c r="H76" s="59">
        <v>0</v>
      </c>
      <c r="I76" s="59">
        <v>0</v>
      </c>
      <c r="J76" s="59">
        <v>0</v>
      </c>
      <c r="K76" s="59">
        <v>0</v>
      </c>
      <c r="L76" s="59">
        <v>0</v>
      </c>
      <c r="M76" s="59">
        <v>0</v>
      </c>
      <c r="N76" s="59">
        <f t="shared" si="2"/>
        <v>0</v>
      </c>
      <c r="O76" s="59">
        <v>0</v>
      </c>
      <c r="P76" s="62">
        <f t="shared" si="3"/>
        <v>0</v>
      </c>
    </row>
    <row r="77" spans="1:16" ht="27" customHeight="1">
      <c r="A77" s="15" t="s">
        <v>20</v>
      </c>
      <c r="B77" s="16" t="s">
        <v>20</v>
      </c>
      <c r="C77" s="16" t="s">
        <v>20</v>
      </c>
      <c r="D77" s="16" t="s">
        <v>22</v>
      </c>
      <c r="E77" s="5" t="s">
        <v>108</v>
      </c>
      <c r="F77" s="59">
        <v>0</v>
      </c>
      <c r="G77" s="59">
        <v>0</v>
      </c>
      <c r="H77" s="59">
        <v>0</v>
      </c>
      <c r="I77" s="59">
        <v>0</v>
      </c>
      <c r="J77" s="59">
        <v>0</v>
      </c>
      <c r="K77" s="59">
        <v>0</v>
      </c>
      <c r="L77" s="59">
        <v>0</v>
      </c>
      <c r="M77" s="59">
        <v>0</v>
      </c>
      <c r="N77" s="59">
        <f t="shared" si="2"/>
        <v>0</v>
      </c>
      <c r="O77" s="59">
        <v>0</v>
      </c>
      <c r="P77" s="62">
        <f t="shared" si="3"/>
        <v>0</v>
      </c>
    </row>
    <row r="78" spans="1:16" ht="27" customHeight="1">
      <c r="A78" s="15" t="s">
        <v>20</v>
      </c>
      <c r="B78" s="16">
        <v>23</v>
      </c>
      <c r="C78" s="16" t="s">
        <v>20</v>
      </c>
      <c r="D78" s="16" t="s">
        <v>20</v>
      </c>
      <c r="E78" s="5" t="s">
        <v>109</v>
      </c>
      <c r="F78" s="59">
        <v>0</v>
      </c>
      <c r="G78" s="59">
        <v>0</v>
      </c>
      <c r="H78" s="59">
        <v>0</v>
      </c>
      <c r="I78" s="59">
        <v>0</v>
      </c>
      <c r="J78" s="59">
        <v>0</v>
      </c>
      <c r="K78" s="59">
        <v>0</v>
      </c>
      <c r="L78" s="59">
        <v>17949</v>
      </c>
      <c r="M78" s="59">
        <v>0</v>
      </c>
      <c r="N78" s="59">
        <f t="shared" si="2"/>
        <v>17949</v>
      </c>
      <c r="O78" s="59">
        <v>0</v>
      </c>
      <c r="P78" s="142">
        <f t="shared" si="3"/>
        <v>-17949</v>
      </c>
    </row>
    <row r="79" spans="1:16" ht="27" customHeight="1">
      <c r="A79" s="15" t="s">
        <v>20</v>
      </c>
      <c r="B79" s="16" t="s">
        <v>20</v>
      </c>
      <c r="C79" s="16">
        <v>1</v>
      </c>
      <c r="D79" s="16" t="s">
        <v>20</v>
      </c>
      <c r="E79" s="5" t="s">
        <v>110</v>
      </c>
      <c r="F79" s="59">
        <v>0</v>
      </c>
      <c r="G79" s="59">
        <v>0</v>
      </c>
      <c r="H79" s="59">
        <v>0</v>
      </c>
      <c r="I79" s="59">
        <v>0</v>
      </c>
      <c r="J79" s="59">
        <v>0</v>
      </c>
      <c r="K79" s="59">
        <v>0</v>
      </c>
      <c r="L79" s="59">
        <v>17949</v>
      </c>
      <c r="M79" s="59">
        <v>0</v>
      </c>
      <c r="N79" s="59">
        <f t="shared" si="2"/>
        <v>17949</v>
      </c>
      <c r="O79" s="59">
        <v>0</v>
      </c>
      <c r="P79" s="142">
        <f t="shared" si="3"/>
        <v>-17949</v>
      </c>
    </row>
    <row r="80" spans="1:16" ht="27" customHeight="1">
      <c r="A80" s="15" t="s">
        <v>20</v>
      </c>
      <c r="B80" s="16" t="s">
        <v>20</v>
      </c>
      <c r="C80" s="16" t="s">
        <v>20</v>
      </c>
      <c r="D80" s="16" t="s">
        <v>22</v>
      </c>
      <c r="E80" s="5" t="s">
        <v>111</v>
      </c>
      <c r="F80" s="59">
        <v>0</v>
      </c>
      <c r="G80" s="59">
        <v>0</v>
      </c>
      <c r="H80" s="59">
        <v>0</v>
      </c>
      <c r="I80" s="59">
        <v>0</v>
      </c>
      <c r="J80" s="59">
        <v>0</v>
      </c>
      <c r="K80" s="59">
        <v>0</v>
      </c>
      <c r="L80" s="59">
        <v>17949</v>
      </c>
      <c r="M80" s="59">
        <v>0</v>
      </c>
      <c r="N80" s="59">
        <f t="shared" si="2"/>
        <v>17949</v>
      </c>
      <c r="O80" s="59">
        <v>0</v>
      </c>
      <c r="P80" s="142">
        <f t="shared" si="3"/>
        <v>-17949</v>
      </c>
    </row>
    <row r="81" spans="1:16" ht="27" customHeight="1">
      <c r="A81" s="15">
        <v>2</v>
      </c>
      <c r="B81" s="16" t="s">
        <v>20</v>
      </c>
      <c r="C81" s="16" t="s">
        <v>20</v>
      </c>
      <c r="D81" s="16" t="s">
        <v>20</v>
      </c>
      <c r="E81" s="5" t="s">
        <v>112</v>
      </c>
      <c r="F81" s="59">
        <v>0</v>
      </c>
      <c r="G81" s="59">
        <v>0</v>
      </c>
      <c r="H81" s="59">
        <v>0</v>
      </c>
      <c r="I81" s="59">
        <v>0</v>
      </c>
      <c r="J81" s="59">
        <v>0</v>
      </c>
      <c r="K81" s="59">
        <v>0</v>
      </c>
      <c r="L81" s="59">
        <f>L82+L85+L87+L89+L93+L96+L99+L101+L104+L109+L111+L114</f>
        <v>100324702</v>
      </c>
      <c r="M81" s="59">
        <v>0</v>
      </c>
      <c r="N81" s="59">
        <f t="shared" si="2"/>
        <v>100324702</v>
      </c>
      <c r="O81" s="59">
        <v>0</v>
      </c>
      <c r="P81" s="142">
        <f t="shared" si="3"/>
        <v>-100324702</v>
      </c>
    </row>
    <row r="82" spans="1:16" ht="27" customHeight="1">
      <c r="A82" s="15" t="s">
        <v>20</v>
      </c>
      <c r="B82" s="16">
        <v>1</v>
      </c>
      <c r="C82" s="16" t="s">
        <v>20</v>
      </c>
      <c r="D82" s="16" t="s">
        <v>20</v>
      </c>
      <c r="E82" s="5" t="s">
        <v>113</v>
      </c>
      <c r="F82" s="59">
        <v>0</v>
      </c>
      <c r="G82" s="59">
        <v>0</v>
      </c>
      <c r="H82" s="59">
        <v>0</v>
      </c>
      <c r="I82" s="59">
        <v>0</v>
      </c>
      <c r="J82" s="59">
        <v>0</v>
      </c>
      <c r="K82" s="59">
        <v>0</v>
      </c>
      <c r="L82" s="59">
        <v>67031</v>
      </c>
      <c r="M82" s="59">
        <v>0</v>
      </c>
      <c r="N82" s="59">
        <f t="shared" si="2"/>
        <v>67031</v>
      </c>
      <c r="O82" s="59">
        <v>0</v>
      </c>
      <c r="P82" s="142">
        <f t="shared" si="3"/>
        <v>-67031</v>
      </c>
    </row>
    <row r="83" spans="1:16" ht="27" customHeight="1">
      <c r="A83" s="15" t="s">
        <v>20</v>
      </c>
      <c r="B83" s="16" t="s">
        <v>20</v>
      </c>
      <c r="C83" s="16" t="s">
        <v>22</v>
      </c>
      <c r="D83" s="16" t="s">
        <v>20</v>
      </c>
      <c r="E83" s="5" t="s">
        <v>114</v>
      </c>
      <c r="F83" s="59">
        <v>0</v>
      </c>
      <c r="G83" s="59">
        <v>0</v>
      </c>
      <c r="H83" s="59">
        <v>0</v>
      </c>
      <c r="I83" s="59">
        <v>0</v>
      </c>
      <c r="J83" s="59">
        <v>0</v>
      </c>
      <c r="K83" s="59">
        <v>0</v>
      </c>
      <c r="L83" s="59">
        <v>67031</v>
      </c>
      <c r="M83" s="59">
        <v>0</v>
      </c>
      <c r="N83" s="59">
        <f t="shared" si="2"/>
        <v>67031</v>
      </c>
      <c r="O83" s="59">
        <v>0</v>
      </c>
      <c r="P83" s="142">
        <f t="shared" si="3"/>
        <v>-67031</v>
      </c>
    </row>
    <row r="84" spans="1:16" ht="27" customHeight="1">
      <c r="A84" s="15" t="s">
        <v>20</v>
      </c>
      <c r="B84" s="16" t="s">
        <v>20</v>
      </c>
      <c r="C84" s="16" t="s">
        <v>20</v>
      </c>
      <c r="D84" s="16" t="s">
        <v>22</v>
      </c>
      <c r="E84" s="5" t="s">
        <v>115</v>
      </c>
      <c r="F84" s="59">
        <v>0</v>
      </c>
      <c r="G84" s="59">
        <v>0</v>
      </c>
      <c r="H84" s="59">
        <v>0</v>
      </c>
      <c r="I84" s="59">
        <v>0</v>
      </c>
      <c r="J84" s="59">
        <v>0</v>
      </c>
      <c r="K84" s="59">
        <v>0</v>
      </c>
      <c r="L84" s="59">
        <v>67031</v>
      </c>
      <c r="M84" s="59">
        <v>0</v>
      </c>
      <c r="N84" s="59">
        <f t="shared" si="2"/>
        <v>67031</v>
      </c>
      <c r="O84" s="59">
        <v>0</v>
      </c>
      <c r="P84" s="142">
        <f t="shared" si="3"/>
        <v>-67031</v>
      </c>
    </row>
    <row r="85" spans="1:16" ht="27" customHeight="1">
      <c r="A85" s="15" t="s">
        <v>20</v>
      </c>
      <c r="B85" s="16">
        <v>2</v>
      </c>
      <c r="C85" s="16" t="s">
        <v>20</v>
      </c>
      <c r="D85" s="16" t="s">
        <v>20</v>
      </c>
      <c r="E85" s="5" t="s">
        <v>116</v>
      </c>
      <c r="F85" s="59">
        <v>0</v>
      </c>
      <c r="G85" s="59">
        <v>0</v>
      </c>
      <c r="H85" s="59">
        <v>0</v>
      </c>
      <c r="I85" s="59">
        <v>0</v>
      </c>
      <c r="J85" s="59">
        <v>0</v>
      </c>
      <c r="K85" s="59">
        <v>0</v>
      </c>
      <c r="L85" s="59">
        <v>2526</v>
      </c>
      <c r="M85" s="59">
        <v>0</v>
      </c>
      <c r="N85" s="59">
        <f t="shared" si="2"/>
        <v>2526</v>
      </c>
      <c r="O85" s="59">
        <v>0</v>
      </c>
      <c r="P85" s="142">
        <f t="shared" si="3"/>
        <v>-2526</v>
      </c>
    </row>
    <row r="86" spans="1:16" ht="27" customHeight="1">
      <c r="A86" s="15" t="s">
        <v>20</v>
      </c>
      <c r="B86" s="16" t="s">
        <v>20</v>
      </c>
      <c r="C86" s="16">
        <v>1</v>
      </c>
      <c r="D86" s="16" t="s">
        <v>20</v>
      </c>
      <c r="E86" s="5" t="s">
        <v>117</v>
      </c>
      <c r="F86" s="59">
        <v>0</v>
      </c>
      <c r="G86" s="59">
        <v>0</v>
      </c>
      <c r="H86" s="59">
        <v>0</v>
      </c>
      <c r="I86" s="59">
        <v>0</v>
      </c>
      <c r="J86" s="59">
        <v>0</v>
      </c>
      <c r="K86" s="59">
        <v>0</v>
      </c>
      <c r="L86" s="59">
        <v>2526</v>
      </c>
      <c r="M86" s="59">
        <v>0</v>
      </c>
      <c r="N86" s="59">
        <f t="shared" si="2"/>
        <v>2526</v>
      </c>
      <c r="O86" s="59">
        <v>0</v>
      </c>
      <c r="P86" s="142">
        <f t="shared" si="3"/>
        <v>-2526</v>
      </c>
    </row>
    <row r="87" spans="1:16" ht="27" customHeight="1">
      <c r="A87" s="15" t="s">
        <v>20</v>
      </c>
      <c r="B87" s="16" t="s">
        <v>32</v>
      </c>
      <c r="C87" s="16" t="s">
        <v>20</v>
      </c>
      <c r="D87" s="16" t="s">
        <v>20</v>
      </c>
      <c r="E87" s="5" t="s">
        <v>118</v>
      </c>
      <c r="F87" s="59">
        <v>0</v>
      </c>
      <c r="G87" s="59">
        <v>0</v>
      </c>
      <c r="H87" s="59">
        <v>0</v>
      </c>
      <c r="I87" s="59">
        <v>0</v>
      </c>
      <c r="J87" s="59">
        <v>0</v>
      </c>
      <c r="K87" s="59">
        <v>0</v>
      </c>
      <c r="L87" s="59">
        <v>0</v>
      </c>
      <c r="M87" s="59">
        <v>0</v>
      </c>
      <c r="N87" s="59">
        <f t="shared" si="2"/>
        <v>0</v>
      </c>
      <c r="O87" s="59">
        <v>0</v>
      </c>
      <c r="P87" s="62">
        <f t="shared" si="3"/>
        <v>0</v>
      </c>
    </row>
    <row r="88" spans="1:16" ht="27" customHeight="1">
      <c r="A88" s="15" t="s">
        <v>20</v>
      </c>
      <c r="B88" s="16" t="s">
        <v>20</v>
      </c>
      <c r="C88" s="16">
        <v>1</v>
      </c>
      <c r="D88" s="16" t="s">
        <v>20</v>
      </c>
      <c r="E88" s="5" t="s">
        <v>119</v>
      </c>
      <c r="F88" s="59">
        <v>0</v>
      </c>
      <c r="G88" s="59">
        <v>0</v>
      </c>
      <c r="H88" s="59">
        <v>0</v>
      </c>
      <c r="I88" s="59">
        <v>0</v>
      </c>
      <c r="J88" s="59">
        <v>0</v>
      </c>
      <c r="K88" s="59">
        <v>0</v>
      </c>
      <c r="L88" s="59">
        <v>0</v>
      </c>
      <c r="M88" s="59">
        <v>0</v>
      </c>
      <c r="N88" s="59">
        <f t="shared" si="2"/>
        <v>0</v>
      </c>
      <c r="O88" s="59">
        <v>0</v>
      </c>
      <c r="P88" s="62">
        <f t="shared" si="3"/>
        <v>0</v>
      </c>
    </row>
    <row r="89" spans="1:16" ht="27" customHeight="1">
      <c r="A89" s="15" t="s">
        <v>20</v>
      </c>
      <c r="B89" s="16">
        <v>4</v>
      </c>
      <c r="C89" s="16" t="s">
        <v>20</v>
      </c>
      <c r="D89" s="16" t="s">
        <v>20</v>
      </c>
      <c r="E89" s="5" t="s">
        <v>120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59">
        <v>0</v>
      </c>
      <c r="L89" s="59">
        <v>35197001</v>
      </c>
      <c r="M89" s="59">
        <v>0</v>
      </c>
      <c r="N89" s="59">
        <f t="shared" si="2"/>
        <v>35197001</v>
      </c>
      <c r="O89" s="59">
        <v>0</v>
      </c>
      <c r="P89" s="142">
        <f t="shared" si="3"/>
        <v>-35197001</v>
      </c>
    </row>
    <row r="90" spans="1:16" ht="27" customHeight="1">
      <c r="A90" s="15" t="s">
        <v>20</v>
      </c>
      <c r="B90" s="16" t="s">
        <v>20</v>
      </c>
      <c r="C90" s="16">
        <v>1</v>
      </c>
      <c r="D90" s="16" t="s">
        <v>20</v>
      </c>
      <c r="E90" s="5" t="s">
        <v>121</v>
      </c>
      <c r="F90" s="59">
        <v>0</v>
      </c>
      <c r="G90" s="59">
        <v>0</v>
      </c>
      <c r="H90" s="59">
        <v>0</v>
      </c>
      <c r="I90" s="59">
        <v>0</v>
      </c>
      <c r="J90" s="59">
        <v>0</v>
      </c>
      <c r="K90" s="59">
        <v>0</v>
      </c>
      <c r="L90" s="59">
        <v>320376</v>
      </c>
      <c r="M90" s="59">
        <v>0</v>
      </c>
      <c r="N90" s="59">
        <f t="shared" si="2"/>
        <v>320376</v>
      </c>
      <c r="O90" s="59">
        <v>0</v>
      </c>
      <c r="P90" s="142">
        <f t="shared" si="3"/>
        <v>-320376</v>
      </c>
    </row>
    <row r="91" spans="1:16" ht="27" customHeight="1">
      <c r="A91" s="15" t="s">
        <v>20</v>
      </c>
      <c r="B91" s="16" t="s">
        <v>20</v>
      </c>
      <c r="C91" s="16" t="s">
        <v>20</v>
      </c>
      <c r="D91" s="16" t="s">
        <v>22</v>
      </c>
      <c r="E91" s="5" t="s">
        <v>122</v>
      </c>
      <c r="F91" s="59">
        <v>0</v>
      </c>
      <c r="G91" s="59">
        <v>0</v>
      </c>
      <c r="H91" s="59">
        <v>0</v>
      </c>
      <c r="I91" s="59">
        <v>0</v>
      </c>
      <c r="J91" s="59">
        <v>0</v>
      </c>
      <c r="K91" s="59">
        <v>0</v>
      </c>
      <c r="L91" s="59">
        <v>320376</v>
      </c>
      <c r="M91" s="59">
        <v>0</v>
      </c>
      <c r="N91" s="59">
        <f t="shared" si="2"/>
        <v>320376</v>
      </c>
      <c r="O91" s="59">
        <v>0</v>
      </c>
      <c r="P91" s="142">
        <f t="shared" si="3"/>
        <v>-320376</v>
      </c>
    </row>
    <row r="92" spans="1:16" ht="27" customHeight="1">
      <c r="A92" s="15" t="s">
        <v>20</v>
      </c>
      <c r="B92" s="16" t="s">
        <v>20</v>
      </c>
      <c r="C92" s="16">
        <v>2</v>
      </c>
      <c r="D92" s="16" t="s">
        <v>20</v>
      </c>
      <c r="E92" s="5" t="s">
        <v>123</v>
      </c>
      <c r="F92" s="59">
        <v>0</v>
      </c>
      <c r="G92" s="59">
        <v>0</v>
      </c>
      <c r="H92" s="59">
        <v>0</v>
      </c>
      <c r="I92" s="59">
        <v>0</v>
      </c>
      <c r="J92" s="59">
        <v>0</v>
      </c>
      <c r="K92" s="59">
        <v>0</v>
      </c>
      <c r="L92" s="59">
        <v>34876625</v>
      </c>
      <c r="M92" s="59">
        <v>0</v>
      </c>
      <c r="N92" s="59">
        <f t="shared" si="2"/>
        <v>34876625</v>
      </c>
      <c r="O92" s="59">
        <v>0</v>
      </c>
      <c r="P92" s="142">
        <f t="shared" si="3"/>
        <v>-34876625</v>
      </c>
    </row>
    <row r="93" spans="1:16" ht="27" customHeight="1">
      <c r="A93" s="15" t="s">
        <v>20</v>
      </c>
      <c r="B93" s="16">
        <v>5</v>
      </c>
      <c r="C93" s="16" t="s">
        <v>20</v>
      </c>
      <c r="D93" s="16" t="s">
        <v>20</v>
      </c>
      <c r="E93" s="5" t="s">
        <v>124</v>
      </c>
      <c r="F93" s="59">
        <v>0</v>
      </c>
      <c r="G93" s="59">
        <v>0</v>
      </c>
      <c r="H93" s="59">
        <v>0</v>
      </c>
      <c r="I93" s="59">
        <v>0</v>
      </c>
      <c r="J93" s="59">
        <v>0</v>
      </c>
      <c r="K93" s="59">
        <v>0</v>
      </c>
      <c r="L93" s="59">
        <v>350000</v>
      </c>
      <c r="M93" s="59">
        <v>0</v>
      </c>
      <c r="N93" s="59">
        <f t="shared" si="2"/>
        <v>350000</v>
      </c>
      <c r="O93" s="59">
        <v>0</v>
      </c>
      <c r="P93" s="142">
        <f t="shared" si="3"/>
        <v>-350000</v>
      </c>
    </row>
    <row r="94" spans="1:16" ht="27" customHeight="1">
      <c r="A94" s="15" t="s">
        <v>20</v>
      </c>
      <c r="B94" s="16" t="s">
        <v>20</v>
      </c>
      <c r="C94" s="16">
        <v>1</v>
      </c>
      <c r="D94" s="16" t="s">
        <v>20</v>
      </c>
      <c r="E94" s="5" t="s">
        <v>125</v>
      </c>
      <c r="F94" s="59">
        <v>0</v>
      </c>
      <c r="G94" s="59">
        <v>0</v>
      </c>
      <c r="H94" s="59">
        <v>0</v>
      </c>
      <c r="I94" s="59">
        <v>0</v>
      </c>
      <c r="J94" s="59">
        <v>0</v>
      </c>
      <c r="K94" s="59">
        <v>0</v>
      </c>
      <c r="L94" s="59">
        <v>350000</v>
      </c>
      <c r="M94" s="59">
        <v>0</v>
      </c>
      <c r="N94" s="59">
        <f t="shared" si="2"/>
        <v>350000</v>
      </c>
      <c r="O94" s="59">
        <v>0</v>
      </c>
      <c r="P94" s="142">
        <f t="shared" si="3"/>
        <v>-350000</v>
      </c>
    </row>
    <row r="95" spans="1:16" ht="27" customHeight="1">
      <c r="A95" s="15" t="s">
        <v>20</v>
      </c>
      <c r="B95" s="16" t="s">
        <v>20</v>
      </c>
      <c r="C95" s="16" t="s">
        <v>20</v>
      </c>
      <c r="D95" s="16" t="s">
        <v>22</v>
      </c>
      <c r="E95" s="5" t="s">
        <v>126</v>
      </c>
      <c r="F95" s="59">
        <v>0</v>
      </c>
      <c r="G95" s="59">
        <v>0</v>
      </c>
      <c r="H95" s="59">
        <v>0</v>
      </c>
      <c r="I95" s="59">
        <v>0</v>
      </c>
      <c r="J95" s="59">
        <v>0</v>
      </c>
      <c r="K95" s="59">
        <v>0</v>
      </c>
      <c r="L95" s="59">
        <v>350000</v>
      </c>
      <c r="M95" s="59">
        <v>0</v>
      </c>
      <c r="N95" s="59">
        <f t="shared" si="2"/>
        <v>350000</v>
      </c>
      <c r="O95" s="59">
        <v>0</v>
      </c>
      <c r="P95" s="142">
        <f t="shared" si="3"/>
        <v>-350000</v>
      </c>
    </row>
    <row r="96" spans="1:16" ht="27" customHeight="1">
      <c r="A96" s="15" t="s">
        <v>20</v>
      </c>
      <c r="B96" s="16">
        <v>6</v>
      </c>
      <c r="C96" s="16" t="s">
        <v>20</v>
      </c>
      <c r="D96" s="16" t="s">
        <v>20</v>
      </c>
      <c r="E96" s="5" t="s">
        <v>127</v>
      </c>
      <c r="F96" s="59">
        <v>0</v>
      </c>
      <c r="G96" s="59">
        <v>0</v>
      </c>
      <c r="H96" s="59">
        <v>0</v>
      </c>
      <c r="I96" s="59">
        <v>0</v>
      </c>
      <c r="J96" s="59">
        <v>0</v>
      </c>
      <c r="K96" s="59">
        <v>0</v>
      </c>
      <c r="L96" s="59">
        <v>18</v>
      </c>
      <c r="M96" s="59">
        <v>0</v>
      </c>
      <c r="N96" s="59">
        <f t="shared" si="2"/>
        <v>18</v>
      </c>
      <c r="O96" s="59">
        <v>0</v>
      </c>
      <c r="P96" s="142">
        <f t="shared" si="3"/>
        <v>-18</v>
      </c>
    </row>
    <row r="97" spans="1:16" ht="27" customHeight="1">
      <c r="A97" s="22" t="s">
        <v>20</v>
      </c>
      <c r="B97" s="23" t="s">
        <v>20</v>
      </c>
      <c r="C97" s="23">
        <v>1</v>
      </c>
      <c r="D97" s="23" t="s">
        <v>20</v>
      </c>
      <c r="E97" s="24" t="s">
        <v>128</v>
      </c>
      <c r="F97" s="61">
        <v>0</v>
      </c>
      <c r="G97" s="61">
        <v>0</v>
      </c>
      <c r="H97" s="61">
        <v>0</v>
      </c>
      <c r="I97" s="61">
        <v>0</v>
      </c>
      <c r="J97" s="61">
        <v>0</v>
      </c>
      <c r="K97" s="61">
        <v>0</v>
      </c>
      <c r="L97" s="61">
        <v>18</v>
      </c>
      <c r="M97" s="61">
        <v>0</v>
      </c>
      <c r="N97" s="61">
        <f t="shared" si="2"/>
        <v>18</v>
      </c>
      <c r="O97" s="61">
        <v>0</v>
      </c>
      <c r="P97" s="143">
        <f t="shared" si="3"/>
        <v>-18</v>
      </c>
    </row>
    <row r="98" spans="1:16" ht="27" customHeight="1">
      <c r="A98" s="15" t="s">
        <v>20</v>
      </c>
      <c r="B98" s="16" t="s">
        <v>20</v>
      </c>
      <c r="C98" s="16" t="s">
        <v>20</v>
      </c>
      <c r="D98" s="16" t="s">
        <v>22</v>
      </c>
      <c r="E98" s="5" t="s">
        <v>129</v>
      </c>
      <c r="F98" s="59">
        <v>0</v>
      </c>
      <c r="G98" s="59">
        <v>0</v>
      </c>
      <c r="H98" s="59">
        <v>0</v>
      </c>
      <c r="I98" s="59">
        <v>0</v>
      </c>
      <c r="J98" s="59">
        <v>0</v>
      </c>
      <c r="K98" s="59">
        <v>0</v>
      </c>
      <c r="L98" s="59">
        <v>18</v>
      </c>
      <c r="M98" s="59">
        <v>0</v>
      </c>
      <c r="N98" s="59">
        <f t="shared" si="2"/>
        <v>18</v>
      </c>
      <c r="O98" s="59">
        <v>0</v>
      </c>
      <c r="P98" s="142">
        <f t="shared" si="3"/>
        <v>-18</v>
      </c>
    </row>
    <row r="99" spans="1:16" ht="27" customHeight="1">
      <c r="A99" s="15" t="s">
        <v>20</v>
      </c>
      <c r="B99" s="16">
        <v>7</v>
      </c>
      <c r="C99" s="16" t="s">
        <v>20</v>
      </c>
      <c r="D99" s="16" t="s">
        <v>20</v>
      </c>
      <c r="E99" s="5" t="s">
        <v>130</v>
      </c>
      <c r="F99" s="59">
        <v>0</v>
      </c>
      <c r="G99" s="59">
        <v>0</v>
      </c>
      <c r="H99" s="59">
        <v>0</v>
      </c>
      <c r="I99" s="59">
        <v>0</v>
      </c>
      <c r="J99" s="59">
        <v>0</v>
      </c>
      <c r="K99" s="59">
        <v>0</v>
      </c>
      <c r="L99" s="59">
        <v>27804</v>
      </c>
      <c r="M99" s="59">
        <v>0</v>
      </c>
      <c r="N99" s="59">
        <f t="shared" si="2"/>
        <v>27804</v>
      </c>
      <c r="O99" s="59">
        <v>0</v>
      </c>
      <c r="P99" s="142">
        <f t="shared" si="3"/>
        <v>-27804</v>
      </c>
    </row>
    <row r="100" spans="1:16" ht="27" customHeight="1">
      <c r="A100" s="15" t="s">
        <v>20</v>
      </c>
      <c r="B100" s="16" t="s">
        <v>20</v>
      </c>
      <c r="C100" s="16">
        <v>1</v>
      </c>
      <c r="D100" s="16" t="s">
        <v>20</v>
      </c>
      <c r="E100" s="5" t="s">
        <v>131</v>
      </c>
      <c r="F100" s="59">
        <v>0</v>
      </c>
      <c r="G100" s="59">
        <v>0</v>
      </c>
      <c r="H100" s="59">
        <v>0</v>
      </c>
      <c r="I100" s="59">
        <v>0</v>
      </c>
      <c r="J100" s="59">
        <v>0</v>
      </c>
      <c r="K100" s="59">
        <v>0</v>
      </c>
      <c r="L100" s="59">
        <v>27804</v>
      </c>
      <c r="M100" s="59">
        <v>0</v>
      </c>
      <c r="N100" s="59">
        <f t="shared" si="2"/>
        <v>27804</v>
      </c>
      <c r="O100" s="59">
        <v>0</v>
      </c>
      <c r="P100" s="142">
        <f t="shared" si="3"/>
        <v>-27804</v>
      </c>
    </row>
    <row r="101" spans="1:16" ht="27" customHeight="1">
      <c r="A101" s="15" t="s">
        <v>20</v>
      </c>
      <c r="B101" s="16">
        <v>8</v>
      </c>
      <c r="C101" s="16" t="s">
        <v>20</v>
      </c>
      <c r="D101" s="16" t="s">
        <v>20</v>
      </c>
      <c r="E101" s="5" t="s">
        <v>132</v>
      </c>
      <c r="F101" s="59">
        <v>0</v>
      </c>
      <c r="G101" s="59">
        <v>0</v>
      </c>
      <c r="H101" s="59">
        <v>0</v>
      </c>
      <c r="I101" s="59">
        <v>0</v>
      </c>
      <c r="J101" s="59">
        <v>0</v>
      </c>
      <c r="K101" s="59">
        <v>0</v>
      </c>
      <c r="L101" s="59">
        <v>0</v>
      </c>
      <c r="M101" s="59">
        <v>0</v>
      </c>
      <c r="N101" s="59">
        <f t="shared" si="2"/>
        <v>0</v>
      </c>
      <c r="O101" s="59">
        <v>0</v>
      </c>
      <c r="P101" s="62">
        <f t="shared" si="3"/>
        <v>0</v>
      </c>
    </row>
    <row r="102" spans="1:16" ht="27" customHeight="1">
      <c r="A102" s="15" t="s">
        <v>20</v>
      </c>
      <c r="B102" s="16" t="s">
        <v>20</v>
      </c>
      <c r="C102" s="16">
        <v>1</v>
      </c>
      <c r="D102" s="16" t="s">
        <v>20</v>
      </c>
      <c r="E102" s="5" t="s">
        <v>133</v>
      </c>
      <c r="F102" s="59">
        <v>0</v>
      </c>
      <c r="G102" s="59">
        <v>0</v>
      </c>
      <c r="H102" s="59">
        <v>0</v>
      </c>
      <c r="I102" s="59">
        <v>0</v>
      </c>
      <c r="J102" s="59">
        <v>0</v>
      </c>
      <c r="K102" s="59">
        <v>0</v>
      </c>
      <c r="L102" s="59">
        <v>0</v>
      </c>
      <c r="M102" s="59">
        <v>0</v>
      </c>
      <c r="N102" s="59">
        <f t="shared" si="2"/>
        <v>0</v>
      </c>
      <c r="O102" s="59">
        <v>0</v>
      </c>
      <c r="P102" s="62">
        <f t="shared" si="3"/>
        <v>0</v>
      </c>
    </row>
    <row r="103" spans="1:16" ht="27" customHeight="1">
      <c r="A103" s="15" t="s">
        <v>20</v>
      </c>
      <c r="B103" s="16" t="s">
        <v>20</v>
      </c>
      <c r="C103" s="16" t="s">
        <v>20</v>
      </c>
      <c r="D103" s="16">
        <v>1</v>
      </c>
      <c r="E103" s="5" t="s">
        <v>134</v>
      </c>
      <c r="F103" s="59">
        <v>0</v>
      </c>
      <c r="G103" s="59">
        <v>0</v>
      </c>
      <c r="H103" s="59">
        <v>0</v>
      </c>
      <c r="I103" s="59">
        <v>0</v>
      </c>
      <c r="J103" s="59">
        <v>0</v>
      </c>
      <c r="K103" s="59">
        <v>0</v>
      </c>
      <c r="L103" s="59">
        <v>0</v>
      </c>
      <c r="M103" s="59">
        <v>0</v>
      </c>
      <c r="N103" s="59">
        <f t="shared" si="2"/>
        <v>0</v>
      </c>
      <c r="O103" s="59">
        <v>0</v>
      </c>
      <c r="P103" s="62">
        <f t="shared" si="3"/>
        <v>0</v>
      </c>
    </row>
    <row r="104" spans="1:16" ht="27" customHeight="1">
      <c r="A104" s="15" t="s">
        <v>20</v>
      </c>
      <c r="B104" s="16">
        <v>9</v>
      </c>
      <c r="C104" s="16" t="s">
        <v>20</v>
      </c>
      <c r="D104" s="16" t="s">
        <v>20</v>
      </c>
      <c r="E104" s="5" t="s">
        <v>135</v>
      </c>
      <c r="F104" s="59">
        <v>0</v>
      </c>
      <c r="G104" s="59">
        <v>0</v>
      </c>
      <c r="H104" s="59">
        <v>0</v>
      </c>
      <c r="I104" s="59">
        <v>0</v>
      </c>
      <c r="J104" s="59">
        <v>0</v>
      </c>
      <c r="K104" s="59">
        <v>0</v>
      </c>
      <c r="L104" s="59">
        <v>64670831</v>
      </c>
      <c r="M104" s="59">
        <v>0</v>
      </c>
      <c r="N104" s="59">
        <f t="shared" si="2"/>
        <v>64670831</v>
      </c>
      <c r="O104" s="59">
        <v>0</v>
      </c>
      <c r="P104" s="142">
        <f t="shared" si="3"/>
        <v>-64670831</v>
      </c>
    </row>
    <row r="105" spans="1:16" ht="27" customHeight="1">
      <c r="A105" s="15" t="s">
        <v>20</v>
      </c>
      <c r="B105" s="16" t="s">
        <v>20</v>
      </c>
      <c r="C105" s="16">
        <v>1</v>
      </c>
      <c r="D105" s="16" t="s">
        <v>20</v>
      </c>
      <c r="E105" s="5" t="s">
        <v>136</v>
      </c>
      <c r="F105" s="59">
        <v>0</v>
      </c>
      <c r="G105" s="59">
        <v>0</v>
      </c>
      <c r="H105" s="59">
        <v>0</v>
      </c>
      <c r="I105" s="59">
        <v>0</v>
      </c>
      <c r="J105" s="59">
        <v>0</v>
      </c>
      <c r="K105" s="59">
        <v>0</v>
      </c>
      <c r="L105" s="59">
        <v>64670831</v>
      </c>
      <c r="M105" s="59">
        <v>0</v>
      </c>
      <c r="N105" s="59">
        <f t="shared" si="2"/>
        <v>64670831</v>
      </c>
      <c r="O105" s="59">
        <v>0</v>
      </c>
      <c r="P105" s="142">
        <f t="shared" si="3"/>
        <v>-64670831</v>
      </c>
    </row>
    <row r="106" spans="1:16" ht="27" customHeight="1">
      <c r="A106" s="15" t="s">
        <v>20</v>
      </c>
      <c r="B106" s="16">
        <v>10</v>
      </c>
      <c r="C106" s="16" t="s">
        <v>20</v>
      </c>
      <c r="D106" s="16" t="s">
        <v>20</v>
      </c>
      <c r="E106" s="5" t="s">
        <v>137</v>
      </c>
      <c r="F106" s="59">
        <v>0</v>
      </c>
      <c r="G106" s="59">
        <v>0</v>
      </c>
      <c r="H106" s="59">
        <v>0</v>
      </c>
      <c r="I106" s="59">
        <v>0</v>
      </c>
      <c r="J106" s="59">
        <v>0</v>
      </c>
      <c r="K106" s="59">
        <v>0</v>
      </c>
      <c r="L106" s="59">
        <v>0</v>
      </c>
      <c r="M106" s="59">
        <v>0</v>
      </c>
      <c r="N106" s="59">
        <f t="shared" si="2"/>
        <v>0</v>
      </c>
      <c r="O106" s="59">
        <v>0</v>
      </c>
      <c r="P106" s="62">
        <f t="shared" si="3"/>
        <v>0</v>
      </c>
    </row>
    <row r="107" spans="1:16" ht="27" customHeight="1">
      <c r="A107" s="15" t="s">
        <v>20</v>
      </c>
      <c r="B107" s="16" t="s">
        <v>20</v>
      </c>
      <c r="C107" s="16">
        <v>1</v>
      </c>
      <c r="D107" s="16" t="s">
        <v>20</v>
      </c>
      <c r="E107" s="5" t="s">
        <v>138</v>
      </c>
      <c r="F107" s="59">
        <v>0</v>
      </c>
      <c r="G107" s="59">
        <v>0</v>
      </c>
      <c r="H107" s="59">
        <v>0</v>
      </c>
      <c r="I107" s="59">
        <v>0</v>
      </c>
      <c r="J107" s="59">
        <v>0</v>
      </c>
      <c r="K107" s="59">
        <v>0</v>
      </c>
      <c r="L107" s="59">
        <v>0</v>
      </c>
      <c r="M107" s="59">
        <v>0</v>
      </c>
      <c r="N107" s="59">
        <f t="shared" si="2"/>
        <v>0</v>
      </c>
      <c r="O107" s="59">
        <v>0</v>
      </c>
      <c r="P107" s="62">
        <f t="shared" si="3"/>
        <v>0</v>
      </c>
    </row>
    <row r="108" spans="1:16" ht="27" customHeight="1">
      <c r="A108" s="15" t="s">
        <v>20</v>
      </c>
      <c r="B108" s="16" t="s">
        <v>20</v>
      </c>
      <c r="C108" s="16" t="s">
        <v>20</v>
      </c>
      <c r="D108" s="16">
        <v>1</v>
      </c>
      <c r="E108" s="5" t="s">
        <v>139</v>
      </c>
      <c r="F108" s="59">
        <v>0</v>
      </c>
      <c r="G108" s="59">
        <v>0</v>
      </c>
      <c r="H108" s="59">
        <v>0</v>
      </c>
      <c r="I108" s="59">
        <v>0</v>
      </c>
      <c r="J108" s="59">
        <v>0</v>
      </c>
      <c r="K108" s="59">
        <v>0</v>
      </c>
      <c r="L108" s="59">
        <v>0</v>
      </c>
      <c r="M108" s="59">
        <v>0</v>
      </c>
      <c r="N108" s="59">
        <f t="shared" si="2"/>
        <v>0</v>
      </c>
      <c r="O108" s="59">
        <v>0</v>
      </c>
      <c r="P108" s="62">
        <f t="shared" si="3"/>
        <v>0</v>
      </c>
    </row>
    <row r="109" spans="1:16" ht="27" customHeight="1">
      <c r="A109" s="15" t="s">
        <v>20</v>
      </c>
      <c r="B109" s="16">
        <v>11</v>
      </c>
      <c r="C109" s="16" t="s">
        <v>20</v>
      </c>
      <c r="D109" s="16" t="s">
        <v>20</v>
      </c>
      <c r="E109" s="5" t="s">
        <v>140</v>
      </c>
      <c r="F109" s="59">
        <v>0</v>
      </c>
      <c r="G109" s="59">
        <v>0</v>
      </c>
      <c r="H109" s="59">
        <v>0</v>
      </c>
      <c r="I109" s="59">
        <v>0</v>
      </c>
      <c r="J109" s="59">
        <v>0</v>
      </c>
      <c r="K109" s="59">
        <v>0</v>
      </c>
      <c r="L109" s="59">
        <v>9491</v>
      </c>
      <c r="M109" s="59">
        <v>0</v>
      </c>
      <c r="N109" s="59">
        <f t="shared" si="2"/>
        <v>9491</v>
      </c>
      <c r="O109" s="59">
        <v>0</v>
      </c>
      <c r="P109" s="142">
        <f t="shared" si="3"/>
        <v>-9491</v>
      </c>
    </row>
    <row r="110" spans="1:16" ht="27" customHeight="1">
      <c r="A110" s="15" t="s">
        <v>20</v>
      </c>
      <c r="B110" s="16" t="s">
        <v>20</v>
      </c>
      <c r="C110" s="16">
        <v>1</v>
      </c>
      <c r="D110" s="16" t="s">
        <v>20</v>
      </c>
      <c r="E110" s="5" t="s">
        <v>141</v>
      </c>
      <c r="F110" s="59">
        <v>0</v>
      </c>
      <c r="G110" s="59">
        <v>0</v>
      </c>
      <c r="H110" s="59">
        <v>0</v>
      </c>
      <c r="I110" s="59">
        <v>0</v>
      </c>
      <c r="J110" s="59">
        <v>0</v>
      </c>
      <c r="K110" s="59">
        <v>0</v>
      </c>
      <c r="L110" s="59">
        <v>9491</v>
      </c>
      <c r="M110" s="59">
        <v>0</v>
      </c>
      <c r="N110" s="59">
        <f t="shared" si="2"/>
        <v>9491</v>
      </c>
      <c r="O110" s="59">
        <v>0</v>
      </c>
      <c r="P110" s="142">
        <f t="shared" si="3"/>
        <v>-9491</v>
      </c>
    </row>
    <row r="111" spans="1:16" ht="27" customHeight="1">
      <c r="A111" s="15" t="s">
        <v>20</v>
      </c>
      <c r="B111" s="16">
        <v>12</v>
      </c>
      <c r="C111" s="16" t="s">
        <v>20</v>
      </c>
      <c r="D111" s="16" t="s">
        <v>20</v>
      </c>
      <c r="E111" s="5" t="s">
        <v>142</v>
      </c>
      <c r="F111" s="59">
        <v>0</v>
      </c>
      <c r="G111" s="59">
        <v>0</v>
      </c>
      <c r="H111" s="59">
        <v>0</v>
      </c>
      <c r="I111" s="59">
        <v>0</v>
      </c>
      <c r="J111" s="59">
        <v>0</v>
      </c>
      <c r="K111" s="59">
        <v>0</v>
      </c>
      <c r="L111" s="59">
        <v>0</v>
      </c>
      <c r="M111" s="59">
        <v>0</v>
      </c>
      <c r="N111" s="59">
        <f t="shared" si="2"/>
        <v>0</v>
      </c>
      <c r="O111" s="59">
        <v>0</v>
      </c>
      <c r="P111" s="62">
        <f t="shared" si="3"/>
        <v>0</v>
      </c>
    </row>
    <row r="112" spans="1:16" ht="27" customHeight="1">
      <c r="A112" s="15" t="s">
        <v>20</v>
      </c>
      <c r="B112" s="16" t="s">
        <v>20</v>
      </c>
      <c r="C112" s="16">
        <v>1</v>
      </c>
      <c r="D112" s="16" t="s">
        <v>20</v>
      </c>
      <c r="E112" s="5" t="s">
        <v>143</v>
      </c>
      <c r="F112" s="59">
        <v>0</v>
      </c>
      <c r="G112" s="59">
        <v>0</v>
      </c>
      <c r="H112" s="59">
        <v>0</v>
      </c>
      <c r="I112" s="59">
        <v>0</v>
      </c>
      <c r="J112" s="59">
        <v>0</v>
      </c>
      <c r="K112" s="59">
        <v>0</v>
      </c>
      <c r="L112" s="59">
        <v>0</v>
      </c>
      <c r="M112" s="59">
        <v>0</v>
      </c>
      <c r="N112" s="59">
        <f t="shared" si="2"/>
        <v>0</v>
      </c>
      <c r="O112" s="59">
        <v>0</v>
      </c>
      <c r="P112" s="62">
        <f t="shared" si="3"/>
        <v>0</v>
      </c>
    </row>
    <row r="113" spans="1:16" ht="27" customHeight="1">
      <c r="A113" s="15" t="s">
        <v>20</v>
      </c>
      <c r="B113" s="16" t="s">
        <v>20</v>
      </c>
      <c r="C113" s="16" t="s">
        <v>20</v>
      </c>
      <c r="D113" s="16" t="s">
        <v>22</v>
      </c>
      <c r="E113" s="5" t="s">
        <v>144</v>
      </c>
      <c r="F113" s="59">
        <v>0</v>
      </c>
      <c r="G113" s="59">
        <v>0</v>
      </c>
      <c r="H113" s="59">
        <v>0</v>
      </c>
      <c r="I113" s="59">
        <v>0</v>
      </c>
      <c r="J113" s="59">
        <v>0</v>
      </c>
      <c r="K113" s="59">
        <v>0</v>
      </c>
      <c r="L113" s="59">
        <v>0</v>
      </c>
      <c r="M113" s="59">
        <v>0</v>
      </c>
      <c r="N113" s="59">
        <f t="shared" si="2"/>
        <v>0</v>
      </c>
      <c r="O113" s="59">
        <v>0</v>
      </c>
      <c r="P113" s="62">
        <f t="shared" si="3"/>
        <v>0</v>
      </c>
    </row>
    <row r="114" spans="1:16" ht="27" customHeight="1">
      <c r="A114" s="15" t="s">
        <v>20</v>
      </c>
      <c r="B114" s="16">
        <v>13</v>
      </c>
      <c r="C114" s="16" t="s">
        <v>20</v>
      </c>
      <c r="D114" s="16" t="s">
        <v>20</v>
      </c>
      <c r="E114" s="5" t="s">
        <v>145</v>
      </c>
      <c r="F114" s="59">
        <v>0</v>
      </c>
      <c r="G114" s="59">
        <v>0</v>
      </c>
      <c r="H114" s="59">
        <v>0</v>
      </c>
      <c r="I114" s="59">
        <v>0</v>
      </c>
      <c r="J114" s="59">
        <v>0</v>
      </c>
      <c r="K114" s="59">
        <v>0</v>
      </c>
      <c r="L114" s="59">
        <v>0</v>
      </c>
      <c r="M114" s="59">
        <v>0</v>
      </c>
      <c r="N114" s="59">
        <f t="shared" si="2"/>
        <v>0</v>
      </c>
      <c r="O114" s="59">
        <v>0</v>
      </c>
      <c r="P114" s="62">
        <f t="shared" si="3"/>
        <v>0</v>
      </c>
    </row>
    <row r="115" spans="1:16" ht="27" customHeight="1">
      <c r="A115" s="15" t="s">
        <v>20</v>
      </c>
      <c r="B115" s="16" t="s">
        <v>20</v>
      </c>
      <c r="C115" s="16">
        <v>1</v>
      </c>
      <c r="D115" s="16" t="s">
        <v>20</v>
      </c>
      <c r="E115" s="5" t="s">
        <v>146</v>
      </c>
      <c r="F115" s="59">
        <v>0</v>
      </c>
      <c r="G115" s="59">
        <v>0</v>
      </c>
      <c r="H115" s="59">
        <v>0</v>
      </c>
      <c r="I115" s="59">
        <v>0</v>
      </c>
      <c r="J115" s="59">
        <v>0</v>
      </c>
      <c r="K115" s="59">
        <v>0</v>
      </c>
      <c r="L115" s="59">
        <v>0</v>
      </c>
      <c r="M115" s="59">
        <v>0</v>
      </c>
      <c r="N115" s="59">
        <f t="shared" si="2"/>
        <v>0</v>
      </c>
      <c r="O115" s="59">
        <v>0</v>
      </c>
      <c r="P115" s="62">
        <f t="shared" si="3"/>
        <v>0</v>
      </c>
    </row>
    <row r="116" spans="1:16" ht="27" customHeight="1">
      <c r="A116" s="15" t="s">
        <v>20</v>
      </c>
      <c r="B116" s="16" t="s">
        <v>20</v>
      </c>
      <c r="C116" s="16" t="s">
        <v>20</v>
      </c>
      <c r="D116" s="16">
        <v>1</v>
      </c>
      <c r="E116" s="5" t="s">
        <v>147</v>
      </c>
      <c r="F116" s="59">
        <v>0</v>
      </c>
      <c r="G116" s="59">
        <v>0</v>
      </c>
      <c r="H116" s="59">
        <v>0</v>
      </c>
      <c r="I116" s="59">
        <v>0</v>
      </c>
      <c r="J116" s="59">
        <v>0</v>
      </c>
      <c r="K116" s="59">
        <v>0</v>
      </c>
      <c r="L116" s="59">
        <v>0</v>
      </c>
      <c r="M116" s="59">
        <v>0</v>
      </c>
      <c r="N116" s="59">
        <f t="shared" si="2"/>
        <v>0</v>
      </c>
      <c r="O116" s="59">
        <v>0</v>
      </c>
      <c r="P116" s="62">
        <f t="shared" si="3"/>
        <v>0</v>
      </c>
    </row>
    <row r="117" spans="1:16" ht="27" customHeight="1">
      <c r="A117" s="15">
        <v>3</v>
      </c>
      <c r="B117" s="16" t="s">
        <v>20</v>
      </c>
      <c r="C117" s="16" t="s">
        <v>20</v>
      </c>
      <c r="D117" s="16" t="s">
        <v>20</v>
      </c>
      <c r="E117" s="5" t="s">
        <v>148</v>
      </c>
      <c r="F117" s="59">
        <v>0</v>
      </c>
      <c r="G117" s="59">
        <v>0</v>
      </c>
      <c r="H117" s="59">
        <v>0</v>
      </c>
      <c r="I117" s="59">
        <v>0</v>
      </c>
      <c r="J117" s="59">
        <v>0</v>
      </c>
      <c r="K117" s="59">
        <v>0</v>
      </c>
      <c r="L117" s="147">
        <f>L118+L121+L124+L127+L130+L134+L137+L140+L143</f>
        <v>-14521210</v>
      </c>
      <c r="M117" s="59">
        <v>0</v>
      </c>
      <c r="N117" s="147">
        <f t="shared" si="2"/>
        <v>-14521210</v>
      </c>
      <c r="O117" s="59">
        <v>0</v>
      </c>
      <c r="P117" s="142">
        <f t="shared" si="3"/>
        <v>14521210</v>
      </c>
    </row>
    <row r="118" spans="1:16" ht="27" customHeight="1">
      <c r="A118" s="15" t="s">
        <v>20</v>
      </c>
      <c r="B118" s="16" t="s">
        <v>22</v>
      </c>
      <c r="C118" s="16" t="s">
        <v>20</v>
      </c>
      <c r="D118" s="16" t="s">
        <v>20</v>
      </c>
      <c r="E118" s="5" t="s">
        <v>149</v>
      </c>
      <c r="F118" s="59">
        <v>0</v>
      </c>
      <c r="G118" s="59">
        <v>0</v>
      </c>
      <c r="H118" s="59">
        <v>0</v>
      </c>
      <c r="I118" s="59">
        <v>0</v>
      </c>
      <c r="J118" s="59">
        <v>0</v>
      </c>
      <c r="K118" s="59">
        <v>0</v>
      </c>
      <c r="L118" s="59">
        <v>0</v>
      </c>
      <c r="M118" s="59">
        <v>0</v>
      </c>
      <c r="N118" s="59">
        <f t="shared" si="2"/>
        <v>0</v>
      </c>
      <c r="O118" s="59">
        <v>0</v>
      </c>
      <c r="P118" s="62">
        <f t="shared" si="3"/>
        <v>0</v>
      </c>
    </row>
    <row r="119" spans="1:16" ht="27" customHeight="1">
      <c r="A119" s="15" t="s">
        <v>20</v>
      </c>
      <c r="B119" s="16" t="s">
        <v>20</v>
      </c>
      <c r="C119" s="16" t="s">
        <v>22</v>
      </c>
      <c r="D119" s="16" t="s">
        <v>20</v>
      </c>
      <c r="E119" s="5" t="s">
        <v>150</v>
      </c>
      <c r="F119" s="59">
        <v>0</v>
      </c>
      <c r="G119" s="59">
        <v>0</v>
      </c>
      <c r="H119" s="59">
        <v>0</v>
      </c>
      <c r="I119" s="59">
        <v>0</v>
      </c>
      <c r="J119" s="59">
        <v>0</v>
      </c>
      <c r="K119" s="59">
        <v>0</v>
      </c>
      <c r="L119" s="59">
        <v>0</v>
      </c>
      <c r="M119" s="59">
        <v>0</v>
      </c>
      <c r="N119" s="59">
        <f t="shared" si="2"/>
        <v>0</v>
      </c>
      <c r="O119" s="59">
        <v>0</v>
      </c>
      <c r="P119" s="62">
        <f t="shared" si="3"/>
        <v>0</v>
      </c>
    </row>
    <row r="120" spans="1:16" ht="27" customHeight="1">
      <c r="A120" s="22" t="s">
        <v>20</v>
      </c>
      <c r="B120" s="23" t="s">
        <v>20</v>
      </c>
      <c r="C120" s="23" t="s">
        <v>20</v>
      </c>
      <c r="D120" s="23" t="s">
        <v>22</v>
      </c>
      <c r="E120" s="24" t="s">
        <v>151</v>
      </c>
      <c r="F120" s="61">
        <v>0</v>
      </c>
      <c r="G120" s="61">
        <v>0</v>
      </c>
      <c r="H120" s="61">
        <v>0</v>
      </c>
      <c r="I120" s="61">
        <v>0</v>
      </c>
      <c r="J120" s="61">
        <v>0</v>
      </c>
      <c r="K120" s="61">
        <v>0</v>
      </c>
      <c r="L120" s="61">
        <v>0</v>
      </c>
      <c r="M120" s="61">
        <v>0</v>
      </c>
      <c r="N120" s="61">
        <f t="shared" si="2"/>
        <v>0</v>
      </c>
      <c r="O120" s="61">
        <v>0</v>
      </c>
      <c r="P120" s="63">
        <f t="shared" si="3"/>
        <v>0</v>
      </c>
    </row>
    <row r="121" spans="1:16" ht="27" customHeight="1">
      <c r="A121" s="15" t="s">
        <v>20</v>
      </c>
      <c r="B121" s="16">
        <v>2</v>
      </c>
      <c r="C121" s="16" t="s">
        <v>20</v>
      </c>
      <c r="D121" s="16" t="s">
        <v>20</v>
      </c>
      <c r="E121" s="5" t="s">
        <v>152</v>
      </c>
      <c r="F121" s="59">
        <v>0</v>
      </c>
      <c r="G121" s="59">
        <v>0</v>
      </c>
      <c r="H121" s="59">
        <v>0</v>
      </c>
      <c r="I121" s="59">
        <v>0</v>
      </c>
      <c r="J121" s="59">
        <v>0</v>
      </c>
      <c r="K121" s="59">
        <v>0</v>
      </c>
      <c r="L121" s="147">
        <v>-26033430</v>
      </c>
      <c r="M121" s="59">
        <v>0</v>
      </c>
      <c r="N121" s="147">
        <f t="shared" si="2"/>
        <v>-26033430</v>
      </c>
      <c r="O121" s="59">
        <v>0</v>
      </c>
      <c r="P121" s="142">
        <f t="shared" si="3"/>
        <v>26033430</v>
      </c>
    </row>
    <row r="122" spans="1:16" ht="27" customHeight="1">
      <c r="A122" s="15" t="s">
        <v>20</v>
      </c>
      <c r="B122" s="16" t="s">
        <v>20</v>
      </c>
      <c r="C122" s="16">
        <v>1</v>
      </c>
      <c r="D122" s="16" t="s">
        <v>20</v>
      </c>
      <c r="E122" s="5" t="s">
        <v>153</v>
      </c>
      <c r="F122" s="59">
        <v>0</v>
      </c>
      <c r="G122" s="59">
        <v>0</v>
      </c>
      <c r="H122" s="59">
        <v>0</v>
      </c>
      <c r="I122" s="59">
        <v>0</v>
      </c>
      <c r="J122" s="59">
        <v>0</v>
      </c>
      <c r="K122" s="59">
        <v>0</v>
      </c>
      <c r="L122" s="147">
        <v>-26033430</v>
      </c>
      <c r="M122" s="59">
        <v>0</v>
      </c>
      <c r="N122" s="147">
        <f t="shared" si="2"/>
        <v>-26033430</v>
      </c>
      <c r="O122" s="59">
        <v>0</v>
      </c>
      <c r="P122" s="142">
        <f t="shared" si="3"/>
        <v>26033430</v>
      </c>
    </row>
    <row r="123" spans="1:16" ht="27" customHeight="1">
      <c r="A123" s="15" t="s">
        <v>20</v>
      </c>
      <c r="B123" s="16" t="s">
        <v>20</v>
      </c>
      <c r="C123" s="16" t="s">
        <v>20</v>
      </c>
      <c r="D123" s="16">
        <v>1</v>
      </c>
      <c r="E123" s="5" t="s">
        <v>154</v>
      </c>
      <c r="F123" s="59">
        <v>0</v>
      </c>
      <c r="G123" s="59">
        <v>0</v>
      </c>
      <c r="H123" s="59">
        <v>0</v>
      </c>
      <c r="I123" s="59">
        <v>0</v>
      </c>
      <c r="J123" s="59">
        <v>0</v>
      </c>
      <c r="K123" s="59">
        <v>0</v>
      </c>
      <c r="L123" s="147">
        <v>-26033430</v>
      </c>
      <c r="M123" s="59">
        <v>0</v>
      </c>
      <c r="N123" s="147">
        <f t="shared" si="2"/>
        <v>-26033430</v>
      </c>
      <c r="O123" s="59">
        <v>0</v>
      </c>
      <c r="P123" s="142">
        <f t="shared" si="3"/>
        <v>26033430</v>
      </c>
    </row>
    <row r="124" spans="1:16" ht="27" customHeight="1">
      <c r="A124" s="15" t="s">
        <v>20</v>
      </c>
      <c r="B124" s="16">
        <v>3</v>
      </c>
      <c r="C124" s="16" t="s">
        <v>20</v>
      </c>
      <c r="D124" s="16" t="s">
        <v>20</v>
      </c>
      <c r="E124" s="5" t="s">
        <v>155</v>
      </c>
      <c r="F124" s="59">
        <v>0</v>
      </c>
      <c r="G124" s="59">
        <v>0</v>
      </c>
      <c r="H124" s="59">
        <v>0</v>
      </c>
      <c r="I124" s="59">
        <v>0</v>
      </c>
      <c r="J124" s="59">
        <v>0</v>
      </c>
      <c r="K124" s="59">
        <v>0</v>
      </c>
      <c r="L124" s="59">
        <v>3201371</v>
      </c>
      <c r="M124" s="59">
        <v>0</v>
      </c>
      <c r="N124" s="59">
        <f t="shared" si="2"/>
        <v>3201371</v>
      </c>
      <c r="O124" s="59">
        <v>0</v>
      </c>
      <c r="P124" s="142">
        <f t="shared" si="3"/>
        <v>-3201371</v>
      </c>
    </row>
    <row r="125" spans="1:16" ht="27" customHeight="1">
      <c r="A125" s="15" t="s">
        <v>20</v>
      </c>
      <c r="B125" s="16" t="s">
        <v>20</v>
      </c>
      <c r="C125" s="16">
        <v>1</v>
      </c>
      <c r="D125" s="16" t="s">
        <v>20</v>
      </c>
      <c r="E125" s="5" t="s">
        <v>156</v>
      </c>
      <c r="F125" s="59">
        <v>0</v>
      </c>
      <c r="G125" s="59">
        <v>0</v>
      </c>
      <c r="H125" s="59">
        <v>0</v>
      </c>
      <c r="I125" s="59">
        <v>0</v>
      </c>
      <c r="J125" s="59">
        <v>0</v>
      </c>
      <c r="K125" s="59">
        <v>0</v>
      </c>
      <c r="L125" s="59">
        <v>3201371</v>
      </c>
      <c r="M125" s="59">
        <v>0</v>
      </c>
      <c r="N125" s="59">
        <f t="shared" si="2"/>
        <v>3201371</v>
      </c>
      <c r="O125" s="59">
        <v>0</v>
      </c>
      <c r="P125" s="142">
        <f t="shared" si="3"/>
        <v>-3201371</v>
      </c>
    </row>
    <row r="126" spans="1:16" ht="27" customHeight="1">
      <c r="A126" s="15" t="s">
        <v>20</v>
      </c>
      <c r="B126" s="16" t="s">
        <v>20</v>
      </c>
      <c r="C126" s="16" t="s">
        <v>20</v>
      </c>
      <c r="D126" s="16">
        <v>1</v>
      </c>
      <c r="E126" s="5" t="s">
        <v>157</v>
      </c>
      <c r="F126" s="59">
        <v>0</v>
      </c>
      <c r="G126" s="59">
        <v>0</v>
      </c>
      <c r="H126" s="59">
        <v>0</v>
      </c>
      <c r="I126" s="59">
        <v>0</v>
      </c>
      <c r="J126" s="59">
        <v>0</v>
      </c>
      <c r="K126" s="59">
        <v>0</v>
      </c>
      <c r="L126" s="59">
        <v>3201371</v>
      </c>
      <c r="M126" s="59">
        <v>0</v>
      </c>
      <c r="N126" s="59">
        <f t="shared" si="2"/>
        <v>3201371</v>
      </c>
      <c r="O126" s="59">
        <v>0</v>
      </c>
      <c r="P126" s="142">
        <f t="shared" si="3"/>
        <v>-3201371</v>
      </c>
    </row>
    <row r="127" spans="1:16" ht="27" customHeight="1">
      <c r="A127" s="15" t="s">
        <v>20</v>
      </c>
      <c r="B127" s="16">
        <v>4</v>
      </c>
      <c r="C127" s="16" t="s">
        <v>20</v>
      </c>
      <c r="D127" s="16" t="s">
        <v>20</v>
      </c>
      <c r="E127" s="5" t="s">
        <v>158</v>
      </c>
      <c r="F127" s="59">
        <v>0</v>
      </c>
      <c r="G127" s="59">
        <v>0</v>
      </c>
      <c r="H127" s="59">
        <v>0</v>
      </c>
      <c r="I127" s="59">
        <v>0</v>
      </c>
      <c r="J127" s="59">
        <v>0</v>
      </c>
      <c r="K127" s="59">
        <v>0</v>
      </c>
      <c r="L127" s="59">
        <v>58286</v>
      </c>
      <c r="M127" s="59">
        <v>0</v>
      </c>
      <c r="N127" s="59">
        <f t="shared" si="2"/>
        <v>58286</v>
      </c>
      <c r="O127" s="59">
        <v>0</v>
      </c>
      <c r="P127" s="142">
        <f t="shared" si="3"/>
        <v>-58286</v>
      </c>
    </row>
    <row r="128" spans="1:16" ht="27" customHeight="1">
      <c r="A128" s="15" t="s">
        <v>20</v>
      </c>
      <c r="B128" s="16" t="s">
        <v>20</v>
      </c>
      <c r="C128" s="16">
        <v>1</v>
      </c>
      <c r="D128" s="16" t="s">
        <v>20</v>
      </c>
      <c r="E128" s="5" t="s">
        <v>159</v>
      </c>
      <c r="F128" s="59">
        <v>0</v>
      </c>
      <c r="G128" s="59">
        <v>0</v>
      </c>
      <c r="H128" s="59">
        <v>0</v>
      </c>
      <c r="I128" s="59">
        <v>0</v>
      </c>
      <c r="J128" s="59">
        <v>0</v>
      </c>
      <c r="K128" s="59">
        <v>0</v>
      </c>
      <c r="L128" s="59">
        <v>58286</v>
      </c>
      <c r="M128" s="59">
        <v>0</v>
      </c>
      <c r="N128" s="59">
        <f t="shared" si="2"/>
        <v>58286</v>
      </c>
      <c r="O128" s="59">
        <v>0</v>
      </c>
      <c r="P128" s="142">
        <f t="shared" si="3"/>
        <v>-58286</v>
      </c>
    </row>
    <row r="129" spans="1:16" ht="27" customHeight="1">
      <c r="A129" s="15" t="s">
        <v>20</v>
      </c>
      <c r="B129" s="16" t="s">
        <v>20</v>
      </c>
      <c r="C129" s="16" t="s">
        <v>20</v>
      </c>
      <c r="D129" s="16">
        <v>1</v>
      </c>
      <c r="E129" s="5" t="s">
        <v>160</v>
      </c>
      <c r="F129" s="59">
        <v>0</v>
      </c>
      <c r="G129" s="59">
        <v>0</v>
      </c>
      <c r="H129" s="59">
        <v>0</v>
      </c>
      <c r="I129" s="59">
        <v>0</v>
      </c>
      <c r="J129" s="59">
        <v>0</v>
      </c>
      <c r="K129" s="59">
        <v>0</v>
      </c>
      <c r="L129" s="59">
        <v>58286</v>
      </c>
      <c r="M129" s="59">
        <v>0</v>
      </c>
      <c r="N129" s="59">
        <f t="shared" si="2"/>
        <v>58286</v>
      </c>
      <c r="O129" s="59">
        <v>0</v>
      </c>
      <c r="P129" s="142">
        <f t="shared" si="3"/>
        <v>-58286</v>
      </c>
    </row>
    <row r="130" spans="1:16" ht="27" customHeight="1">
      <c r="A130" s="15" t="s">
        <v>20</v>
      </c>
      <c r="B130" s="16">
        <v>5</v>
      </c>
      <c r="C130" s="16" t="s">
        <v>20</v>
      </c>
      <c r="D130" s="16" t="s">
        <v>20</v>
      </c>
      <c r="E130" s="5" t="s">
        <v>161</v>
      </c>
      <c r="F130" s="59">
        <v>0</v>
      </c>
      <c r="G130" s="59">
        <v>0</v>
      </c>
      <c r="H130" s="59">
        <v>0</v>
      </c>
      <c r="I130" s="59">
        <v>0</v>
      </c>
      <c r="J130" s="59">
        <v>0</v>
      </c>
      <c r="K130" s="59">
        <v>0</v>
      </c>
      <c r="L130" s="59">
        <v>3204297</v>
      </c>
      <c r="M130" s="59">
        <v>0</v>
      </c>
      <c r="N130" s="59">
        <f t="shared" si="2"/>
        <v>3204297</v>
      </c>
      <c r="O130" s="59">
        <v>0</v>
      </c>
      <c r="P130" s="142">
        <f t="shared" si="3"/>
        <v>-3204297</v>
      </c>
    </row>
    <row r="131" spans="1:16" ht="27" customHeight="1">
      <c r="A131" s="15" t="s">
        <v>20</v>
      </c>
      <c r="B131" s="16" t="s">
        <v>20</v>
      </c>
      <c r="C131" s="16">
        <v>1</v>
      </c>
      <c r="D131" s="16" t="s">
        <v>20</v>
      </c>
      <c r="E131" s="5" t="s">
        <v>162</v>
      </c>
      <c r="F131" s="59">
        <v>0</v>
      </c>
      <c r="G131" s="59">
        <v>0</v>
      </c>
      <c r="H131" s="59">
        <v>0</v>
      </c>
      <c r="I131" s="59">
        <v>0</v>
      </c>
      <c r="J131" s="59">
        <v>0</v>
      </c>
      <c r="K131" s="59">
        <v>0</v>
      </c>
      <c r="L131" s="59">
        <v>3204297</v>
      </c>
      <c r="M131" s="59">
        <v>0</v>
      </c>
      <c r="N131" s="59">
        <f t="shared" si="2"/>
        <v>3204297</v>
      </c>
      <c r="O131" s="59">
        <v>0</v>
      </c>
      <c r="P131" s="142">
        <f t="shared" si="3"/>
        <v>-3204297</v>
      </c>
    </row>
    <row r="132" spans="1:16" ht="27" customHeight="1">
      <c r="A132" s="15" t="s">
        <v>20</v>
      </c>
      <c r="B132" s="16" t="s">
        <v>20</v>
      </c>
      <c r="C132" s="16" t="s">
        <v>20</v>
      </c>
      <c r="D132" s="16" t="s">
        <v>22</v>
      </c>
      <c r="E132" s="5" t="s">
        <v>163</v>
      </c>
      <c r="F132" s="59">
        <v>0</v>
      </c>
      <c r="G132" s="59">
        <v>0</v>
      </c>
      <c r="H132" s="59">
        <v>0</v>
      </c>
      <c r="I132" s="59">
        <v>0</v>
      </c>
      <c r="J132" s="59">
        <v>0</v>
      </c>
      <c r="K132" s="59">
        <v>0</v>
      </c>
      <c r="L132" s="59">
        <v>3183109</v>
      </c>
      <c r="M132" s="59">
        <v>0</v>
      </c>
      <c r="N132" s="59">
        <f t="shared" si="2"/>
        <v>3183109</v>
      </c>
      <c r="O132" s="59">
        <v>0</v>
      </c>
      <c r="P132" s="142">
        <f t="shared" si="3"/>
        <v>-3183109</v>
      </c>
    </row>
    <row r="133" spans="1:16" ht="27" customHeight="1">
      <c r="A133" s="15" t="s">
        <v>20</v>
      </c>
      <c r="B133" s="16" t="s">
        <v>20</v>
      </c>
      <c r="C133" s="16" t="s">
        <v>20</v>
      </c>
      <c r="D133" s="16" t="s">
        <v>28</v>
      </c>
      <c r="E133" s="5" t="s">
        <v>164</v>
      </c>
      <c r="F133" s="59">
        <v>0</v>
      </c>
      <c r="G133" s="59">
        <v>0</v>
      </c>
      <c r="H133" s="59">
        <v>0</v>
      </c>
      <c r="I133" s="59">
        <v>0</v>
      </c>
      <c r="J133" s="59">
        <v>0</v>
      </c>
      <c r="K133" s="59">
        <v>0</v>
      </c>
      <c r="L133" s="59">
        <v>21188</v>
      </c>
      <c r="M133" s="59">
        <v>0</v>
      </c>
      <c r="N133" s="59">
        <f t="shared" si="2"/>
        <v>21188</v>
      </c>
      <c r="O133" s="59">
        <v>0</v>
      </c>
      <c r="P133" s="142">
        <f t="shared" si="3"/>
        <v>-21188</v>
      </c>
    </row>
    <row r="134" spans="1:16" ht="27" customHeight="1">
      <c r="A134" s="15" t="s">
        <v>20</v>
      </c>
      <c r="B134" s="16">
        <v>6</v>
      </c>
      <c r="C134" s="16" t="s">
        <v>20</v>
      </c>
      <c r="D134" s="16" t="s">
        <v>20</v>
      </c>
      <c r="E134" s="5" t="s">
        <v>165</v>
      </c>
      <c r="F134" s="59">
        <v>0</v>
      </c>
      <c r="G134" s="59">
        <v>0</v>
      </c>
      <c r="H134" s="59">
        <v>0</v>
      </c>
      <c r="I134" s="59">
        <v>0</v>
      </c>
      <c r="J134" s="59">
        <v>0</v>
      </c>
      <c r="K134" s="59">
        <v>0</v>
      </c>
      <c r="L134" s="59">
        <v>7524</v>
      </c>
      <c r="M134" s="59">
        <v>0</v>
      </c>
      <c r="N134" s="59">
        <f t="shared" si="2"/>
        <v>7524</v>
      </c>
      <c r="O134" s="59">
        <v>0</v>
      </c>
      <c r="P134" s="142">
        <f t="shared" si="3"/>
        <v>-7524</v>
      </c>
    </row>
    <row r="135" spans="1:16" ht="27" customHeight="1">
      <c r="A135" s="15" t="s">
        <v>20</v>
      </c>
      <c r="B135" s="16" t="s">
        <v>20</v>
      </c>
      <c r="C135" s="16">
        <v>1</v>
      </c>
      <c r="D135" s="16" t="s">
        <v>20</v>
      </c>
      <c r="E135" s="5" t="s">
        <v>166</v>
      </c>
      <c r="F135" s="59">
        <v>0</v>
      </c>
      <c r="G135" s="59">
        <v>0</v>
      </c>
      <c r="H135" s="59">
        <v>0</v>
      </c>
      <c r="I135" s="59">
        <v>0</v>
      </c>
      <c r="J135" s="59">
        <v>0</v>
      </c>
      <c r="K135" s="59">
        <v>0</v>
      </c>
      <c r="L135" s="59">
        <v>7524</v>
      </c>
      <c r="M135" s="59">
        <v>0</v>
      </c>
      <c r="N135" s="59">
        <f t="shared" si="2"/>
        <v>7524</v>
      </c>
      <c r="O135" s="59">
        <v>0</v>
      </c>
      <c r="P135" s="142">
        <f t="shared" si="3"/>
        <v>-7524</v>
      </c>
    </row>
    <row r="136" spans="1:16" ht="27" customHeight="1">
      <c r="A136" s="15" t="s">
        <v>20</v>
      </c>
      <c r="B136" s="16" t="s">
        <v>20</v>
      </c>
      <c r="C136" s="16" t="s">
        <v>20</v>
      </c>
      <c r="D136" s="16">
        <v>1</v>
      </c>
      <c r="E136" s="5" t="s">
        <v>167</v>
      </c>
      <c r="F136" s="59">
        <v>0</v>
      </c>
      <c r="G136" s="59">
        <v>0</v>
      </c>
      <c r="H136" s="59">
        <v>0</v>
      </c>
      <c r="I136" s="59">
        <v>0</v>
      </c>
      <c r="J136" s="59">
        <v>0</v>
      </c>
      <c r="K136" s="59">
        <v>0</v>
      </c>
      <c r="L136" s="59">
        <v>7524</v>
      </c>
      <c r="M136" s="59">
        <v>0</v>
      </c>
      <c r="N136" s="59">
        <f aca="true" t="shared" si="4" ref="N136:N145">L136+M136</f>
        <v>7524</v>
      </c>
      <c r="O136" s="59">
        <v>0</v>
      </c>
      <c r="P136" s="142">
        <f aca="true" t="shared" si="5" ref="P136:P145">K136-N136</f>
        <v>-7524</v>
      </c>
    </row>
    <row r="137" spans="1:16" ht="27" customHeight="1">
      <c r="A137" s="15" t="s">
        <v>20</v>
      </c>
      <c r="B137" s="16">
        <v>7</v>
      </c>
      <c r="C137" s="16" t="s">
        <v>20</v>
      </c>
      <c r="D137" s="16" t="s">
        <v>20</v>
      </c>
      <c r="E137" s="5" t="s">
        <v>168</v>
      </c>
      <c r="F137" s="59">
        <v>0</v>
      </c>
      <c r="G137" s="59">
        <v>0</v>
      </c>
      <c r="H137" s="59">
        <v>0</v>
      </c>
      <c r="I137" s="59">
        <v>0</v>
      </c>
      <c r="J137" s="59">
        <v>0</v>
      </c>
      <c r="K137" s="59">
        <v>0</v>
      </c>
      <c r="L137" s="59">
        <v>9020</v>
      </c>
      <c r="M137" s="59">
        <v>0</v>
      </c>
      <c r="N137" s="59">
        <f t="shared" si="4"/>
        <v>9020</v>
      </c>
      <c r="O137" s="59">
        <v>0</v>
      </c>
      <c r="P137" s="142">
        <f t="shared" si="5"/>
        <v>-9020</v>
      </c>
    </row>
    <row r="138" spans="1:16" ht="27" customHeight="1">
      <c r="A138" s="15" t="s">
        <v>20</v>
      </c>
      <c r="B138" s="16" t="s">
        <v>20</v>
      </c>
      <c r="C138" s="16">
        <v>1</v>
      </c>
      <c r="D138" s="16" t="s">
        <v>20</v>
      </c>
      <c r="E138" s="5" t="s">
        <v>169</v>
      </c>
      <c r="F138" s="59">
        <v>0</v>
      </c>
      <c r="G138" s="59">
        <v>0</v>
      </c>
      <c r="H138" s="59">
        <v>0</v>
      </c>
      <c r="I138" s="59">
        <v>0</v>
      </c>
      <c r="J138" s="59">
        <v>0</v>
      </c>
      <c r="K138" s="59">
        <v>0</v>
      </c>
      <c r="L138" s="59">
        <v>9020</v>
      </c>
      <c r="M138" s="59">
        <v>0</v>
      </c>
      <c r="N138" s="59">
        <f t="shared" si="4"/>
        <v>9020</v>
      </c>
      <c r="O138" s="59">
        <v>0</v>
      </c>
      <c r="P138" s="142">
        <f t="shared" si="5"/>
        <v>-9020</v>
      </c>
    </row>
    <row r="139" spans="1:16" ht="27" customHeight="1">
      <c r="A139" s="15" t="s">
        <v>20</v>
      </c>
      <c r="B139" s="16" t="s">
        <v>20</v>
      </c>
      <c r="C139" s="16" t="s">
        <v>20</v>
      </c>
      <c r="D139" s="16">
        <v>1</v>
      </c>
      <c r="E139" s="5" t="s">
        <v>170</v>
      </c>
      <c r="F139" s="59">
        <v>0</v>
      </c>
      <c r="G139" s="59">
        <v>0</v>
      </c>
      <c r="H139" s="59">
        <v>0</v>
      </c>
      <c r="I139" s="59">
        <v>0</v>
      </c>
      <c r="J139" s="59">
        <v>0</v>
      </c>
      <c r="K139" s="59">
        <v>0</v>
      </c>
      <c r="L139" s="59">
        <v>9020</v>
      </c>
      <c r="M139" s="59">
        <v>0</v>
      </c>
      <c r="N139" s="59">
        <f t="shared" si="4"/>
        <v>9020</v>
      </c>
      <c r="O139" s="59">
        <v>0</v>
      </c>
      <c r="P139" s="142">
        <f t="shared" si="5"/>
        <v>-9020</v>
      </c>
    </row>
    <row r="140" spans="1:16" ht="27" customHeight="1">
      <c r="A140" s="15" t="s">
        <v>20</v>
      </c>
      <c r="B140" s="16">
        <v>8</v>
      </c>
      <c r="C140" s="16" t="s">
        <v>20</v>
      </c>
      <c r="D140" s="16" t="s">
        <v>20</v>
      </c>
      <c r="E140" s="5" t="s">
        <v>171</v>
      </c>
      <c r="F140" s="59">
        <v>0</v>
      </c>
      <c r="G140" s="59">
        <v>0</v>
      </c>
      <c r="H140" s="59">
        <v>0</v>
      </c>
      <c r="I140" s="59">
        <v>0</v>
      </c>
      <c r="J140" s="59">
        <v>0</v>
      </c>
      <c r="K140" s="59">
        <v>0</v>
      </c>
      <c r="L140" s="59">
        <v>21300</v>
      </c>
      <c r="M140" s="59">
        <v>0</v>
      </c>
      <c r="N140" s="59">
        <f t="shared" si="4"/>
        <v>21300</v>
      </c>
      <c r="O140" s="59">
        <v>0</v>
      </c>
      <c r="P140" s="142">
        <f t="shared" si="5"/>
        <v>-21300</v>
      </c>
    </row>
    <row r="141" spans="1:16" ht="27" customHeight="1">
      <c r="A141" s="15" t="s">
        <v>20</v>
      </c>
      <c r="B141" s="16" t="s">
        <v>20</v>
      </c>
      <c r="C141" s="16">
        <v>1</v>
      </c>
      <c r="D141" s="16" t="s">
        <v>20</v>
      </c>
      <c r="E141" s="5" t="s">
        <v>172</v>
      </c>
      <c r="F141" s="59">
        <v>0</v>
      </c>
      <c r="G141" s="59">
        <v>0</v>
      </c>
      <c r="H141" s="59">
        <v>0</v>
      </c>
      <c r="I141" s="59">
        <v>0</v>
      </c>
      <c r="J141" s="59">
        <v>0</v>
      </c>
      <c r="K141" s="59">
        <v>0</v>
      </c>
      <c r="L141" s="59">
        <v>21300</v>
      </c>
      <c r="M141" s="59">
        <v>0</v>
      </c>
      <c r="N141" s="59">
        <f t="shared" si="4"/>
        <v>21300</v>
      </c>
      <c r="O141" s="59">
        <v>0</v>
      </c>
      <c r="P141" s="142">
        <f t="shared" si="5"/>
        <v>-21300</v>
      </c>
    </row>
    <row r="142" spans="1:16" ht="27" customHeight="1">
      <c r="A142" s="15" t="s">
        <v>20</v>
      </c>
      <c r="B142" s="16" t="s">
        <v>20</v>
      </c>
      <c r="C142" s="16" t="s">
        <v>20</v>
      </c>
      <c r="D142" s="16">
        <v>1</v>
      </c>
      <c r="E142" s="5" t="s">
        <v>173</v>
      </c>
      <c r="F142" s="59">
        <v>0</v>
      </c>
      <c r="G142" s="59">
        <v>0</v>
      </c>
      <c r="H142" s="59">
        <v>0</v>
      </c>
      <c r="I142" s="59">
        <v>0</v>
      </c>
      <c r="J142" s="59">
        <v>0</v>
      </c>
      <c r="K142" s="59">
        <v>0</v>
      </c>
      <c r="L142" s="59">
        <v>21300</v>
      </c>
      <c r="M142" s="59">
        <v>0</v>
      </c>
      <c r="N142" s="59">
        <f t="shared" si="4"/>
        <v>21300</v>
      </c>
      <c r="O142" s="59">
        <v>0</v>
      </c>
      <c r="P142" s="142">
        <f t="shared" si="5"/>
        <v>-21300</v>
      </c>
    </row>
    <row r="143" spans="1:16" ht="27" customHeight="1">
      <c r="A143" s="22" t="s">
        <v>20</v>
      </c>
      <c r="B143" s="23">
        <v>9</v>
      </c>
      <c r="C143" s="23" t="s">
        <v>20</v>
      </c>
      <c r="D143" s="23" t="s">
        <v>20</v>
      </c>
      <c r="E143" s="24" t="s">
        <v>174</v>
      </c>
      <c r="F143" s="61">
        <v>0</v>
      </c>
      <c r="G143" s="61">
        <v>0</v>
      </c>
      <c r="H143" s="61">
        <v>0</v>
      </c>
      <c r="I143" s="61">
        <v>0</v>
      </c>
      <c r="J143" s="61">
        <v>0</v>
      </c>
      <c r="K143" s="61">
        <v>0</v>
      </c>
      <c r="L143" s="61">
        <v>5010422</v>
      </c>
      <c r="M143" s="61">
        <v>0</v>
      </c>
      <c r="N143" s="61">
        <f t="shared" si="4"/>
        <v>5010422</v>
      </c>
      <c r="O143" s="61">
        <v>0</v>
      </c>
      <c r="P143" s="143">
        <f t="shared" si="5"/>
        <v>-5010422</v>
      </c>
    </row>
    <row r="144" spans="1:16" ht="27" customHeight="1">
      <c r="A144" s="15" t="s">
        <v>20</v>
      </c>
      <c r="B144" s="16" t="s">
        <v>20</v>
      </c>
      <c r="C144" s="16">
        <v>1</v>
      </c>
      <c r="D144" s="16" t="s">
        <v>20</v>
      </c>
      <c r="E144" s="5" t="s">
        <v>175</v>
      </c>
      <c r="F144" s="59">
        <v>0</v>
      </c>
      <c r="G144" s="59">
        <v>0</v>
      </c>
      <c r="H144" s="59">
        <v>0</v>
      </c>
      <c r="I144" s="59">
        <v>0</v>
      </c>
      <c r="J144" s="59">
        <v>0</v>
      </c>
      <c r="K144" s="59">
        <v>0</v>
      </c>
      <c r="L144" s="59">
        <v>5010422</v>
      </c>
      <c r="M144" s="59">
        <v>0</v>
      </c>
      <c r="N144" s="59">
        <f t="shared" si="4"/>
        <v>5010422</v>
      </c>
      <c r="O144" s="59">
        <v>0</v>
      </c>
      <c r="P144" s="142">
        <f t="shared" si="5"/>
        <v>-5010422</v>
      </c>
    </row>
    <row r="145" spans="1:16" ht="27" customHeight="1">
      <c r="A145" s="15" t="s">
        <v>20</v>
      </c>
      <c r="B145" s="16" t="s">
        <v>20</v>
      </c>
      <c r="C145" s="16" t="s">
        <v>20</v>
      </c>
      <c r="D145" s="16">
        <v>1</v>
      </c>
      <c r="E145" s="5" t="s">
        <v>176</v>
      </c>
      <c r="F145" s="59">
        <v>0</v>
      </c>
      <c r="G145" s="59">
        <v>0</v>
      </c>
      <c r="H145" s="59">
        <v>0</v>
      </c>
      <c r="I145" s="59">
        <v>0</v>
      </c>
      <c r="J145" s="59">
        <v>0</v>
      </c>
      <c r="K145" s="59">
        <v>0</v>
      </c>
      <c r="L145" s="59">
        <v>5010422</v>
      </c>
      <c r="M145" s="59">
        <v>0</v>
      </c>
      <c r="N145" s="59">
        <f t="shared" si="4"/>
        <v>5010422</v>
      </c>
      <c r="O145" s="59">
        <v>0</v>
      </c>
      <c r="P145" s="142">
        <f t="shared" si="5"/>
        <v>-5010422</v>
      </c>
    </row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spans="1:16" ht="27" customHeight="1">
      <c r="A166" s="22"/>
      <c r="B166" s="23"/>
      <c r="C166" s="23"/>
      <c r="D166" s="23"/>
      <c r="E166" s="24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6"/>
    </row>
  </sheetData>
  <sheetProtection/>
  <mergeCells count="13">
    <mergeCell ref="P4:P5"/>
    <mergeCell ref="J2:K2"/>
    <mergeCell ref="J3:K3"/>
    <mergeCell ref="L4:O4"/>
    <mergeCell ref="O3:P3"/>
    <mergeCell ref="E1:I1"/>
    <mergeCell ref="J1:O1"/>
    <mergeCell ref="H2:I2"/>
    <mergeCell ref="H3:I3"/>
    <mergeCell ref="A4:E4"/>
    <mergeCell ref="A3:E3"/>
    <mergeCell ref="F4:H4"/>
    <mergeCell ref="I4:K4"/>
  </mergeCells>
  <printOptions/>
  <pageMargins left="0.5118110236220472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9"/>
  <sheetViews>
    <sheetView zoomScaleSheetLayoutView="100" workbookViewId="0" topLeftCell="A1">
      <selection activeCell="M2" sqref="M1:M16384"/>
    </sheetView>
  </sheetViews>
  <sheetFormatPr defaultColWidth="9.00390625" defaultRowHeight="28.5" customHeight="1"/>
  <cols>
    <col min="1" max="1" width="2.875" style="15" customWidth="1"/>
    <col min="2" max="2" width="2.875" style="16" customWidth="1"/>
    <col min="3" max="4" width="3.00390625" style="16" customWidth="1"/>
    <col min="5" max="5" width="22.00390625" style="29" customWidth="1"/>
    <col min="6" max="6" width="18.00390625" style="7" customWidth="1"/>
    <col min="7" max="7" width="17.375" style="7" customWidth="1"/>
    <col min="8" max="8" width="20.25390625" style="7" customWidth="1"/>
    <col min="9" max="9" width="16.625" style="7" customWidth="1"/>
    <col min="10" max="10" width="16.25390625" style="7" customWidth="1"/>
    <col min="11" max="11" width="16.125" style="7" customWidth="1"/>
    <col min="12" max="12" width="16.25390625" style="7" customWidth="1"/>
    <col min="13" max="13" width="9.625" style="7" customWidth="1"/>
    <col min="14" max="14" width="14.625" style="10" customWidth="1"/>
    <col min="15" max="16384" width="9.00390625" style="1" customWidth="1"/>
  </cols>
  <sheetData>
    <row r="1" spans="1:14" s="2" customFormat="1" ht="15.75" customHeight="1">
      <c r="A1" s="27"/>
      <c r="B1" s="27"/>
      <c r="C1" s="27"/>
      <c r="D1" s="27"/>
      <c r="E1" s="152" t="s">
        <v>548</v>
      </c>
      <c r="F1" s="153"/>
      <c r="G1" s="153"/>
      <c r="H1" s="153"/>
      <c r="I1" s="154" t="s">
        <v>549</v>
      </c>
      <c r="J1" s="153"/>
      <c r="K1" s="153"/>
      <c r="L1" s="153"/>
      <c r="M1" s="153"/>
      <c r="N1" s="6"/>
    </row>
    <row r="2" spans="1:14" s="2" customFormat="1" ht="18.75" customHeight="1">
      <c r="A2" s="27"/>
      <c r="B2" s="27"/>
      <c r="C2" s="27"/>
      <c r="D2" s="27"/>
      <c r="E2" s="4"/>
      <c r="F2" s="6"/>
      <c r="G2" s="6"/>
      <c r="H2" s="18" t="s">
        <v>177</v>
      </c>
      <c r="I2" s="28" t="s">
        <v>178</v>
      </c>
      <c r="J2" s="9"/>
      <c r="K2" s="9"/>
      <c r="L2" s="9"/>
      <c r="M2" s="9"/>
      <c r="N2" s="6"/>
    </row>
    <row r="3" spans="1:14" s="3" customFormat="1" ht="16.5" customHeight="1">
      <c r="A3" s="172" t="s">
        <v>2</v>
      </c>
      <c r="B3" s="172"/>
      <c r="C3" s="172"/>
      <c r="D3" s="172"/>
      <c r="E3" s="173"/>
      <c r="F3" s="6"/>
      <c r="G3" s="6"/>
      <c r="H3" s="19" t="s">
        <v>583</v>
      </c>
      <c r="I3" s="21" t="s">
        <v>566</v>
      </c>
      <c r="J3" s="9"/>
      <c r="K3" s="9"/>
      <c r="L3" s="9"/>
      <c r="M3" s="170" t="s">
        <v>3</v>
      </c>
      <c r="N3" s="174"/>
    </row>
    <row r="4" spans="1:14" s="3" customFormat="1" ht="24.75" customHeight="1">
      <c r="A4" s="159" t="s">
        <v>4</v>
      </c>
      <c r="B4" s="159"/>
      <c r="C4" s="159"/>
      <c r="D4" s="159"/>
      <c r="E4" s="160"/>
      <c r="F4" s="166" t="s">
        <v>5</v>
      </c>
      <c r="G4" s="175"/>
      <c r="H4" s="176"/>
      <c r="I4" s="177" t="s">
        <v>179</v>
      </c>
      <c r="J4" s="166" t="s">
        <v>180</v>
      </c>
      <c r="K4" s="179"/>
      <c r="L4" s="179"/>
      <c r="M4" s="176"/>
      <c r="N4" s="166" t="s">
        <v>181</v>
      </c>
    </row>
    <row r="5" spans="1:14" s="3" customFormat="1" ht="31.5" customHeight="1">
      <c r="A5" s="64" t="s">
        <v>9</v>
      </c>
      <c r="B5" s="65" t="s">
        <v>10</v>
      </c>
      <c r="C5" s="65" t="s">
        <v>11</v>
      </c>
      <c r="D5" s="65" t="s">
        <v>12</v>
      </c>
      <c r="E5" s="65" t="s">
        <v>567</v>
      </c>
      <c r="F5" s="66" t="s">
        <v>13</v>
      </c>
      <c r="G5" s="66" t="s">
        <v>14</v>
      </c>
      <c r="H5" s="66" t="s">
        <v>15</v>
      </c>
      <c r="I5" s="178"/>
      <c r="J5" s="66" t="s">
        <v>18</v>
      </c>
      <c r="K5" s="66" t="s">
        <v>19</v>
      </c>
      <c r="L5" s="66" t="s">
        <v>15</v>
      </c>
      <c r="M5" s="66" t="s">
        <v>588</v>
      </c>
      <c r="N5" s="167"/>
    </row>
    <row r="6" spans="1:14" ht="27" customHeight="1">
      <c r="A6" s="68" t="s">
        <v>20</v>
      </c>
      <c r="B6" s="69" t="s">
        <v>20</v>
      </c>
      <c r="C6" s="69" t="s">
        <v>20</v>
      </c>
      <c r="D6" s="69" t="s">
        <v>20</v>
      </c>
      <c r="E6" s="70" t="s">
        <v>585</v>
      </c>
      <c r="F6" s="71">
        <v>0</v>
      </c>
      <c r="G6" s="71">
        <v>0</v>
      </c>
      <c r="H6" s="71">
        <v>0</v>
      </c>
      <c r="I6" s="71">
        <v>0</v>
      </c>
      <c r="J6" s="71">
        <f>J7+J81+J117</f>
        <v>297971762</v>
      </c>
      <c r="K6" s="71">
        <v>0</v>
      </c>
      <c r="L6" s="71">
        <f>J6+K6</f>
        <v>297971762</v>
      </c>
      <c r="M6" s="71">
        <v>0</v>
      </c>
      <c r="N6" s="144">
        <f>I6-L6</f>
        <v>-297971762</v>
      </c>
    </row>
    <row r="7" spans="1:14" ht="27" customHeight="1">
      <c r="A7" s="72" t="s">
        <v>22</v>
      </c>
      <c r="B7" s="73" t="s">
        <v>20</v>
      </c>
      <c r="C7" s="73" t="s">
        <v>20</v>
      </c>
      <c r="D7" s="73" t="s">
        <v>20</v>
      </c>
      <c r="E7" s="74" t="s">
        <v>23</v>
      </c>
      <c r="F7" s="75">
        <v>0</v>
      </c>
      <c r="G7" s="75">
        <v>0</v>
      </c>
      <c r="H7" s="75">
        <v>0</v>
      </c>
      <c r="I7" s="75">
        <v>0</v>
      </c>
      <c r="J7" s="75">
        <f>J8+J11+J14+J17+J20+J27+J30+J33+J36+J39+J42+J45+J48+J51+J54+J57+J60+J63+J66+J69+J72+J75+J78</f>
        <v>53687756</v>
      </c>
      <c r="K7" s="75">
        <v>0</v>
      </c>
      <c r="L7" s="75">
        <f>J7+K7</f>
        <v>53687756</v>
      </c>
      <c r="M7" s="75">
        <v>0</v>
      </c>
      <c r="N7" s="145">
        <f>I7-L7</f>
        <v>-53687756</v>
      </c>
    </row>
    <row r="8" spans="1:14" ht="27" customHeight="1">
      <c r="A8" s="72" t="s">
        <v>20</v>
      </c>
      <c r="B8" s="73" t="s">
        <v>22</v>
      </c>
      <c r="C8" s="73" t="s">
        <v>20</v>
      </c>
      <c r="D8" s="73" t="s">
        <v>20</v>
      </c>
      <c r="E8" s="74" t="s">
        <v>24</v>
      </c>
      <c r="F8" s="75">
        <v>0</v>
      </c>
      <c r="G8" s="75">
        <v>0</v>
      </c>
      <c r="H8" s="75">
        <v>0</v>
      </c>
      <c r="I8" s="75">
        <v>0</v>
      </c>
      <c r="J8" s="75">
        <v>54414</v>
      </c>
      <c r="K8" s="75">
        <v>0</v>
      </c>
      <c r="L8" s="75">
        <f aca="true" t="shared" si="0" ref="L8:L71">J8+K8</f>
        <v>54414</v>
      </c>
      <c r="M8" s="75">
        <v>0</v>
      </c>
      <c r="N8" s="145">
        <f aca="true" t="shared" si="1" ref="N8:N71">I8-L8</f>
        <v>-54414</v>
      </c>
    </row>
    <row r="9" spans="1:14" ht="27" customHeight="1">
      <c r="A9" s="72"/>
      <c r="B9" s="73"/>
      <c r="C9" s="73" t="s">
        <v>22</v>
      </c>
      <c r="D9" s="73" t="s">
        <v>20</v>
      </c>
      <c r="E9" s="74" t="s">
        <v>25</v>
      </c>
      <c r="F9" s="75">
        <v>0</v>
      </c>
      <c r="G9" s="75">
        <v>0</v>
      </c>
      <c r="H9" s="75">
        <v>0</v>
      </c>
      <c r="I9" s="75">
        <v>0</v>
      </c>
      <c r="J9" s="75">
        <v>54414</v>
      </c>
      <c r="K9" s="75">
        <v>0</v>
      </c>
      <c r="L9" s="75">
        <f t="shared" si="0"/>
        <v>54414</v>
      </c>
      <c r="M9" s="75">
        <v>0</v>
      </c>
      <c r="N9" s="145">
        <f t="shared" si="1"/>
        <v>-54414</v>
      </c>
    </row>
    <row r="10" spans="1:14" ht="27" customHeight="1">
      <c r="A10" s="72"/>
      <c r="B10" s="73"/>
      <c r="C10" s="73" t="s">
        <v>20</v>
      </c>
      <c r="D10" s="73" t="s">
        <v>22</v>
      </c>
      <c r="E10" s="74" t="s">
        <v>26</v>
      </c>
      <c r="F10" s="75">
        <v>0</v>
      </c>
      <c r="G10" s="75">
        <v>0</v>
      </c>
      <c r="H10" s="75">
        <v>0</v>
      </c>
      <c r="I10" s="75">
        <v>0</v>
      </c>
      <c r="J10" s="75">
        <v>54414</v>
      </c>
      <c r="K10" s="75">
        <v>0</v>
      </c>
      <c r="L10" s="75">
        <f t="shared" si="0"/>
        <v>54414</v>
      </c>
      <c r="M10" s="75">
        <v>0</v>
      </c>
      <c r="N10" s="145">
        <f t="shared" si="1"/>
        <v>-54414</v>
      </c>
    </row>
    <row r="11" spans="1:14" ht="27" customHeight="1">
      <c r="A11" s="72"/>
      <c r="B11" s="73">
        <v>2</v>
      </c>
      <c r="C11" s="73" t="s">
        <v>20</v>
      </c>
      <c r="D11" s="73" t="s">
        <v>20</v>
      </c>
      <c r="E11" s="74" t="s">
        <v>27</v>
      </c>
      <c r="F11" s="75">
        <v>0</v>
      </c>
      <c r="G11" s="75">
        <v>0</v>
      </c>
      <c r="H11" s="75">
        <v>0</v>
      </c>
      <c r="I11" s="75">
        <v>0</v>
      </c>
      <c r="J11" s="75">
        <v>1056</v>
      </c>
      <c r="K11" s="75">
        <v>0</v>
      </c>
      <c r="L11" s="75">
        <f t="shared" si="0"/>
        <v>1056</v>
      </c>
      <c r="M11" s="75">
        <v>0</v>
      </c>
      <c r="N11" s="145">
        <f t="shared" si="1"/>
        <v>-1056</v>
      </c>
    </row>
    <row r="12" spans="1:14" ht="27" customHeight="1">
      <c r="A12" s="72"/>
      <c r="B12" s="73" t="s">
        <v>20</v>
      </c>
      <c r="C12" s="73" t="s">
        <v>22</v>
      </c>
      <c r="D12" s="73" t="s">
        <v>20</v>
      </c>
      <c r="E12" s="74" t="s">
        <v>29</v>
      </c>
      <c r="F12" s="75">
        <v>0</v>
      </c>
      <c r="G12" s="75">
        <v>0</v>
      </c>
      <c r="H12" s="75">
        <v>0</v>
      </c>
      <c r="I12" s="75">
        <v>0</v>
      </c>
      <c r="J12" s="75">
        <v>1056</v>
      </c>
      <c r="K12" s="75">
        <v>0</v>
      </c>
      <c r="L12" s="75">
        <f t="shared" si="0"/>
        <v>1056</v>
      </c>
      <c r="M12" s="75">
        <v>0</v>
      </c>
      <c r="N12" s="145">
        <f t="shared" si="1"/>
        <v>-1056</v>
      </c>
    </row>
    <row r="13" spans="1:14" ht="27" customHeight="1">
      <c r="A13" s="72"/>
      <c r="B13" s="73" t="s">
        <v>20</v>
      </c>
      <c r="C13" s="73" t="s">
        <v>20</v>
      </c>
      <c r="D13" s="73" t="s">
        <v>22</v>
      </c>
      <c r="E13" s="74" t="s">
        <v>30</v>
      </c>
      <c r="F13" s="75">
        <v>0</v>
      </c>
      <c r="G13" s="75">
        <v>0</v>
      </c>
      <c r="H13" s="75">
        <v>0</v>
      </c>
      <c r="I13" s="75">
        <v>0</v>
      </c>
      <c r="J13" s="75">
        <v>1056</v>
      </c>
      <c r="K13" s="75">
        <v>0</v>
      </c>
      <c r="L13" s="75">
        <f t="shared" si="0"/>
        <v>1056</v>
      </c>
      <c r="M13" s="75">
        <v>0</v>
      </c>
      <c r="N13" s="145">
        <f t="shared" si="1"/>
        <v>-1056</v>
      </c>
    </row>
    <row r="14" spans="1:14" ht="27" customHeight="1">
      <c r="A14" s="72" t="s">
        <v>20</v>
      </c>
      <c r="B14" s="73">
        <v>3</v>
      </c>
      <c r="C14" s="73" t="s">
        <v>20</v>
      </c>
      <c r="D14" s="73" t="s">
        <v>20</v>
      </c>
      <c r="E14" s="74" t="s">
        <v>31</v>
      </c>
      <c r="F14" s="75">
        <v>0</v>
      </c>
      <c r="G14" s="75">
        <v>0</v>
      </c>
      <c r="H14" s="75">
        <v>0</v>
      </c>
      <c r="I14" s="75">
        <v>0</v>
      </c>
      <c r="J14" s="75">
        <v>4422671</v>
      </c>
      <c r="K14" s="75">
        <v>0</v>
      </c>
      <c r="L14" s="75">
        <f t="shared" si="0"/>
        <v>4422671</v>
      </c>
      <c r="M14" s="75">
        <v>0</v>
      </c>
      <c r="N14" s="145">
        <f t="shared" si="1"/>
        <v>-4422671</v>
      </c>
    </row>
    <row r="15" spans="1:14" ht="27" customHeight="1">
      <c r="A15" s="72" t="s">
        <v>20</v>
      </c>
      <c r="B15" s="73" t="s">
        <v>20</v>
      </c>
      <c r="C15" s="73" t="s">
        <v>22</v>
      </c>
      <c r="D15" s="73" t="s">
        <v>20</v>
      </c>
      <c r="E15" s="74" t="s">
        <v>33</v>
      </c>
      <c r="F15" s="75">
        <v>0</v>
      </c>
      <c r="G15" s="75">
        <v>0</v>
      </c>
      <c r="H15" s="75">
        <v>0</v>
      </c>
      <c r="I15" s="75">
        <v>0</v>
      </c>
      <c r="J15" s="75">
        <v>4422671</v>
      </c>
      <c r="K15" s="75">
        <v>0</v>
      </c>
      <c r="L15" s="75">
        <f t="shared" si="0"/>
        <v>4422671</v>
      </c>
      <c r="M15" s="75">
        <v>0</v>
      </c>
      <c r="N15" s="145">
        <f t="shared" si="1"/>
        <v>-4422671</v>
      </c>
    </row>
    <row r="16" spans="1:14" ht="27" customHeight="1">
      <c r="A16" s="72" t="s">
        <v>20</v>
      </c>
      <c r="B16" s="73" t="s">
        <v>20</v>
      </c>
      <c r="C16" s="73" t="s">
        <v>20</v>
      </c>
      <c r="D16" s="73" t="s">
        <v>22</v>
      </c>
      <c r="E16" s="74" t="s">
        <v>34</v>
      </c>
      <c r="F16" s="75">
        <v>0</v>
      </c>
      <c r="G16" s="75">
        <v>0</v>
      </c>
      <c r="H16" s="75">
        <v>0</v>
      </c>
      <c r="I16" s="75">
        <v>0</v>
      </c>
      <c r="J16" s="75">
        <v>4422671</v>
      </c>
      <c r="K16" s="75">
        <v>0</v>
      </c>
      <c r="L16" s="75">
        <f t="shared" si="0"/>
        <v>4422671</v>
      </c>
      <c r="M16" s="75">
        <v>0</v>
      </c>
      <c r="N16" s="145">
        <f t="shared" si="1"/>
        <v>-4422671</v>
      </c>
    </row>
    <row r="17" spans="1:14" ht="27" customHeight="1">
      <c r="A17" s="72" t="s">
        <v>20</v>
      </c>
      <c r="B17" s="73">
        <v>4</v>
      </c>
      <c r="C17" s="73" t="s">
        <v>20</v>
      </c>
      <c r="D17" s="73" t="s">
        <v>20</v>
      </c>
      <c r="E17" s="74" t="s">
        <v>35</v>
      </c>
      <c r="F17" s="75">
        <v>0</v>
      </c>
      <c r="G17" s="75">
        <v>0</v>
      </c>
      <c r="H17" s="75">
        <v>0</v>
      </c>
      <c r="I17" s="75">
        <v>0</v>
      </c>
      <c r="J17" s="75">
        <v>1516490</v>
      </c>
      <c r="K17" s="75">
        <v>0</v>
      </c>
      <c r="L17" s="75">
        <f t="shared" si="0"/>
        <v>1516490</v>
      </c>
      <c r="M17" s="75">
        <v>0</v>
      </c>
      <c r="N17" s="145">
        <f t="shared" si="1"/>
        <v>-1516490</v>
      </c>
    </row>
    <row r="18" spans="1:14" ht="27" customHeight="1">
      <c r="A18" s="72" t="s">
        <v>20</v>
      </c>
      <c r="B18" s="73" t="s">
        <v>20</v>
      </c>
      <c r="C18" s="73" t="s">
        <v>22</v>
      </c>
      <c r="D18" s="73" t="s">
        <v>20</v>
      </c>
      <c r="E18" s="74" t="s">
        <v>37</v>
      </c>
      <c r="F18" s="75">
        <v>0</v>
      </c>
      <c r="G18" s="75">
        <v>0</v>
      </c>
      <c r="H18" s="75">
        <v>0</v>
      </c>
      <c r="I18" s="75">
        <v>0</v>
      </c>
      <c r="J18" s="75">
        <v>1516490</v>
      </c>
      <c r="K18" s="75">
        <v>0</v>
      </c>
      <c r="L18" s="75">
        <f t="shared" si="0"/>
        <v>1516490</v>
      </c>
      <c r="M18" s="75">
        <v>0</v>
      </c>
      <c r="N18" s="145">
        <f t="shared" si="1"/>
        <v>-1516490</v>
      </c>
    </row>
    <row r="19" spans="1:14" ht="27" customHeight="1">
      <c r="A19" s="72" t="s">
        <v>20</v>
      </c>
      <c r="B19" s="73" t="s">
        <v>20</v>
      </c>
      <c r="C19" s="73" t="s">
        <v>20</v>
      </c>
      <c r="D19" s="73" t="s">
        <v>22</v>
      </c>
      <c r="E19" s="74" t="s">
        <v>38</v>
      </c>
      <c r="F19" s="75">
        <v>0</v>
      </c>
      <c r="G19" s="75">
        <v>0</v>
      </c>
      <c r="H19" s="75">
        <v>0</v>
      </c>
      <c r="I19" s="75">
        <v>0</v>
      </c>
      <c r="J19" s="75">
        <v>1516490</v>
      </c>
      <c r="K19" s="75">
        <v>0</v>
      </c>
      <c r="L19" s="75">
        <f t="shared" si="0"/>
        <v>1516490</v>
      </c>
      <c r="M19" s="75">
        <v>0</v>
      </c>
      <c r="N19" s="145">
        <f t="shared" si="1"/>
        <v>-1516490</v>
      </c>
    </row>
    <row r="20" spans="1:14" ht="27" customHeight="1">
      <c r="A20" s="72" t="s">
        <v>20</v>
      </c>
      <c r="B20" s="73" t="s">
        <v>39</v>
      </c>
      <c r="C20" s="73" t="s">
        <v>20</v>
      </c>
      <c r="D20" s="73" t="s">
        <v>20</v>
      </c>
      <c r="E20" s="74" t="s">
        <v>40</v>
      </c>
      <c r="F20" s="75">
        <v>0</v>
      </c>
      <c r="G20" s="75">
        <v>0</v>
      </c>
      <c r="H20" s="75">
        <v>0</v>
      </c>
      <c r="I20" s="75">
        <v>0</v>
      </c>
      <c r="J20" s="75">
        <v>7892409</v>
      </c>
      <c r="K20" s="75">
        <v>0</v>
      </c>
      <c r="L20" s="75">
        <f t="shared" si="0"/>
        <v>7892409</v>
      </c>
      <c r="M20" s="75">
        <v>0</v>
      </c>
      <c r="N20" s="145">
        <f t="shared" si="1"/>
        <v>-7892409</v>
      </c>
    </row>
    <row r="21" spans="1:14" ht="27" customHeight="1">
      <c r="A21" s="72" t="s">
        <v>20</v>
      </c>
      <c r="B21" s="73" t="s">
        <v>20</v>
      </c>
      <c r="C21" s="73" t="s">
        <v>22</v>
      </c>
      <c r="D21" s="73" t="s">
        <v>20</v>
      </c>
      <c r="E21" s="74" t="s">
        <v>41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f t="shared" si="0"/>
        <v>0</v>
      </c>
      <c r="M21" s="75">
        <v>0</v>
      </c>
      <c r="N21" s="76">
        <f t="shared" si="1"/>
        <v>0</v>
      </c>
    </row>
    <row r="22" spans="1:14" ht="27" customHeight="1">
      <c r="A22" s="72" t="s">
        <v>20</v>
      </c>
      <c r="B22" s="73" t="s">
        <v>20</v>
      </c>
      <c r="C22" s="73" t="s">
        <v>20</v>
      </c>
      <c r="D22" s="73" t="s">
        <v>22</v>
      </c>
      <c r="E22" s="74" t="s">
        <v>42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f t="shared" si="0"/>
        <v>0</v>
      </c>
      <c r="M22" s="75">
        <v>0</v>
      </c>
      <c r="N22" s="76">
        <f t="shared" si="1"/>
        <v>0</v>
      </c>
    </row>
    <row r="23" spans="1:14" ht="27" customHeight="1">
      <c r="A23" s="72" t="s">
        <v>20</v>
      </c>
      <c r="B23" s="73" t="s">
        <v>20</v>
      </c>
      <c r="C23" s="73" t="s">
        <v>28</v>
      </c>
      <c r="D23" s="73" t="s">
        <v>20</v>
      </c>
      <c r="E23" s="74" t="s">
        <v>44</v>
      </c>
      <c r="F23" s="75">
        <v>0</v>
      </c>
      <c r="G23" s="75">
        <v>0</v>
      </c>
      <c r="H23" s="75">
        <v>0</v>
      </c>
      <c r="I23" s="75">
        <v>0</v>
      </c>
      <c r="J23" s="75">
        <v>86700</v>
      </c>
      <c r="K23" s="75">
        <v>0</v>
      </c>
      <c r="L23" s="75">
        <f t="shared" si="0"/>
        <v>86700</v>
      </c>
      <c r="M23" s="75">
        <v>0</v>
      </c>
      <c r="N23" s="145">
        <f t="shared" si="1"/>
        <v>-86700</v>
      </c>
    </row>
    <row r="24" spans="1:14" ht="27" customHeight="1">
      <c r="A24" s="72" t="s">
        <v>20</v>
      </c>
      <c r="B24" s="73" t="s">
        <v>20</v>
      </c>
      <c r="C24" s="73" t="s">
        <v>20</v>
      </c>
      <c r="D24" s="73" t="s">
        <v>22</v>
      </c>
      <c r="E24" s="74" t="s">
        <v>45</v>
      </c>
      <c r="F24" s="75">
        <v>0</v>
      </c>
      <c r="G24" s="75">
        <v>0</v>
      </c>
      <c r="H24" s="75">
        <v>0</v>
      </c>
      <c r="I24" s="75">
        <v>0</v>
      </c>
      <c r="J24" s="75">
        <v>86700</v>
      </c>
      <c r="K24" s="75">
        <v>0</v>
      </c>
      <c r="L24" s="75">
        <f t="shared" si="0"/>
        <v>86700</v>
      </c>
      <c r="M24" s="75">
        <v>0</v>
      </c>
      <c r="N24" s="145">
        <f t="shared" si="1"/>
        <v>-86700</v>
      </c>
    </row>
    <row r="25" spans="1:14" ht="27" customHeight="1">
      <c r="A25" s="72" t="s">
        <v>20</v>
      </c>
      <c r="B25" s="73" t="s">
        <v>20</v>
      </c>
      <c r="C25" s="73" t="s">
        <v>32</v>
      </c>
      <c r="D25" s="73" t="s">
        <v>20</v>
      </c>
      <c r="E25" s="74" t="s">
        <v>47</v>
      </c>
      <c r="F25" s="75">
        <v>0</v>
      </c>
      <c r="G25" s="75">
        <v>0</v>
      </c>
      <c r="H25" s="75">
        <v>0</v>
      </c>
      <c r="I25" s="75">
        <v>0</v>
      </c>
      <c r="J25" s="75">
        <v>7805709</v>
      </c>
      <c r="K25" s="75">
        <v>0</v>
      </c>
      <c r="L25" s="75">
        <f t="shared" si="0"/>
        <v>7805709</v>
      </c>
      <c r="M25" s="75">
        <v>0</v>
      </c>
      <c r="N25" s="145">
        <f t="shared" si="1"/>
        <v>-7805709</v>
      </c>
    </row>
    <row r="26" spans="1:14" ht="27" customHeight="1">
      <c r="A26" s="72" t="s">
        <v>20</v>
      </c>
      <c r="B26" s="73" t="s">
        <v>20</v>
      </c>
      <c r="C26" s="73" t="s">
        <v>20</v>
      </c>
      <c r="D26" s="73" t="s">
        <v>22</v>
      </c>
      <c r="E26" s="74" t="s">
        <v>48</v>
      </c>
      <c r="F26" s="75">
        <v>0</v>
      </c>
      <c r="G26" s="75">
        <v>0</v>
      </c>
      <c r="H26" s="75">
        <v>0</v>
      </c>
      <c r="I26" s="75">
        <v>0</v>
      </c>
      <c r="J26" s="75">
        <v>7805709</v>
      </c>
      <c r="K26" s="75">
        <v>0</v>
      </c>
      <c r="L26" s="75">
        <f t="shared" si="0"/>
        <v>7805709</v>
      </c>
      <c r="M26" s="75">
        <v>0</v>
      </c>
      <c r="N26" s="145">
        <f t="shared" si="1"/>
        <v>-7805709</v>
      </c>
    </row>
    <row r="27" spans="1:14" ht="27" customHeight="1">
      <c r="A27" s="72" t="s">
        <v>20</v>
      </c>
      <c r="B27" s="73">
        <v>6</v>
      </c>
      <c r="C27" s="73" t="s">
        <v>20</v>
      </c>
      <c r="D27" s="73" t="s">
        <v>20</v>
      </c>
      <c r="E27" s="74" t="s">
        <v>49</v>
      </c>
      <c r="F27" s="75">
        <v>0</v>
      </c>
      <c r="G27" s="75">
        <v>0</v>
      </c>
      <c r="H27" s="75">
        <v>0</v>
      </c>
      <c r="I27" s="75">
        <v>0</v>
      </c>
      <c r="J27" s="75">
        <v>355013</v>
      </c>
      <c r="K27" s="75">
        <v>0</v>
      </c>
      <c r="L27" s="75">
        <f t="shared" si="0"/>
        <v>355013</v>
      </c>
      <c r="M27" s="75">
        <v>0</v>
      </c>
      <c r="N27" s="145">
        <f t="shared" si="1"/>
        <v>-355013</v>
      </c>
    </row>
    <row r="28" spans="1:14" ht="27" customHeight="1">
      <c r="A28" s="72" t="s">
        <v>20</v>
      </c>
      <c r="B28" s="73" t="s">
        <v>20</v>
      </c>
      <c r="C28" s="73" t="s">
        <v>22</v>
      </c>
      <c r="D28" s="73" t="s">
        <v>20</v>
      </c>
      <c r="E28" s="74" t="s">
        <v>51</v>
      </c>
      <c r="F28" s="75">
        <v>0</v>
      </c>
      <c r="G28" s="75">
        <v>0</v>
      </c>
      <c r="H28" s="75">
        <v>0</v>
      </c>
      <c r="I28" s="75">
        <v>0</v>
      </c>
      <c r="J28" s="75">
        <v>355013</v>
      </c>
      <c r="K28" s="75">
        <v>0</v>
      </c>
      <c r="L28" s="75">
        <f t="shared" si="0"/>
        <v>355013</v>
      </c>
      <c r="M28" s="75">
        <v>0</v>
      </c>
      <c r="N28" s="145">
        <f t="shared" si="1"/>
        <v>-355013</v>
      </c>
    </row>
    <row r="29" spans="1:14" ht="27" customHeight="1">
      <c r="A29" s="77" t="s">
        <v>20</v>
      </c>
      <c r="B29" s="78" t="s">
        <v>20</v>
      </c>
      <c r="C29" s="78" t="s">
        <v>20</v>
      </c>
      <c r="D29" s="78" t="s">
        <v>22</v>
      </c>
      <c r="E29" s="79" t="s">
        <v>52</v>
      </c>
      <c r="F29" s="80">
        <v>0</v>
      </c>
      <c r="G29" s="80">
        <v>0</v>
      </c>
      <c r="H29" s="80">
        <v>0</v>
      </c>
      <c r="I29" s="80">
        <v>0</v>
      </c>
      <c r="J29" s="80">
        <v>355013</v>
      </c>
      <c r="K29" s="80">
        <v>0</v>
      </c>
      <c r="L29" s="80">
        <f t="shared" si="0"/>
        <v>355013</v>
      </c>
      <c r="M29" s="80">
        <v>0</v>
      </c>
      <c r="N29" s="146">
        <f t="shared" si="1"/>
        <v>-355013</v>
      </c>
    </row>
    <row r="30" spans="1:14" ht="27" customHeight="1">
      <c r="A30" s="72"/>
      <c r="B30" s="73">
        <v>7</v>
      </c>
      <c r="C30" s="73" t="s">
        <v>20</v>
      </c>
      <c r="D30" s="73" t="s">
        <v>20</v>
      </c>
      <c r="E30" s="74" t="s">
        <v>53</v>
      </c>
      <c r="F30" s="75">
        <v>0</v>
      </c>
      <c r="G30" s="75">
        <v>0</v>
      </c>
      <c r="H30" s="75">
        <v>0</v>
      </c>
      <c r="I30" s="75">
        <v>0</v>
      </c>
      <c r="J30" s="75">
        <v>252696</v>
      </c>
      <c r="K30" s="75">
        <v>0</v>
      </c>
      <c r="L30" s="75">
        <f t="shared" si="0"/>
        <v>252696</v>
      </c>
      <c r="M30" s="75">
        <v>0</v>
      </c>
      <c r="N30" s="145">
        <f t="shared" si="1"/>
        <v>-252696</v>
      </c>
    </row>
    <row r="31" spans="1:14" ht="27" customHeight="1">
      <c r="A31" s="72"/>
      <c r="B31" s="73" t="s">
        <v>20</v>
      </c>
      <c r="C31" s="73" t="s">
        <v>22</v>
      </c>
      <c r="D31" s="73" t="s">
        <v>20</v>
      </c>
      <c r="E31" s="74" t="s">
        <v>55</v>
      </c>
      <c r="F31" s="75">
        <v>0</v>
      </c>
      <c r="G31" s="75">
        <v>0</v>
      </c>
      <c r="H31" s="75">
        <v>0</v>
      </c>
      <c r="I31" s="75">
        <v>0</v>
      </c>
      <c r="J31" s="75">
        <v>252696</v>
      </c>
      <c r="K31" s="75">
        <v>0</v>
      </c>
      <c r="L31" s="75">
        <f t="shared" si="0"/>
        <v>252696</v>
      </c>
      <c r="M31" s="75">
        <v>0</v>
      </c>
      <c r="N31" s="145">
        <f t="shared" si="1"/>
        <v>-252696</v>
      </c>
    </row>
    <row r="32" spans="1:14" ht="27" customHeight="1">
      <c r="A32" s="72"/>
      <c r="B32" s="73" t="s">
        <v>20</v>
      </c>
      <c r="C32" s="73" t="s">
        <v>20</v>
      </c>
      <c r="D32" s="73" t="s">
        <v>22</v>
      </c>
      <c r="E32" s="74" t="s">
        <v>56</v>
      </c>
      <c r="F32" s="75">
        <v>0</v>
      </c>
      <c r="G32" s="75">
        <v>0</v>
      </c>
      <c r="H32" s="75">
        <v>0</v>
      </c>
      <c r="I32" s="75">
        <v>0</v>
      </c>
      <c r="J32" s="75">
        <v>252696</v>
      </c>
      <c r="K32" s="75">
        <v>0</v>
      </c>
      <c r="L32" s="75">
        <f t="shared" si="0"/>
        <v>252696</v>
      </c>
      <c r="M32" s="75">
        <v>0</v>
      </c>
      <c r="N32" s="145">
        <f t="shared" si="1"/>
        <v>-252696</v>
      </c>
    </row>
    <row r="33" spans="1:14" ht="27" customHeight="1">
      <c r="A33" s="72" t="s">
        <v>20</v>
      </c>
      <c r="B33" s="73">
        <v>8</v>
      </c>
      <c r="C33" s="73" t="s">
        <v>20</v>
      </c>
      <c r="D33" s="73" t="s">
        <v>20</v>
      </c>
      <c r="E33" s="74" t="s">
        <v>57</v>
      </c>
      <c r="F33" s="75">
        <v>0</v>
      </c>
      <c r="G33" s="75">
        <v>0</v>
      </c>
      <c r="H33" s="75">
        <v>0</v>
      </c>
      <c r="I33" s="75">
        <v>0</v>
      </c>
      <c r="J33" s="75">
        <v>1526096</v>
      </c>
      <c r="K33" s="75">
        <v>0</v>
      </c>
      <c r="L33" s="75">
        <f t="shared" si="0"/>
        <v>1526096</v>
      </c>
      <c r="M33" s="75">
        <v>0</v>
      </c>
      <c r="N33" s="145">
        <f t="shared" si="1"/>
        <v>-1526096</v>
      </c>
    </row>
    <row r="34" spans="1:14" ht="27" customHeight="1">
      <c r="A34" s="72" t="s">
        <v>20</v>
      </c>
      <c r="B34" s="73" t="s">
        <v>20</v>
      </c>
      <c r="C34" s="73">
        <v>1</v>
      </c>
      <c r="D34" s="73" t="s">
        <v>20</v>
      </c>
      <c r="E34" s="74" t="s">
        <v>59</v>
      </c>
      <c r="F34" s="75">
        <v>0</v>
      </c>
      <c r="G34" s="75">
        <v>0</v>
      </c>
      <c r="H34" s="75">
        <v>0</v>
      </c>
      <c r="I34" s="75">
        <v>0</v>
      </c>
      <c r="J34" s="75">
        <v>1526096</v>
      </c>
      <c r="K34" s="75">
        <v>0</v>
      </c>
      <c r="L34" s="75">
        <f t="shared" si="0"/>
        <v>1526096</v>
      </c>
      <c r="M34" s="75">
        <v>0</v>
      </c>
      <c r="N34" s="145">
        <f t="shared" si="1"/>
        <v>-1526096</v>
      </c>
    </row>
    <row r="35" spans="1:14" ht="27" customHeight="1">
      <c r="A35" s="72" t="s">
        <v>20</v>
      </c>
      <c r="B35" s="73" t="s">
        <v>20</v>
      </c>
      <c r="C35" s="73" t="s">
        <v>20</v>
      </c>
      <c r="D35" s="73" t="s">
        <v>22</v>
      </c>
      <c r="E35" s="74" t="s">
        <v>60</v>
      </c>
      <c r="F35" s="75">
        <v>0</v>
      </c>
      <c r="G35" s="75">
        <v>0</v>
      </c>
      <c r="H35" s="75">
        <v>0</v>
      </c>
      <c r="I35" s="75">
        <v>0</v>
      </c>
      <c r="J35" s="75">
        <v>1526096</v>
      </c>
      <c r="K35" s="75">
        <v>0</v>
      </c>
      <c r="L35" s="75">
        <f t="shared" si="0"/>
        <v>1526096</v>
      </c>
      <c r="M35" s="75">
        <v>0</v>
      </c>
      <c r="N35" s="145">
        <f t="shared" si="1"/>
        <v>-1526096</v>
      </c>
    </row>
    <row r="36" spans="1:14" ht="27" customHeight="1">
      <c r="A36" s="72" t="s">
        <v>20</v>
      </c>
      <c r="B36" s="73">
        <v>9</v>
      </c>
      <c r="C36" s="73" t="s">
        <v>20</v>
      </c>
      <c r="D36" s="73" t="s">
        <v>20</v>
      </c>
      <c r="E36" s="74" t="s">
        <v>61</v>
      </c>
      <c r="F36" s="75">
        <v>0</v>
      </c>
      <c r="G36" s="75">
        <v>0</v>
      </c>
      <c r="H36" s="75">
        <v>0</v>
      </c>
      <c r="I36" s="75">
        <v>0</v>
      </c>
      <c r="J36" s="75">
        <v>1783700</v>
      </c>
      <c r="K36" s="75">
        <v>0</v>
      </c>
      <c r="L36" s="75">
        <f t="shared" si="0"/>
        <v>1783700</v>
      </c>
      <c r="M36" s="75">
        <v>0</v>
      </c>
      <c r="N36" s="145">
        <f t="shared" si="1"/>
        <v>-1783700</v>
      </c>
    </row>
    <row r="37" spans="1:14" ht="27" customHeight="1">
      <c r="A37" s="72" t="s">
        <v>20</v>
      </c>
      <c r="B37" s="73" t="s">
        <v>20</v>
      </c>
      <c r="C37" s="73">
        <v>1</v>
      </c>
      <c r="D37" s="73" t="s">
        <v>20</v>
      </c>
      <c r="E37" s="74" t="s">
        <v>63</v>
      </c>
      <c r="F37" s="75">
        <v>0</v>
      </c>
      <c r="G37" s="75">
        <v>0</v>
      </c>
      <c r="H37" s="75">
        <v>0</v>
      </c>
      <c r="I37" s="75">
        <v>0</v>
      </c>
      <c r="J37" s="75">
        <v>1783700</v>
      </c>
      <c r="K37" s="75">
        <v>0</v>
      </c>
      <c r="L37" s="75">
        <f t="shared" si="0"/>
        <v>1783700</v>
      </c>
      <c r="M37" s="75">
        <v>0</v>
      </c>
      <c r="N37" s="145">
        <f t="shared" si="1"/>
        <v>-1783700</v>
      </c>
    </row>
    <row r="38" spans="1:14" ht="27" customHeight="1">
      <c r="A38" s="72" t="s">
        <v>20</v>
      </c>
      <c r="B38" s="73" t="s">
        <v>20</v>
      </c>
      <c r="C38" s="73" t="s">
        <v>20</v>
      </c>
      <c r="D38" s="73" t="s">
        <v>22</v>
      </c>
      <c r="E38" s="74" t="s">
        <v>64</v>
      </c>
      <c r="F38" s="75">
        <v>0</v>
      </c>
      <c r="G38" s="75">
        <v>0</v>
      </c>
      <c r="H38" s="75">
        <v>0</v>
      </c>
      <c r="I38" s="75">
        <v>0</v>
      </c>
      <c r="J38" s="75">
        <v>1783700</v>
      </c>
      <c r="K38" s="75">
        <v>0</v>
      </c>
      <c r="L38" s="75">
        <f t="shared" si="0"/>
        <v>1783700</v>
      </c>
      <c r="M38" s="75">
        <v>0</v>
      </c>
      <c r="N38" s="145">
        <f t="shared" si="1"/>
        <v>-1783700</v>
      </c>
    </row>
    <row r="39" spans="1:14" ht="27" customHeight="1">
      <c r="A39" s="72" t="s">
        <v>20</v>
      </c>
      <c r="B39" s="73">
        <v>10</v>
      </c>
      <c r="C39" s="73" t="s">
        <v>20</v>
      </c>
      <c r="D39" s="73" t="s">
        <v>20</v>
      </c>
      <c r="E39" s="74" t="s">
        <v>65</v>
      </c>
      <c r="F39" s="75">
        <v>0</v>
      </c>
      <c r="G39" s="75">
        <v>0</v>
      </c>
      <c r="H39" s="75">
        <v>0</v>
      </c>
      <c r="I39" s="75">
        <v>0</v>
      </c>
      <c r="J39" s="75">
        <v>3444738</v>
      </c>
      <c r="K39" s="75">
        <v>0</v>
      </c>
      <c r="L39" s="75">
        <f t="shared" si="0"/>
        <v>3444738</v>
      </c>
      <c r="M39" s="75">
        <v>0</v>
      </c>
      <c r="N39" s="145">
        <f t="shared" si="1"/>
        <v>-3444738</v>
      </c>
    </row>
    <row r="40" spans="1:14" ht="27" customHeight="1">
      <c r="A40" s="72" t="s">
        <v>20</v>
      </c>
      <c r="B40" s="73" t="s">
        <v>20</v>
      </c>
      <c r="C40" s="73">
        <v>1</v>
      </c>
      <c r="D40" s="73" t="s">
        <v>20</v>
      </c>
      <c r="E40" s="74" t="s">
        <v>67</v>
      </c>
      <c r="F40" s="75">
        <v>0</v>
      </c>
      <c r="G40" s="75">
        <v>0</v>
      </c>
      <c r="H40" s="75">
        <v>0</v>
      </c>
      <c r="I40" s="75">
        <v>0</v>
      </c>
      <c r="J40" s="75">
        <v>3444738</v>
      </c>
      <c r="K40" s="75">
        <v>0</v>
      </c>
      <c r="L40" s="75">
        <f t="shared" si="0"/>
        <v>3444738</v>
      </c>
      <c r="M40" s="75">
        <v>0</v>
      </c>
      <c r="N40" s="145">
        <f t="shared" si="1"/>
        <v>-3444738</v>
      </c>
    </row>
    <row r="41" spans="1:14" ht="27" customHeight="1">
      <c r="A41" s="72" t="s">
        <v>20</v>
      </c>
      <c r="B41" s="73" t="s">
        <v>20</v>
      </c>
      <c r="C41" s="73" t="s">
        <v>20</v>
      </c>
      <c r="D41" s="73" t="s">
        <v>22</v>
      </c>
      <c r="E41" s="74" t="s">
        <v>68</v>
      </c>
      <c r="F41" s="75">
        <v>0</v>
      </c>
      <c r="G41" s="75">
        <v>0</v>
      </c>
      <c r="H41" s="75">
        <v>0</v>
      </c>
      <c r="I41" s="75">
        <v>0</v>
      </c>
      <c r="J41" s="75">
        <v>3444738</v>
      </c>
      <c r="K41" s="75">
        <v>0</v>
      </c>
      <c r="L41" s="75">
        <f t="shared" si="0"/>
        <v>3444738</v>
      </c>
      <c r="M41" s="75">
        <v>0</v>
      </c>
      <c r="N41" s="145">
        <f t="shared" si="1"/>
        <v>-3444738</v>
      </c>
    </row>
    <row r="42" spans="1:14" ht="27" customHeight="1">
      <c r="A42" s="72" t="s">
        <v>20</v>
      </c>
      <c r="B42" s="73">
        <v>11</v>
      </c>
      <c r="C42" s="73" t="s">
        <v>20</v>
      </c>
      <c r="D42" s="73" t="s">
        <v>20</v>
      </c>
      <c r="E42" s="74" t="s">
        <v>69</v>
      </c>
      <c r="F42" s="75">
        <v>0</v>
      </c>
      <c r="G42" s="75">
        <v>0</v>
      </c>
      <c r="H42" s="75">
        <v>0</v>
      </c>
      <c r="I42" s="75">
        <v>0</v>
      </c>
      <c r="J42" s="75">
        <v>40881</v>
      </c>
      <c r="K42" s="75">
        <v>0</v>
      </c>
      <c r="L42" s="75">
        <f t="shared" si="0"/>
        <v>40881</v>
      </c>
      <c r="M42" s="75">
        <v>0</v>
      </c>
      <c r="N42" s="145">
        <f t="shared" si="1"/>
        <v>-40881</v>
      </c>
    </row>
    <row r="43" spans="1:14" ht="27" customHeight="1">
      <c r="A43" s="72" t="s">
        <v>20</v>
      </c>
      <c r="B43" s="73" t="s">
        <v>20</v>
      </c>
      <c r="C43" s="73" t="s">
        <v>22</v>
      </c>
      <c r="D43" s="73" t="s">
        <v>20</v>
      </c>
      <c r="E43" s="74" t="s">
        <v>71</v>
      </c>
      <c r="F43" s="75">
        <v>0</v>
      </c>
      <c r="G43" s="75">
        <v>0</v>
      </c>
      <c r="H43" s="75">
        <v>0</v>
      </c>
      <c r="I43" s="75">
        <v>0</v>
      </c>
      <c r="J43" s="75">
        <v>40881</v>
      </c>
      <c r="K43" s="75">
        <v>0</v>
      </c>
      <c r="L43" s="75">
        <f t="shared" si="0"/>
        <v>40881</v>
      </c>
      <c r="M43" s="75">
        <v>0</v>
      </c>
      <c r="N43" s="145">
        <f t="shared" si="1"/>
        <v>-40881</v>
      </c>
    </row>
    <row r="44" spans="1:14" ht="27" customHeight="1">
      <c r="A44" s="72" t="s">
        <v>20</v>
      </c>
      <c r="B44" s="73" t="s">
        <v>20</v>
      </c>
      <c r="C44" s="73" t="s">
        <v>20</v>
      </c>
      <c r="D44" s="73" t="s">
        <v>22</v>
      </c>
      <c r="E44" s="74" t="s">
        <v>72</v>
      </c>
      <c r="F44" s="75">
        <v>0</v>
      </c>
      <c r="G44" s="75">
        <v>0</v>
      </c>
      <c r="H44" s="75">
        <v>0</v>
      </c>
      <c r="I44" s="75">
        <v>0</v>
      </c>
      <c r="J44" s="75">
        <v>40881</v>
      </c>
      <c r="K44" s="75">
        <v>0</v>
      </c>
      <c r="L44" s="75">
        <f t="shared" si="0"/>
        <v>40881</v>
      </c>
      <c r="M44" s="75">
        <v>0</v>
      </c>
      <c r="N44" s="145">
        <f t="shared" si="1"/>
        <v>-40881</v>
      </c>
    </row>
    <row r="45" spans="1:14" ht="27" customHeight="1">
      <c r="A45" s="72" t="s">
        <v>20</v>
      </c>
      <c r="B45" s="73">
        <v>12</v>
      </c>
      <c r="C45" s="73" t="s">
        <v>20</v>
      </c>
      <c r="D45" s="73" t="s">
        <v>20</v>
      </c>
      <c r="E45" s="74" t="s">
        <v>73</v>
      </c>
      <c r="F45" s="75">
        <v>0</v>
      </c>
      <c r="G45" s="75">
        <v>0</v>
      </c>
      <c r="H45" s="75">
        <v>0</v>
      </c>
      <c r="I45" s="75">
        <v>0</v>
      </c>
      <c r="J45" s="75">
        <v>332500</v>
      </c>
      <c r="K45" s="75">
        <v>0</v>
      </c>
      <c r="L45" s="75">
        <f t="shared" si="0"/>
        <v>332500</v>
      </c>
      <c r="M45" s="75">
        <v>0</v>
      </c>
      <c r="N45" s="145">
        <f t="shared" si="1"/>
        <v>-332500</v>
      </c>
    </row>
    <row r="46" spans="1:14" ht="27" customHeight="1">
      <c r="A46" s="72" t="s">
        <v>20</v>
      </c>
      <c r="B46" s="73" t="s">
        <v>20</v>
      </c>
      <c r="C46" s="73" t="s">
        <v>22</v>
      </c>
      <c r="D46" s="73" t="s">
        <v>20</v>
      </c>
      <c r="E46" s="74" t="s">
        <v>75</v>
      </c>
      <c r="F46" s="75">
        <v>0</v>
      </c>
      <c r="G46" s="75">
        <v>0</v>
      </c>
      <c r="H46" s="75">
        <v>0</v>
      </c>
      <c r="I46" s="75">
        <v>0</v>
      </c>
      <c r="J46" s="75">
        <v>332500</v>
      </c>
      <c r="K46" s="75">
        <v>0</v>
      </c>
      <c r="L46" s="75">
        <f t="shared" si="0"/>
        <v>332500</v>
      </c>
      <c r="M46" s="75">
        <v>0</v>
      </c>
      <c r="N46" s="145">
        <f t="shared" si="1"/>
        <v>-332500</v>
      </c>
    </row>
    <row r="47" spans="1:14" ht="27" customHeight="1">
      <c r="A47" s="72" t="s">
        <v>20</v>
      </c>
      <c r="B47" s="73" t="s">
        <v>20</v>
      </c>
      <c r="C47" s="73" t="s">
        <v>20</v>
      </c>
      <c r="D47" s="73" t="s">
        <v>22</v>
      </c>
      <c r="E47" s="74" t="s">
        <v>76</v>
      </c>
      <c r="F47" s="75">
        <v>0</v>
      </c>
      <c r="G47" s="75">
        <v>0</v>
      </c>
      <c r="H47" s="75">
        <v>0</v>
      </c>
      <c r="I47" s="75">
        <v>0</v>
      </c>
      <c r="J47" s="75">
        <v>332500</v>
      </c>
      <c r="K47" s="75">
        <v>0</v>
      </c>
      <c r="L47" s="75">
        <f t="shared" si="0"/>
        <v>332500</v>
      </c>
      <c r="M47" s="75">
        <v>0</v>
      </c>
      <c r="N47" s="145">
        <f t="shared" si="1"/>
        <v>-332500</v>
      </c>
    </row>
    <row r="48" spans="1:14" ht="27" customHeight="1">
      <c r="A48" s="72" t="s">
        <v>20</v>
      </c>
      <c r="B48" s="73">
        <v>13</v>
      </c>
      <c r="C48" s="73" t="s">
        <v>20</v>
      </c>
      <c r="D48" s="73" t="s">
        <v>20</v>
      </c>
      <c r="E48" s="74" t="s">
        <v>77</v>
      </c>
      <c r="F48" s="75">
        <v>0</v>
      </c>
      <c r="G48" s="75">
        <v>0</v>
      </c>
      <c r="H48" s="75">
        <v>0</v>
      </c>
      <c r="I48" s="75">
        <v>0</v>
      </c>
      <c r="J48" s="75">
        <v>3644094</v>
      </c>
      <c r="K48" s="75">
        <v>0</v>
      </c>
      <c r="L48" s="75">
        <f t="shared" si="0"/>
        <v>3644094</v>
      </c>
      <c r="M48" s="75">
        <v>0</v>
      </c>
      <c r="N48" s="145">
        <f t="shared" si="1"/>
        <v>-3644094</v>
      </c>
    </row>
    <row r="49" spans="1:14" ht="27" customHeight="1">
      <c r="A49" s="72" t="s">
        <v>20</v>
      </c>
      <c r="B49" s="73" t="s">
        <v>20</v>
      </c>
      <c r="C49" s="73">
        <v>1</v>
      </c>
      <c r="D49" s="73" t="s">
        <v>20</v>
      </c>
      <c r="E49" s="74" t="s">
        <v>79</v>
      </c>
      <c r="F49" s="75">
        <v>0</v>
      </c>
      <c r="G49" s="75">
        <v>0</v>
      </c>
      <c r="H49" s="75">
        <v>0</v>
      </c>
      <c r="I49" s="75">
        <v>0</v>
      </c>
      <c r="J49" s="75">
        <v>3644094</v>
      </c>
      <c r="K49" s="75">
        <v>0</v>
      </c>
      <c r="L49" s="75">
        <f t="shared" si="0"/>
        <v>3644094</v>
      </c>
      <c r="M49" s="75">
        <v>0</v>
      </c>
      <c r="N49" s="145">
        <f t="shared" si="1"/>
        <v>-3644094</v>
      </c>
    </row>
    <row r="50" spans="1:14" ht="27" customHeight="1">
      <c r="A50" s="72" t="s">
        <v>20</v>
      </c>
      <c r="B50" s="73" t="s">
        <v>20</v>
      </c>
      <c r="C50" s="73" t="s">
        <v>20</v>
      </c>
      <c r="D50" s="73" t="s">
        <v>22</v>
      </c>
      <c r="E50" s="74" t="s">
        <v>80</v>
      </c>
      <c r="F50" s="75">
        <v>0</v>
      </c>
      <c r="G50" s="75">
        <v>0</v>
      </c>
      <c r="H50" s="75">
        <v>0</v>
      </c>
      <c r="I50" s="75">
        <v>0</v>
      </c>
      <c r="J50" s="75">
        <v>3644094</v>
      </c>
      <c r="K50" s="75">
        <v>0</v>
      </c>
      <c r="L50" s="75">
        <f t="shared" si="0"/>
        <v>3644094</v>
      </c>
      <c r="M50" s="75">
        <v>0</v>
      </c>
      <c r="N50" s="145">
        <f t="shared" si="1"/>
        <v>-3644094</v>
      </c>
    </row>
    <row r="51" spans="1:14" ht="27" customHeight="1">
      <c r="A51" s="72" t="s">
        <v>20</v>
      </c>
      <c r="B51" s="73">
        <v>14</v>
      </c>
      <c r="C51" s="73" t="s">
        <v>20</v>
      </c>
      <c r="D51" s="73" t="s">
        <v>20</v>
      </c>
      <c r="E51" s="74" t="s">
        <v>81</v>
      </c>
      <c r="F51" s="75">
        <v>0</v>
      </c>
      <c r="G51" s="75">
        <v>0</v>
      </c>
      <c r="H51" s="75">
        <v>0</v>
      </c>
      <c r="I51" s="75">
        <v>0</v>
      </c>
      <c r="J51" s="75">
        <v>12960198</v>
      </c>
      <c r="K51" s="75">
        <v>0</v>
      </c>
      <c r="L51" s="75">
        <f t="shared" si="0"/>
        <v>12960198</v>
      </c>
      <c r="M51" s="75">
        <v>0</v>
      </c>
      <c r="N51" s="145">
        <f t="shared" si="1"/>
        <v>-12960198</v>
      </c>
    </row>
    <row r="52" spans="1:14" ht="27" customHeight="1">
      <c r="A52" s="72" t="s">
        <v>20</v>
      </c>
      <c r="B52" s="73" t="s">
        <v>20</v>
      </c>
      <c r="C52" s="73">
        <v>1</v>
      </c>
      <c r="D52" s="73" t="s">
        <v>20</v>
      </c>
      <c r="E52" s="74" t="s">
        <v>83</v>
      </c>
      <c r="F52" s="75">
        <v>0</v>
      </c>
      <c r="G52" s="75">
        <v>0</v>
      </c>
      <c r="H52" s="75">
        <v>0</v>
      </c>
      <c r="I52" s="75">
        <v>0</v>
      </c>
      <c r="J52" s="75">
        <v>12960198</v>
      </c>
      <c r="K52" s="75">
        <v>0</v>
      </c>
      <c r="L52" s="75">
        <f t="shared" si="0"/>
        <v>12960198</v>
      </c>
      <c r="M52" s="75">
        <v>0</v>
      </c>
      <c r="N52" s="145">
        <f t="shared" si="1"/>
        <v>-12960198</v>
      </c>
    </row>
    <row r="53" spans="1:14" ht="27" customHeight="1">
      <c r="A53" s="77" t="s">
        <v>20</v>
      </c>
      <c r="B53" s="78" t="s">
        <v>20</v>
      </c>
      <c r="C53" s="78" t="s">
        <v>20</v>
      </c>
      <c r="D53" s="78" t="s">
        <v>22</v>
      </c>
      <c r="E53" s="79" t="s">
        <v>84</v>
      </c>
      <c r="F53" s="80">
        <v>0</v>
      </c>
      <c r="G53" s="80">
        <v>0</v>
      </c>
      <c r="H53" s="80">
        <v>0</v>
      </c>
      <c r="I53" s="80">
        <v>0</v>
      </c>
      <c r="J53" s="80">
        <v>12960198</v>
      </c>
      <c r="K53" s="80">
        <v>0</v>
      </c>
      <c r="L53" s="80">
        <f t="shared" si="0"/>
        <v>12960198</v>
      </c>
      <c r="M53" s="80">
        <v>0</v>
      </c>
      <c r="N53" s="146">
        <f t="shared" si="1"/>
        <v>-12960198</v>
      </c>
    </row>
    <row r="54" spans="1:14" ht="27" customHeight="1">
      <c r="A54" s="72" t="s">
        <v>20</v>
      </c>
      <c r="B54" s="73">
        <v>15</v>
      </c>
      <c r="C54" s="73" t="s">
        <v>20</v>
      </c>
      <c r="D54" s="73" t="s">
        <v>20</v>
      </c>
      <c r="E54" s="74" t="s">
        <v>85</v>
      </c>
      <c r="F54" s="75">
        <v>0</v>
      </c>
      <c r="G54" s="75">
        <v>0</v>
      </c>
      <c r="H54" s="75">
        <v>0</v>
      </c>
      <c r="I54" s="75">
        <v>0</v>
      </c>
      <c r="J54" s="75">
        <v>6625748</v>
      </c>
      <c r="K54" s="75">
        <v>0</v>
      </c>
      <c r="L54" s="75">
        <f t="shared" si="0"/>
        <v>6625748</v>
      </c>
      <c r="M54" s="75">
        <v>0</v>
      </c>
      <c r="N54" s="145">
        <f t="shared" si="1"/>
        <v>-6625748</v>
      </c>
    </row>
    <row r="55" spans="1:14" ht="27" customHeight="1">
      <c r="A55" s="72" t="s">
        <v>20</v>
      </c>
      <c r="B55" s="73" t="s">
        <v>20</v>
      </c>
      <c r="C55" s="73">
        <v>1</v>
      </c>
      <c r="D55" s="73" t="s">
        <v>20</v>
      </c>
      <c r="E55" s="74" t="s">
        <v>86</v>
      </c>
      <c r="F55" s="75">
        <v>0</v>
      </c>
      <c r="G55" s="75">
        <v>0</v>
      </c>
      <c r="H55" s="75">
        <v>0</v>
      </c>
      <c r="I55" s="75">
        <v>0</v>
      </c>
      <c r="J55" s="75">
        <v>6625748</v>
      </c>
      <c r="K55" s="75">
        <v>0</v>
      </c>
      <c r="L55" s="75">
        <f t="shared" si="0"/>
        <v>6625748</v>
      </c>
      <c r="M55" s="75">
        <v>0</v>
      </c>
      <c r="N55" s="145">
        <f t="shared" si="1"/>
        <v>-6625748</v>
      </c>
    </row>
    <row r="56" spans="1:14" ht="27" customHeight="1">
      <c r="A56" s="72" t="s">
        <v>20</v>
      </c>
      <c r="B56" s="73" t="s">
        <v>20</v>
      </c>
      <c r="C56" s="73" t="s">
        <v>20</v>
      </c>
      <c r="D56" s="73" t="s">
        <v>22</v>
      </c>
      <c r="E56" s="74" t="s">
        <v>87</v>
      </c>
      <c r="F56" s="75">
        <v>0</v>
      </c>
      <c r="G56" s="75">
        <v>0</v>
      </c>
      <c r="H56" s="75">
        <v>0</v>
      </c>
      <c r="I56" s="75">
        <v>0</v>
      </c>
      <c r="J56" s="75">
        <v>6625748</v>
      </c>
      <c r="K56" s="75">
        <v>0</v>
      </c>
      <c r="L56" s="75">
        <f t="shared" si="0"/>
        <v>6625748</v>
      </c>
      <c r="M56" s="75">
        <v>0</v>
      </c>
      <c r="N56" s="145">
        <f t="shared" si="1"/>
        <v>-6625748</v>
      </c>
    </row>
    <row r="57" spans="1:14" ht="27" customHeight="1">
      <c r="A57" s="72" t="s">
        <v>20</v>
      </c>
      <c r="B57" s="73">
        <v>16</v>
      </c>
      <c r="C57" s="73" t="s">
        <v>20</v>
      </c>
      <c r="D57" s="73" t="s">
        <v>20</v>
      </c>
      <c r="E57" s="74" t="s">
        <v>88</v>
      </c>
      <c r="F57" s="75">
        <v>0</v>
      </c>
      <c r="G57" s="75">
        <v>0</v>
      </c>
      <c r="H57" s="75">
        <v>0</v>
      </c>
      <c r="I57" s="75">
        <v>0</v>
      </c>
      <c r="J57" s="75">
        <v>717748</v>
      </c>
      <c r="K57" s="75">
        <v>0</v>
      </c>
      <c r="L57" s="75">
        <f t="shared" si="0"/>
        <v>717748</v>
      </c>
      <c r="M57" s="75">
        <v>0</v>
      </c>
      <c r="N57" s="145">
        <f t="shared" si="1"/>
        <v>-717748</v>
      </c>
    </row>
    <row r="58" spans="1:14" ht="27" customHeight="1">
      <c r="A58" s="72" t="s">
        <v>20</v>
      </c>
      <c r="B58" s="73" t="s">
        <v>20</v>
      </c>
      <c r="C58" s="73">
        <v>1</v>
      </c>
      <c r="D58" s="73" t="s">
        <v>20</v>
      </c>
      <c r="E58" s="74" t="s">
        <v>89</v>
      </c>
      <c r="F58" s="75">
        <v>0</v>
      </c>
      <c r="G58" s="75">
        <v>0</v>
      </c>
      <c r="H58" s="75">
        <v>0</v>
      </c>
      <c r="I58" s="75">
        <v>0</v>
      </c>
      <c r="J58" s="75">
        <v>717748</v>
      </c>
      <c r="K58" s="75">
        <v>0</v>
      </c>
      <c r="L58" s="75">
        <f t="shared" si="0"/>
        <v>717748</v>
      </c>
      <c r="M58" s="75">
        <v>0</v>
      </c>
      <c r="N58" s="145">
        <f t="shared" si="1"/>
        <v>-717748</v>
      </c>
    </row>
    <row r="59" spans="1:14" ht="27" customHeight="1">
      <c r="A59" s="72" t="s">
        <v>20</v>
      </c>
      <c r="B59" s="73" t="s">
        <v>20</v>
      </c>
      <c r="C59" s="73" t="s">
        <v>20</v>
      </c>
      <c r="D59" s="73" t="s">
        <v>22</v>
      </c>
      <c r="E59" s="74" t="s">
        <v>90</v>
      </c>
      <c r="F59" s="75">
        <v>0</v>
      </c>
      <c r="G59" s="75">
        <v>0</v>
      </c>
      <c r="H59" s="75">
        <v>0</v>
      </c>
      <c r="I59" s="75">
        <v>0</v>
      </c>
      <c r="J59" s="75">
        <v>717748</v>
      </c>
      <c r="K59" s="75">
        <v>0</v>
      </c>
      <c r="L59" s="75">
        <f t="shared" si="0"/>
        <v>717748</v>
      </c>
      <c r="M59" s="75">
        <v>0</v>
      </c>
      <c r="N59" s="145">
        <f t="shared" si="1"/>
        <v>-717748</v>
      </c>
    </row>
    <row r="60" spans="1:14" ht="27" customHeight="1">
      <c r="A60" s="72" t="s">
        <v>20</v>
      </c>
      <c r="B60" s="73">
        <v>17</v>
      </c>
      <c r="C60" s="73" t="s">
        <v>20</v>
      </c>
      <c r="D60" s="73" t="s">
        <v>20</v>
      </c>
      <c r="E60" s="74" t="s">
        <v>91</v>
      </c>
      <c r="F60" s="75">
        <v>0</v>
      </c>
      <c r="G60" s="75">
        <v>0</v>
      </c>
      <c r="H60" s="75">
        <v>0</v>
      </c>
      <c r="I60" s="75">
        <v>0</v>
      </c>
      <c r="J60" s="75">
        <v>114263</v>
      </c>
      <c r="K60" s="75">
        <v>0</v>
      </c>
      <c r="L60" s="75">
        <f t="shared" si="0"/>
        <v>114263</v>
      </c>
      <c r="M60" s="75">
        <v>0</v>
      </c>
      <c r="N60" s="145">
        <f t="shared" si="1"/>
        <v>-114263</v>
      </c>
    </row>
    <row r="61" spans="1:14" ht="27" customHeight="1">
      <c r="A61" s="72" t="s">
        <v>20</v>
      </c>
      <c r="B61" s="73" t="s">
        <v>20</v>
      </c>
      <c r="C61" s="73">
        <v>1</v>
      </c>
      <c r="D61" s="73" t="s">
        <v>20</v>
      </c>
      <c r="E61" s="74" t="s">
        <v>92</v>
      </c>
      <c r="F61" s="75">
        <v>0</v>
      </c>
      <c r="G61" s="75">
        <v>0</v>
      </c>
      <c r="H61" s="75">
        <v>0</v>
      </c>
      <c r="I61" s="75">
        <v>0</v>
      </c>
      <c r="J61" s="75">
        <v>114263</v>
      </c>
      <c r="K61" s="75">
        <v>0</v>
      </c>
      <c r="L61" s="75">
        <f t="shared" si="0"/>
        <v>114263</v>
      </c>
      <c r="M61" s="75">
        <v>0</v>
      </c>
      <c r="N61" s="145">
        <f t="shared" si="1"/>
        <v>-114263</v>
      </c>
    </row>
    <row r="62" spans="1:14" ht="27" customHeight="1">
      <c r="A62" s="72" t="s">
        <v>20</v>
      </c>
      <c r="B62" s="73" t="s">
        <v>20</v>
      </c>
      <c r="C62" s="73" t="s">
        <v>20</v>
      </c>
      <c r="D62" s="73" t="s">
        <v>22</v>
      </c>
      <c r="E62" s="74" t="s">
        <v>93</v>
      </c>
      <c r="F62" s="75">
        <v>0</v>
      </c>
      <c r="G62" s="75">
        <v>0</v>
      </c>
      <c r="H62" s="75">
        <v>0</v>
      </c>
      <c r="I62" s="75">
        <v>0</v>
      </c>
      <c r="J62" s="75">
        <v>114263</v>
      </c>
      <c r="K62" s="75">
        <v>0</v>
      </c>
      <c r="L62" s="75">
        <f t="shared" si="0"/>
        <v>114263</v>
      </c>
      <c r="M62" s="75">
        <v>0</v>
      </c>
      <c r="N62" s="145">
        <f t="shared" si="1"/>
        <v>-114263</v>
      </c>
    </row>
    <row r="63" spans="1:14" ht="27" customHeight="1">
      <c r="A63" s="72"/>
      <c r="B63" s="73">
        <v>18</v>
      </c>
      <c r="C63" s="73" t="s">
        <v>20</v>
      </c>
      <c r="D63" s="73" t="s">
        <v>20</v>
      </c>
      <c r="E63" s="74" t="s">
        <v>94</v>
      </c>
      <c r="F63" s="75">
        <v>0</v>
      </c>
      <c r="G63" s="75">
        <v>0</v>
      </c>
      <c r="H63" s="75">
        <v>0</v>
      </c>
      <c r="I63" s="75">
        <v>0</v>
      </c>
      <c r="J63" s="75">
        <v>38195</v>
      </c>
      <c r="K63" s="75">
        <v>0</v>
      </c>
      <c r="L63" s="75">
        <f t="shared" si="0"/>
        <v>38195</v>
      </c>
      <c r="M63" s="75">
        <v>0</v>
      </c>
      <c r="N63" s="145">
        <f t="shared" si="1"/>
        <v>-38195</v>
      </c>
    </row>
    <row r="64" spans="1:14" ht="27" customHeight="1">
      <c r="A64" s="72"/>
      <c r="B64" s="73" t="s">
        <v>20</v>
      </c>
      <c r="C64" s="73" t="s">
        <v>22</v>
      </c>
      <c r="D64" s="73" t="s">
        <v>20</v>
      </c>
      <c r="E64" s="74" t="s">
        <v>95</v>
      </c>
      <c r="F64" s="75">
        <v>0</v>
      </c>
      <c r="G64" s="75">
        <v>0</v>
      </c>
      <c r="H64" s="75">
        <v>0</v>
      </c>
      <c r="I64" s="75">
        <v>0</v>
      </c>
      <c r="J64" s="75">
        <v>38195</v>
      </c>
      <c r="K64" s="75">
        <v>0</v>
      </c>
      <c r="L64" s="75">
        <f t="shared" si="0"/>
        <v>38195</v>
      </c>
      <c r="M64" s="75">
        <v>0</v>
      </c>
      <c r="N64" s="145">
        <f t="shared" si="1"/>
        <v>-38195</v>
      </c>
    </row>
    <row r="65" spans="1:14" ht="27" customHeight="1">
      <c r="A65" s="72"/>
      <c r="B65" s="73" t="s">
        <v>20</v>
      </c>
      <c r="C65" s="73" t="s">
        <v>20</v>
      </c>
      <c r="D65" s="73" t="s">
        <v>22</v>
      </c>
      <c r="E65" s="74" t="s">
        <v>96</v>
      </c>
      <c r="F65" s="75">
        <v>0</v>
      </c>
      <c r="G65" s="75">
        <v>0</v>
      </c>
      <c r="H65" s="75">
        <v>0</v>
      </c>
      <c r="I65" s="75">
        <v>0</v>
      </c>
      <c r="J65" s="75">
        <v>38195</v>
      </c>
      <c r="K65" s="75">
        <v>0</v>
      </c>
      <c r="L65" s="75">
        <f t="shared" si="0"/>
        <v>38195</v>
      </c>
      <c r="M65" s="75">
        <v>0</v>
      </c>
      <c r="N65" s="145">
        <f t="shared" si="1"/>
        <v>-38195</v>
      </c>
    </row>
    <row r="66" spans="1:14" ht="27" customHeight="1">
      <c r="A66" s="72" t="s">
        <v>20</v>
      </c>
      <c r="B66" s="73">
        <v>19</v>
      </c>
      <c r="C66" s="73" t="s">
        <v>20</v>
      </c>
      <c r="D66" s="73" t="s">
        <v>20</v>
      </c>
      <c r="E66" s="74" t="s">
        <v>97</v>
      </c>
      <c r="F66" s="75">
        <v>0</v>
      </c>
      <c r="G66" s="75">
        <v>0</v>
      </c>
      <c r="H66" s="75">
        <v>0</v>
      </c>
      <c r="I66" s="75">
        <v>0</v>
      </c>
      <c r="J66" s="75">
        <v>291532</v>
      </c>
      <c r="K66" s="75">
        <v>0</v>
      </c>
      <c r="L66" s="75">
        <f t="shared" si="0"/>
        <v>291532</v>
      </c>
      <c r="M66" s="75">
        <v>0</v>
      </c>
      <c r="N66" s="145">
        <f t="shared" si="1"/>
        <v>-291532</v>
      </c>
    </row>
    <row r="67" spans="1:14" ht="27" customHeight="1">
      <c r="A67" s="72" t="s">
        <v>20</v>
      </c>
      <c r="B67" s="73" t="s">
        <v>20</v>
      </c>
      <c r="C67" s="73">
        <v>1</v>
      </c>
      <c r="D67" s="73" t="s">
        <v>20</v>
      </c>
      <c r="E67" s="74" t="s">
        <v>98</v>
      </c>
      <c r="F67" s="75">
        <v>0</v>
      </c>
      <c r="G67" s="75">
        <v>0</v>
      </c>
      <c r="H67" s="75">
        <v>0</v>
      </c>
      <c r="I67" s="75">
        <v>0</v>
      </c>
      <c r="J67" s="75">
        <v>291532</v>
      </c>
      <c r="K67" s="75">
        <v>0</v>
      </c>
      <c r="L67" s="75">
        <f t="shared" si="0"/>
        <v>291532</v>
      </c>
      <c r="M67" s="75">
        <v>0</v>
      </c>
      <c r="N67" s="145">
        <f t="shared" si="1"/>
        <v>-291532</v>
      </c>
    </row>
    <row r="68" spans="1:14" ht="27" customHeight="1">
      <c r="A68" s="72" t="s">
        <v>20</v>
      </c>
      <c r="B68" s="73" t="s">
        <v>20</v>
      </c>
      <c r="C68" s="73" t="s">
        <v>20</v>
      </c>
      <c r="D68" s="73" t="s">
        <v>22</v>
      </c>
      <c r="E68" s="74" t="s">
        <v>99</v>
      </c>
      <c r="F68" s="75">
        <v>0</v>
      </c>
      <c r="G68" s="75">
        <v>0</v>
      </c>
      <c r="H68" s="75">
        <v>0</v>
      </c>
      <c r="I68" s="75">
        <v>0</v>
      </c>
      <c r="J68" s="75">
        <v>291532</v>
      </c>
      <c r="K68" s="75">
        <v>0</v>
      </c>
      <c r="L68" s="75">
        <f t="shared" si="0"/>
        <v>291532</v>
      </c>
      <c r="M68" s="75">
        <v>0</v>
      </c>
      <c r="N68" s="145">
        <f t="shared" si="1"/>
        <v>-291532</v>
      </c>
    </row>
    <row r="69" spans="1:14" ht="27" customHeight="1">
      <c r="A69" s="72" t="s">
        <v>20</v>
      </c>
      <c r="B69" s="73">
        <v>20</v>
      </c>
      <c r="C69" s="73" t="s">
        <v>20</v>
      </c>
      <c r="D69" s="73" t="s">
        <v>20</v>
      </c>
      <c r="E69" s="74" t="s">
        <v>100</v>
      </c>
      <c r="F69" s="75">
        <v>0</v>
      </c>
      <c r="G69" s="75">
        <v>0</v>
      </c>
      <c r="H69" s="75">
        <v>0</v>
      </c>
      <c r="I69" s="75">
        <v>0</v>
      </c>
      <c r="J69" s="75">
        <v>885224</v>
      </c>
      <c r="K69" s="75">
        <v>0</v>
      </c>
      <c r="L69" s="75">
        <f t="shared" si="0"/>
        <v>885224</v>
      </c>
      <c r="M69" s="75">
        <v>0</v>
      </c>
      <c r="N69" s="145">
        <f t="shared" si="1"/>
        <v>-885224</v>
      </c>
    </row>
    <row r="70" spans="1:14" ht="27" customHeight="1">
      <c r="A70" s="72" t="s">
        <v>20</v>
      </c>
      <c r="B70" s="73" t="s">
        <v>20</v>
      </c>
      <c r="C70" s="73">
        <v>1</v>
      </c>
      <c r="D70" s="73" t="s">
        <v>20</v>
      </c>
      <c r="E70" s="74" t="s">
        <v>101</v>
      </c>
      <c r="F70" s="75">
        <v>0</v>
      </c>
      <c r="G70" s="75">
        <v>0</v>
      </c>
      <c r="H70" s="75">
        <v>0</v>
      </c>
      <c r="I70" s="75">
        <v>0</v>
      </c>
      <c r="J70" s="75">
        <v>885224</v>
      </c>
      <c r="K70" s="75">
        <v>0</v>
      </c>
      <c r="L70" s="75">
        <f t="shared" si="0"/>
        <v>885224</v>
      </c>
      <c r="M70" s="75">
        <v>0</v>
      </c>
      <c r="N70" s="145">
        <f t="shared" si="1"/>
        <v>-885224</v>
      </c>
    </row>
    <row r="71" spans="1:14" ht="27" customHeight="1">
      <c r="A71" s="72" t="s">
        <v>20</v>
      </c>
      <c r="B71" s="73" t="s">
        <v>20</v>
      </c>
      <c r="C71" s="73" t="s">
        <v>20</v>
      </c>
      <c r="D71" s="73" t="s">
        <v>22</v>
      </c>
      <c r="E71" s="74" t="s">
        <v>102</v>
      </c>
      <c r="F71" s="75">
        <v>0</v>
      </c>
      <c r="G71" s="75">
        <v>0</v>
      </c>
      <c r="H71" s="75">
        <v>0</v>
      </c>
      <c r="I71" s="75">
        <v>0</v>
      </c>
      <c r="J71" s="75">
        <v>885224</v>
      </c>
      <c r="K71" s="75">
        <v>0</v>
      </c>
      <c r="L71" s="75">
        <f t="shared" si="0"/>
        <v>885224</v>
      </c>
      <c r="M71" s="75">
        <v>0</v>
      </c>
      <c r="N71" s="145">
        <f t="shared" si="1"/>
        <v>-885224</v>
      </c>
    </row>
    <row r="72" spans="1:14" ht="27" customHeight="1">
      <c r="A72" s="72" t="s">
        <v>20</v>
      </c>
      <c r="B72" s="73">
        <v>21</v>
      </c>
      <c r="C72" s="73" t="s">
        <v>20</v>
      </c>
      <c r="D72" s="73" t="s">
        <v>20</v>
      </c>
      <c r="E72" s="74" t="s">
        <v>103</v>
      </c>
      <c r="F72" s="75">
        <v>0</v>
      </c>
      <c r="G72" s="75">
        <v>0</v>
      </c>
      <c r="H72" s="75">
        <v>0</v>
      </c>
      <c r="I72" s="75">
        <v>0</v>
      </c>
      <c r="J72" s="75">
        <v>251578</v>
      </c>
      <c r="K72" s="75">
        <v>0</v>
      </c>
      <c r="L72" s="75">
        <f aca="true" t="shared" si="2" ref="L72:L138">J72+K72</f>
        <v>251578</v>
      </c>
      <c r="M72" s="75">
        <v>0</v>
      </c>
      <c r="N72" s="145">
        <f aca="true" t="shared" si="3" ref="N72:N138">I72-L72</f>
        <v>-251578</v>
      </c>
    </row>
    <row r="73" spans="1:14" ht="27" customHeight="1">
      <c r="A73" s="72" t="s">
        <v>20</v>
      </c>
      <c r="B73" s="73" t="s">
        <v>20</v>
      </c>
      <c r="C73" s="73" t="s">
        <v>22</v>
      </c>
      <c r="D73" s="73" t="s">
        <v>20</v>
      </c>
      <c r="E73" s="74" t="s">
        <v>104</v>
      </c>
      <c r="F73" s="75">
        <v>0</v>
      </c>
      <c r="G73" s="75">
        <v>0</v>
      </c>
      <c r="H73" s="75">
        <v>0</v>
      </c>
      <c r="I73" s="75">
        <v>0</v>
      </c>
      <c r="J73" s="75">
        <v>251578</v>
      </c>
      <c r="K73" s="75">
        <v>0</v>
      </c>
      <c r="L73" s="75">
        <f t="shared" si="2"/>
        <v>251578</v>
      </c>
      <c r="M73" s="75">
        <v>0</v>
      </c>
      <c r="N73" s="145">
        <f t="shared" si="3"/>
        <v>-251578</v>
      </c>
    </row>
    <row r="74" spans="1:14" ht="27" customHeight="1">
      <c r="A74" s="72" t="s">
        <v>20</v>
      </c>
      <c r="B74" s="73" t="s">
        <v>20</v>
      </c>
      <c r="C74" s="73" t="s">
        <v>20</v>
      </c>
      <c r="D74" s="73" t="s">
        <v>22</v>
      </c>
      <c r="E74" s="74" t="s">
        <v>105</v>
      </c>
      <c r="F74" s="75">
        <v>0</v>
      </c>
      <c r="G74" s="75">
        <v>0</v>
      </c>
      <c r="H74" s="75">
        <v>0</v>
      </c>
      <c r="I74" s="75">
        <v>0</v>
      </c>
      <c r="J74" s="75">
        <v>251578</v>
      </c>
      <c r="K74" s="75">
        <v>0</v>
      </c>
      <c r="L74" s="75">
        <f t="shared" si="2"/>
        <v>251578</v>
      </c>
      <c r="M74" s="75">
        <v>0</v>
      </c>
      <c r="N74" s="145">
        <f t="shared" si="3"/>
        <v>-251578</v>
      </c>
    </row>
    <row r="75" spans="1:14" ht="27" customHeight="1">
      <c r="A75" s="72" t="s">
        <v>20</v>
      </c>
      <c r="B75" s="73">
        <v>22</v>
      </c>
      <c r="C75" s="73" t="s">
        <v>20</v>
      </c>
      <c r="D75" s="73" t="s">
        <v>20</v>
      </c>
      <c r="E75" s="74" t="s">
        <v>106</v>
      </c>
      <c r="F75" s="75">
        <v>0</v>
      </c>
      <c r="G75" s="75">
        <v>0</v>
      </c>
      <c r="H75" s="75">
        <v>0</v>
      </c>
      <c r="I75" s="75">
        <v>0</v>
      </c>
      <c r="J75" s="75">
        <v>5420000</v>
      </c>
      <c r="K75" s="75">
        <v>0</v>
      </c>
      <c r="L75" s="75">
        <f t="shared" si="2"/>
        <v>5420000</v>
      </c>
      <c r="M75" s="75">
        <v>0</v>
      </c>
      <c r="N75" s="145">
        <f t="shared" si="3"/>
        <v>-5420000</v>
      </c>
    </row>
    <row r="76" spans="1:14" ht="27" customHeight="1">
      <c r="A76" s="72" t="s">
        <v>20</v>
      </c>
      <c r="B76" s="73" t="s">
        <v>20</v>
      </c>
      <c r="C76" s="73">
        <v>1</v>
      </c>
      <c r="D76" s="73" t="s">
        <v>20</v>
      </c>
      <c r="E76" s="74" t="s">
        <v>107</v>
      </c>
      <c r="F76" s="75">
        <v>0</v>
      </c>
      <c r="G76" s="75">
        <v>0</v>
      </c>
      <c r="H76" s="75">
        <v>0</v>
      </c>
      <c r="I76" s="75">
        <v>0</v>
      </c>
      <c r="J76" s="75">
        <v>5420000</v>
      </c>
      <c r="K76" s="75">
        <v>0</v>
      </c>
      <c r="L76" s="75">
        <f t="shared" si="2"/>
        <v>5420000</v>
      </c>
      <c r="M76" s="75">
        <v>0</v>
      </c>
      <c r="N76" s="145">
        <f t="shared" si="3"/>
        <v>-5420000</v>
      </c>
    </row>
    <row r="77" spans="1:14" ht="27" customHeight="1">
      <c r="A77" s="77" t="s">
        <v>20</v>
      </c>
      <c r="B77" s="78" t="s">
        <v>20</v>
      </c>
      <c r="C77" s="78" t="s">
        <v>20</v>
      </c>
      <c r="D77" s="78" t="s">
        <v>22</v>
      </c>
      <c r="E77" s="79" t="s">
        <v>108</v>
      </c>
      <c r="F77" s="80">
        <v>0</v>
      </c>
      <c r="G77" s="80">
        <v>0</v>
      </c>
      <c r="H77" s="80">
        <v>0</v>
      </c>
      <c r="I77" s="80">
        <v>0</v>
      </c>
      <c r="J77" s="80">
        <v>5420000</v>
      </c>
      <c r="K77" s="80">
        <v>0</v>
      </c>
      <c r="L77" s="80">
        <f t="shared" si="2"/>
        <v>5420000</v>
      </c>
      <c r="M77" s="80">
        <v>0</v>
      </c>
      <c r="N77" s="146">
        <f t="shared" si="3"/>
        <v>-5420000</v>
      </c>
    </row>
    <row r="78" spans="1:14" ht="27" customHeight="1">
      <c r="A78" s="72" t="s">
        <v>20</v>
      </c>
      <c r="B78" s="73">
        <v>23</v>
      </c>
      <c r="C78" s="73" t="s">
        <v>20</v>
      </c>
      <c r="D78" s="73" t="s">
        <v>20</v>
      </c>
      <c r="E78" s="74" t="s">
        <v>109</v>
      </c>
      <c r="F78" s="75">
        <v>0</v>
      </c>
      <c r="G78" s="75">
        <v>0</v>
      </c>
      <c r="H78" s="75">
        <v>0</v>
      </c>
      <c r="I78" s="75">
        <v>0</v>
      </c>
      <c r="J78" s="75">
        <v>1116512</v>
      </c>
      <c r="K78" s="75">
        <v>0</v>
      </c>
      <c r="L78" s="75">
        <f t="shared" si="2"/>
        <v>1116512</v>
      </c>
      <c r="M78" s="75">
        <v>0</v>
      </c>
      <c r="N78" s="145">
        <f t="shared" si="3"/>
        <v>-1116512</v>
      </c>
    </row>
    <row r="79" spans="1:14" ht="27" customHeight="1">
      <c r="A79" s="72" t="s">
        <v>20</v>
      </c>
      <c r="B79" s="73" t="s">
        <v>20</v>
      </c>
      <c r="C79" s="73">
        <v>1</v>
      </c>
      <c r="D79" s="73" t="s">
        <v>20</v>
      </c>
      <c r="E79" s="74" t="s">
        <v>110</v>
      </c>
      <c r="F79" s="75">
        <v>0</v>
      </c>
      <c r="G79" s="75">
        <v>0</v>
      </c>
      <c r="H79" s="75">
        <v>0</v>
      </c>
      <c r="I79" s="75">
        <v>0</v>
      </c>
      <c r="J79" s="75">
        <v>1116512</v>
      </c>
      <c r="K79" s="75">
        <v>0</v>
      </c>
      <c r="L79" s="75">
        <f t="shared" si="2"/>
        <v>1116512</v>
      </c>
      <c r="M79" s="75">
        <v>0</v>
      </c>
      <c r="N79" s="145">
        <f t="shared" si="3"/>
        <v>-1116512</v>
      </c>
    </row>
    <row r="80" spans="1:14" ht="27" customHeight="1">
      <c r="A80" s="72" t="s">
        <v>20</v>
      </c>
      <c r="B80" s="73" t="s">
        <v>20</v>
      </c>
      <c r="C80" s="73" t="s">
        <v>20</v>
      </c>
      <c r="D80" s="73" t="s">
        <v>22</v>
      </c>
      <c r="E80" s="74" t="s">
        <v>111</v>
      </c>
      <c r="F80" s="75">
        <v>0</v>
      </c>
      <c r="G80" s="75">
        <v>0</v>
      </c>
      <c r="H80" s="75">
        <v>0</v>
      </c>
      <c r="I80" s="75">
        <v>0</v>
      </c>
      <c r="J80" s="75">
        <v>1116512</v>
      </c>
      <c r="K80" s="75">
        <v>0</v>
      </c>
      <c r="L80" s="75">
        <f t="shared" si="2"/>
        <v>1116512</v>
      </c>
      <c r="M80" s="75">
        <v>0</v>
      </c>
      <c r="N80" s="145">
        <f t="shared" si="3"/>
        <v>-1116512</v>
      </c>
    </row>
    <row r="81" spans="1:14" ht="27" customHeight="1">
      <c r="A81" s="72">
        <v>2</v>
      </c>
      <c r="B81" s="73" t="s">
        <v>20</v>
      </c>
      <c r="C81" s="73" t="s">
        <v>20</v>
      </c>
      <c r="D81" s="73" t="s">
        <v>20</v>
      </c>
      <c r="E81" s="74" t="s">
        <v>112</v>
      </c>
      <c r="F81" s="75">
        <v>0</v>
      </c>
      <c r="G81" s="75">
        <v>0</v>
      </c>
      <c r="H81" s="75">
        <v>0</v>
      </c>
      <c r="I81" s="75">
        <v>0</v>
      </c>
      <c r="J81" s="75">
        <f>J82+J85+J87+J89+J93+J96+J99+J101+J104+J106+J109+J111+J114</f>
        <v>205702372</v>
      </c>
      <c r="K81" s="75">
        <v>0</v>
      </c>
      <c r="L81" s="75">
        <f t="shared" si="2"/>
        <v>205702372</v>
      </c>
      <c r="M81" s="75">
        <v>0</v>
      </c>
      <c r="N81" s="145">
        <f t="shared" si="3"/>
        <v>-205702372</v>
      </c>
    </row>
    <row r="82" spans="1:14" ht="27" customHeight="1">
      <c r="A82" s="72"/>
      <c r="B82" s="73">
        <v>1</v>
      </c>
      <c r="C82" s="73" t="s">
        <v>20</v>
      </c>
      <c r="D82" s="73" t="s">
        <v>20</v>
      </c>
      <c r="E82" s="74" t="s">
        <v>113</v>
      </c>
      <c r="F82" s="75">
        <v>0</v>
      </c>
      <c r="G82" s="75">
        <v>0</v>
      </c>
      <c r="H82" s="75">
        <v>0</v>
      </c>
      <c r="I82" s="75">
        <v>0</v>
      </c>
      <c r="J82" s="75">
        <v>67031</v>
      </c>
      <c r="K82" s="75">
        <v>0</v>
      </c>
      <c r="L82" s="75">
        <f>J82+K82</f>
        <v>67031</v>
      </c>
      <c r="M82" s="75">
        <v>0</v>
      </c>
      <c r="N82" s="145">
        <f>I82-L82</f>
        <v>-67031</v>
      </c>
    </row>
    <row r="83" spans="1:14" ht="27" customHeight="1">
      <c r="A83" s="72"/>
      <c r="B83" s="73" t="s">
        <v>20</v>
      </c>
      <c r="C83" s="73" t="s">
        <v>22</v>
      </c>
      <c r="D83" s="73" t="s">
        <v>20</v>
      </c>
      <c r="E83" s="74" t="s">
        <v>114</v>
      </c>
      <c r="F83" s="75">
        <v>0</v>
      </c>
      <c r="G83" s="75">
        <v>0</v>
      </c>
      <c r="H83" s="75">
        <v>0</v>
      </c>
      <c r="I83" s="75">
        <v>0</v>
      </c>
      <c r="J83" s="75">
        <v>67031</v>
      </c>
      <c r="K83" s="75">
        <v>0</v>
      </c>
      <c r="L83" s="75">
        <f>J83+K83</f>
        <v>67031</v>
      </c>
      <c r="M83" s="75">
        <v>0</v>
      </c>
      <c r="N83" s="145">
        <f>I83-L83</f>
        <v>-67031</v>
      </c>
    </row>
    <row r="84" spans="1:14" ht="27" customHeight="1">
      <c r="A84" s="72"/>
      <c r="B84" s="73" t="s">
        <v>20</v>
      </c>
      <c r="C84" s="73" t="s">
        <v>20</v>
      </c>
      <c r="D84" s="73" t="s">
        <v>22</v>
      </c>
      <c r="E84" s="74" t="s">
        <v>115</v>
      </c>
      <c r="F84" s="75">
        <v>0</v>
      </c>
      <c r="G84" s="75">
        <v>0</v>
      </c>
      <c r="H84" s="75">
        <v>0</v>
      </c>
      <c r="I84" s="75">
        <v>0</v>
      </c>
      <c r="J84" s="75">
        <v>67031</v>
      </c>
      <c r="K84" s="75">
        <v>0</v>
      </c>
      <c r="L84" s="75">
        <f>J84+K84</f>
        <v>67031</v>
      </c>
      <c r="M84" s="75">
        <v>0</v>
      </c>
      <c r="N84" s="145">
        <f>I84-L84</f>
        <v>-67031</v>
      </c>
    </row>
    <row r="85" spans="1:14" ht="27" customHeight="1">
      <c r="A85" s="72" t="s">
        <v>20</v>
      </c>
      <c r="B85" s="73">
        <v>2</v>
      </c>
      <c r="C85" s="73" t="s">
        <v>20</v>
      </c>
      <c r="D85" s="73" t="s">
        <v>20</v>
      </c>
      <c r="E85" s="74" t="s">
        <v>116</v>
      </c>
      <c r="F85" s="75">
        <v>0</v>
      </c>
      <c r="G85" s="75">
        <v>0</v>
      </c>
      <c r="H85" s="75">
        <v>0</v>
      </c>
      <c r="I85" s="75">
        <v>0</v>
      </c>
      <c r="J85" s="75">
        <v>36715</v>
      </c>
      <c r="K85" s="75">
        <v>0</v>
      </c>
      <c r="L85" s="75">
        <f t="shared" si="2"/>
        <v>36715</v>
      </c>
      <c r="M85" s="75">
        <v>0</v>
      </c>
      <c r="N85" s="145">
        <f t="shared" si="3"/>
        <v>-36715</v>
      </c>
    </row>
    <row r="86" spans="1:14" ht="27" customHeight="1">
      <c r="A86" s="72" t="s">
        <v>20</v>
      </c>
      <c r="B86" s="73" t="s">
        <v>20</v>
      </c>
      <c r="C86" s="73" t="s">
        <v>22</v>
      </c>
      <c r="D86" s="73" t="s">
        <v>20</v>
      </c>
      <c r="E86" s="74" t="s">
        <v>117</v>
      </c>
      <c r="F86" s="75">
        <v>0</v>
      </c>
      <c r="G86" s="75">
        <v>0</v>
      </c>
      <c r="H86" s="75">
        <v>0</v>
      </c>
      <c r="I86" s="75">
        <v>0</v>
      </c>
      <c r="J86" s="75">
        <v>36715</v>
      </c>
      <c r="K86" s="75">
        <v>0</v>
      </c>
      <c r="L86" s="75">
        <f t="shared" si="2"/>
        <v>36715</v>
      </c>
      <c r="M86" s="75">
        <v>0</v>
      </c>
      <c r="N86" s="145">
        <f t="shared" si="3"/>
        <v>-36715</v>
      </c>
    </row>
    <row r="87" spans="1:14" ht="27" customHeight="1">
      <c r="A87" s="72" t="s">
        <v>20</v>
      </c>
      <c r="B87" s="73" t="s">
        <v>32</v>
      </c>
      <c r="C87" s="73" t="s">
        <v>20</v>
      </c>
      <c r="D87" s="73" t="s">
        <v>20</v>
      </c>
      <c r="E87" s="74" t="s">
        <v>118</v>
      </c>
      <c r="F87" s="75">
        <v>0</v>
      </c>
      <c r="G87" s="75">
        <v>0</v>
      </c>
      <c r="H87" s="75">
        <v>0</v>
      </c>
      <c r="I87" s="75">
        <v>0</v>
      </c>
      <c r="J87" s="75">
        <v>4250</v>
      </c>
      <c r="K87" s="75">
        <v>0</v>
      </c>
      <c r="L87" s="75">
        <f t="shared" si="2"/>
        <v>4250</v>
      </c>
      <c r="M87" s="75">
        <v>0</v>
      </c>
      <c r="N87" s="145">
        <f t="shared" si="3"/>
        <v>-4250</v>
      </c>
    </row>
    <row r="88" spans="1:14" ht="27" customHeight="1">
      <c r="A88" s="72" t="s">
        <v>20</v>
      </c>
      <c r="B88" s="73" t="s">
        <v>20</v>
      </c>
      <c r="C88" s="73" t="s">
        <v>22</v>
      </c>
      <c r="D88" s="73" t="s">
        <v>20</v>
      </c>
      <c r="E88" s="74" t="s">
        <v>119</v>
      </c>
      <c r="F88" s="75">
        <v>0</v>
      </c>
      <c r="G88" s="75">
        <v>0</v>
      </c>
      <c r="H88" s="75">
        <v>0</v>
      </c>
      <c r="I88" s="75">
        <v>0</v>
      </c>
      <c r="J88" s="75">
        <v>4250</v>
      </c>
      <c r="K88" s="75">
        <v>0</v>
      </c>
      <c r="L88" s="75">
        <f t="shared" si="2"/>
        <v>4250</v>
      </c>
      <c r="M88" s="75">
        <v>0</v>
      </c>
      <c r="N88" s="145">
        <f t="shared" si="3"/>
        <v>-4250</v>
      </c>
    </row>
    <row r="89" spans="1:14" ht="27" customHeight="1">
      <c r="A89" s="72" t="s">
        <v>20</v>
      </c>
      <c r="B89" s="73">
        <v>4</v>
      </c>
      <c r="C89" s="73" t="s">
        <v>20</v>
      </c>
      <c r="D89" s="73" t="s">
        <v>20</v>
      </c>
      <c r="E89" s="74" t="s">
        <v>120</v>
      </c>
      <c r="F89" s="75">
        <v>0</v>
      </c>
      <c r="G89" s="75">
        <v>0</v>
      </c>
      <c r="H89" s="75">
        <v>0</v>
      </c>
      <c r="I89" s="75">
        <v>0</v>
      </c>
      <c r="J89" s="75">
        <v>35197001</v>
      </c>
      <c r="K89" s="75">
        <v>0</v>
      </c>
      <c r="L89" s="75">
        <f t="shared" si="2"/>
        <v>35197001</v>
      </c>
      <c r="M89" s="75">
        <v>0</v>
      </c>
      <c r="N89" s="145">
        <f t="shared" si="3"/>
        <v>-35197001</v>
      </c>
    </row>
    <row r="90" spans="1:14" ht="27" customHeight="1">
      <c r="A90" s="72" t="s">
        <v>20</v>
      </c>
      <c r="B90" s="73" t="s">
        <v>20</v>
      </c>
      <c r="C90" s="73" t="s">
        <v>22</v>
      </c>
      <c r="D90" s="73" t="s">
        <v>20</v>
      </c>
      <c r="E90" s="74" t="s">
        <v>121</v>
      </c>
      <c r="F90" s="75">
        <v>0</v>
      </c>
      <c r="G90" s="75">
        <v>0</v>
      </c>
      <c r="H90" s="75">
        <v>0</v>
      </c>
      <c r="I90" s="75">
        <v>0</v>
      </c>
      <c r="J90" s="75">
        <v>320376</v>
      </c>
      <c r="K90" s="75">
        <v>0</v>
      </c>
      <c r="L90" s="75">
        <f t="shared" si="2"/>
        <v>320376</v>
      </c>
      <c r="M90" s="75">
        <v>0</v>
      </c>
      <c r="N90" s="145">
        <f t="shared" si="3"/>
        <v>-320376</v>
      </c>
    </row>
    <row r="91" spans="1:14" ht="27" customHeight="1">
      <c r="A91" s="72" t="s">
        <v>20</v>
      </c>
      <c r="B91" s="73" t="s">
        <v>20</v>
      </c>
      <c r="C91" s="73" t="s">
        <v>20</v>
      </c>
      <c r="D91" s="73" t="s">
        <v>22</v>
      </c>
      <c r="E91" s="74" t="s">
        <v>122</v>
      </c>
      <c r="F91" s="75">
        <v>0</v>
      </c>
      <c r="G91" s="75">
        <v>0</v>
      </c>
      <c r="H91" s="75">
        <v>0</v>
      </c>
      <c r="I91" s="75">
        <v>0</v>
      </c>
      <c r="J91" s="75">
        <v>320376</v>
      </c>
      <c r="K91" s="75">
        <v>0</v>
      </c>
      <c r="L91" s="75">
        <f t="shared" si="2"/>
        <v>320376</v>
      </c>
      <c r="M91" s="75">
        <v>0</v>
      </c>
      <c r="N91" s="145">
        <f t="shared" si="3"/>
        <v>-320376</v>
      </c>
    </row>
    <row r="92" spans="1:14" ht="27" customHeight="1">
      <c r="A92" s="72" t="s">
        <v>20</v>
      </c>
      <c r="B92" s="73" t="s">
        <v>20</v>
      </c>
      <c r="C92" s="73">
        <v>2</v>
      </c>
      <c r="D92" s="73" t="s">
        <v>20</v>
      </c>
      <c r="E92" s="74" t="s">
        <v>123</v>
      </c>
      <c r="F92" s="75">
        <v>0</v>
      </c>
      <c r="G92" s="75">
        <v>0</v>
      </c>
      <c r="H92" s="75">
        <v>0</v>
      </c>
      <c r="I92" s="75">
        <v>0</v>
      </c>
      <c r="J92" s="75">
        <v>34876625</v>
      </c>
      <c r="K92" s="75">
        <v>0</v>
      </c>
      <c r="L92" s="75">
        <f t="shared" si="2"/>
        <v>34876625</v>
      </c>
      <c r="M92" s="75">
        <v>0</v>
      </c>
      <c r="N92" s="145">
        <f t="shared" si="3"/>
        <v>-34876625</v>
      </c>
    </row>
    <row r="93" spans="1:14" ht="27" customHeight="1">
      <c r="A93" s="72" t="s">
        <v>20</v>
      </c>
      <c r="B93" s="73">
        <v>5</v>
      </c>
      <c r="C93" s="73" t="s">
        <v>20</v>
      </c>
      <c r="D93" s="73" t="s">
        <v>20</v>
      </c>
      <c r="E93" s="74" t="s">
        <v>124</v>
      </c>
      <c r="F93" s="75">
        <v>0</v>
      </c>
      <c r="G93" s="75">
        <v>0</v>
      </c>
      <c r="H93" s="75">
        <v>0</v>
      </c>
      <c r="I93" s="75">
        <v>0</v>
      </c>
      <c r="J93" s="75">
        <v>816469</v>
      </c>
      <c r="K93" s="75">
        <v>0</v>
      </c>
      <c r="L93" s="75">
        <f t="shared" si="2"/>
        <v>816469</v>
      </c>
      <c r="M93" s="75">
        <v>0</v>
      </c>
      <c r="N93" s="145">
        <f t="shared" si="3"/>
        <v>-816469</v>
      </c>
    </row>
    <row r="94" spans="1:14" ht="27" customHeight="1">
      <c r="A94" s="72" t="s">
        <v>20</v>
      </c>
      <c r="B94" s="73" t="s">
        <v>20</v>
      </c>
      <c r="C94" s="73">
        <v>1</v>
      </c>
      <c r="D94" s="73" t="s">
        <v>20</v>
      </c>
      <c r="E94" s="74" t="s">
        <v>125</v>
      </c>
      <c r="F94" s="75">
        <v>0</v>
      </c>
      <c r="G94" s="75">
        <v>0</v>
      </c>
      <c r="H94" s="75">
        <v>0</v>
      </c>
      <c r="I94" s="75">
        <v>0</v>
      </c>
      <c r="J94" s="75">
        <v>816469</v>
      </c>
      <c r="K94" s="75">
        <v>0</v>
      </c>
      <c r="L94" s="75">
        <f t="shared" si="2"/>
        <v>816469</v>
      </c>
      <c r="M94" s="75">
        <v>0</v>
      </c>
      <c r="N94" s="145">
        <f t="shared" si="3"/>
        <v>-816469</v>
      </c>
    </row>
    <row r="95" spans="1:14" ht="27" customHeight="1">
      <c r="A95" s="72" t="s">
        <v>20</v>
      </c>
      <c r="B95" s="73" t="s">
        <v>20</v>
      </c>
      <c r="C95" s="73" t="s">
        <v>20</v>
      </c>
      <c r="D95" s="73" t="s">
        <v>22</v>
      </c>
      <c r="E95" s="74" t="s">
        <v>126</v>
      </c>
      <c r="F95" s="75">
        <v>0</v>
      </c>
      <c r="G95" s="75">
        <v>0</v>
      </c>
      <c r="H95" s="75">
        <v>0</v>
      </c>
      <c r="I95" s="75">
        <v>0</v>
      </c>
      <c r="J95" s="75">
        <v>816469</v>
      </c>
      <c r="K95" s="75">
        <v>0</v>
      </c>
      <c r="L95" s="75">
        <f t="shared" si="2"/>
        <v>816469</v>
      </c>
      <c r="M95" s="75">
        <v>0</v>
      </c>
      <c r="N95" s="145">
        <f t="shared" si="3"/>
        <v>-816469</v>
      </c>
    </row>
    <row r="96" spans="1:14" ht="27" customHeight="1">
      <c r="A96" s="72" t="s">
        <v>20</v>
      </c>
      <c r="B96" s="73">
        <v>6</v>
      </c>
      <c r="C96" s="73" t="s">
        <v>20</v>
      </c>
      <c r="D96" s="73" t="s">
        <v>20</v>
      </c>
      <c r="E96" s="74" t="s">
        <v>127</v>
      </c>
      <c r="F96" s="75">
        <v>0</v>
      </c>
      <c r="G96" s="75">
        <v>0</v>
      </c>
      <c r="H96" s="75">
        <v>0</v>
      </c>
      <c r="I96" s="75">
        <v>0</v>
      </c>
      <c r="J96" s="75">
        <v>126419</v>
      </c>
      <c r="K96" s="75">
        <v>0</v>
      </c>
      <c r="L96" s="75">
        <f t="shared" si="2"/>
        <v>126419</v>
      </c>
      <c r="M96" s="75">
        <v>0</v>
      </c>
      <c r="N96" s="145">
        <f t="shared" si="3"/>
        <v>-126419</v>
      </c>
    </row>
    <row r="97" spans="1:14" ht="27" customHeight="1">
      <c r="A97" s="72" t="s">
        <v>20</v>
      </c>
      <c r="B97" s="73" t="s">
        <v>20</v>
      </c>
      <c r="C97" s="73" t="s">
        <v>22</v>
      </c>
      <c r="D97" s="73" t="s">
        <v>20</v>
      </c>
      <c r="E97" s="74" t="s">
        <v>128</v>
      </c>
      <c r="F97" s="75">
        <v>0</v>
      </c>
      <c r="G97" s="75">
        <v>0</v>
      </c>
      <c r="H97" s="75">
        <v>0</v>
      </c>
      <c r="I97" s="75">
        <v>0</v>
      </c>
      <c r="J97" s="75">
        <v>126419</v>
      </c>
      <c r="K97" s="75">
        <v>0</v>
      </c>
      <c r="L97" s="75">
        <f t="shared" si="2"/>
        <v>126419</v>
      </c>
      <c r="M97" s="75">
        <v>0</v>
      </c>
      <c r="N97" s="145">
        <f t="shared" si="3"/>
        <v>-126419</v>
      </c>
    </row>
    <row r="98" spans="1:14" ht="27" customHeight="1">
      <c r="A98" s="72" t="s">
        <v>20</v>
      </c>
      <c r="B98" s="73" t="s">
        <v>20</v>
      </c>
      <c r="C98" s="73" t="s">
        <v>20</v>
      </c>
      <c r="D98" s="73" t="s">
        <v>22</v>
      </c>
      <c r="E98" s="74" t="s">
        <v>129</v>
      </c>
      <c r="F98" s="75">
        <v>0</v>
      </c>
      <c r="G98" s="75">
        <v>0</v>
      </c>
      <c r="H98" s="75">
        <v>0</v>
      </c>
      <c r="I98" s="75">
        <v>0</v>
      </c>
      <c r="J98" s="75">
        <v>126419</v>
      </c>
      <c r="K98" s="75">
        <v>0</v>
      </c>
      <c r="L98" s="75">
        <f t="shared" si="2"/>
        <v>126419</v>
      </c>
      <c r="M98" s="75">
        <v>0</v>
      </c>
      <c r="N98" s="145">
        <f t="shared" si="3"/>
        <v>-126419</v>
      </c>
    </row>
    <row r="99" spans="1:14" ht="27" customHeight="1">
      <c r="A99" s="72" t="s">
        <v>20</v>
      </c>
      <c r="B99" s="73">
        <v>7</v>
      </c>
      <c r="C99" s="73" t="s">
        <v>20</v>
      </c>
      <c r="D99" s="73" t="s">
        <v>20</v>
      </c>
      <c r="E99" s="74" t="s">
        <v>130</v>
      </c>
      <c r="F99" s="75">
        <v>0</v>
      </c>
      <c r="G99" s="75">
        <v>0</v>
      </c>
      <c r="H99" s="75">
        <v>0</v>
      </c>
      <c r="I99" s="75">
        <v>0</v>
      </c>
      <c r="J99" s="75">
        <v>5373402</v>
      </c>
      <c r="K99" s="75">
        <v>0</v>
      </c>
      <c r="L99" s="75">
        <f t="shared" si="2"/>
        <v>5373402</v>
      </c>
      <c r="M99" s="75">
        <v>0</v>
      </c>
      <c r="N99" s="145">
        <f t="shared" si="3"/>
        <v>-5373402</v>
      </c>
    </row>
    <row r="100" spans="1:14" ht="27" customHeight="1">
      <c r="A100" s="72" t="s">
        <v>20</v>
      </c>
      <c r="B100" s="73" t="s">
        <v>20</v>
      </c>
      <c r="C100" s="73">
        <v>1</v>
      </c>
      <c r="D100" s="73" t="s">
        <v>20</v>
      </c>
      <c r="E100" s="74" t="s">
        <v>131</v>
      </c>
      <c r="F100" s="75">
        <v>0</v>
      </c>
      <c r="G100" s="75">
        <v>0</v>
      </c>
      <c r="H100" s="75">
        <v>0</v>
      </c>
      <c r="I100" s="75">
        <v>0</v>
      </c>
      <c r="J100" s="75">
        <v>5373402</v>
      </c>
      <c r="K100" s="75">
        <v>0</v>
      </c>
      <c r="L100" s="75">
        <f t="shared" si="2"/>
        <v>5373402</v>
      </c>
      <c r="M100" s="75">
        <v>0</v>
      </c>
      <c r="N100" s="145">
        <f t="shared" si="3"/>
        <v>-5373402</v>
      </c>
    </row>
    <row r="101" spans="1:14" ht="27" customHeight="1">
      <c r="A101" s="77" t="s">
        <v>20</v>
      </c>
      <c r="B101" s="78">
        <v>8</v>
      </c>
      <c r="C101" s="78" t="s">
        <v>20</v>
      </c>
      <c r="D101" s="78" t="s">
        <v>20</v>
      </c>
      <c r="E101" s="79" t="s">
        <v>132</v>
      </c>
      <c r="F101" s="80">
        <v>0</v>
      </c>
      <c r="G101" s="80">
        <v>0</v>
      </c>
      <c r="H101" s="80">
        <v>0</v>
      </c>
      <c r="I101" s="80">
        <v>0</v>
      </c>
      <c r="J101" s="80">
        <v>6415057</v>
      </c>
      <c r="K101" s="80">
        <v>0</v>
      </c>
      <c r="L101" s="80">
        <f t="shared" si="2"/>
        <v>6415057</v>
      </c>
      <c r="M101" s="80">
        <v>0</v>
      </c>
      <c r="N101" s="146">
        <f t="shared" si="3"/>
        <v>-6415057</v>
      </c>
    </row>
    <row r="102" spans="1:14" ht="27" customHeight="1">
      <c r="A102" s="72" t="s">
        <v>20</v>
      </c>
      <c r="B102" s="73" t="s">
        <v>20</v>
      </c>
      <c r="C102" s="73" t="s">
        <v>22</v>
      </c>
      <c r="D102" s="73" t="s">
        <v>20</v>
      </c>
      <c r="E102" s="74" t="s">
        <v>133</v>
      </c>
      <c r="F102" s="75">
        <v>0</v>
      </c>
      <c r="G102" s="75">
        <v>0</v>
      </c>
      <c r="H102" s="75">
        <v>0</v>
      </c>
      <c r="I102" s="75">
        <v>0</v>
      </c>
      <c r="J102" s="75">
        <v>6415057</v>
      </c>
      <c r="K102" s="75">
        <v>0</v>
      </c>
      <c r="L102" s="75">
        <f t="shared" si="2"/>
        <v>6415057</v>
      </c>
      <c r="M102" s="75">
        <v>0</v>
      </c>
      <c r="N102" s="145">
        <f t="shared" si="3"/>
        <v>-6415057</v>
      </c>
    </row>
    <row r="103" spans="1:14" ht="27" customHeight="1">
      <c r="A103" s="72" t="s">
        <v>20</v>
      </c>
      <c r="B103" s="73" t="s">
        <v>20</v>
      </c>
      <c r="C103" s="73" t="s">
        <v>20</v>
      </c>
      <c r="D103" s="73">
        <v>1</v>
      </c>
      <c r="E103" s="74" t="s">
        <v>134</v>
      </c>
      <c r="F103" s="75">
        <v>0</v>
      </c>
      <c r="G103" s="75">
        <v>0</v>
      </c>
      <c r="H103" s="75">
        <v>0</v>
      </c>
      <c r="I103" s="75">
        <v>0</v>
      </c>
      <c r="J103" s="75">
        <v>6415057</v>
      </c>
      <c r="K103" s="75">
        <v>0</v>
      </c>
      <c r="L103" s="75">
        <f t="shared" si="2"/>
        <v>6415057</v>
      </c>
      <c r="M103" s="75">
        <v>0</v>
      </c>
      <c r="N103" s="145">
        <f t="shared" si="3"/>
        <v>-6415057</v>
      </c>
    </row>
    <row r="104" spans="1:14" ht="27" customHeight="1">
      <c r="A104" s="72" t="s">
        <v>20</v>
      </c>
      <c r="B104" s="73">
        <v>9</v>
      </c>
      <c r="C104" s="73" t="s">
        <v>20</v>
      </c>
      <c r="D104" s="73" t="s">
        <v>20</v>
      </c>
      <c r="E104" s="74" t="s">
        <v>135</v>
      </c>
      <c r="F104" s="75">
        <v>0</v>
      </c>
      <c r="G104" s="75">
        <v>0</v>
      </c>
      <c r="H104" s="75">
        <v>0</v>
      </c>
      <c r="I104" s="75">
        <v>0</v>
      </c>
      <c r="J104" s="75">
        <v>157504724</v>
      </c>
      <c r="K104" s="75">
        <v>0</v>
      </c>
      <c r="L104" s="75">
        <f t="shared" si="2"/>
        <v>157504724</v>
      </c>
      <c r="M104" s="75">
        <v>0</v>
      </c>
      <c r="N104" s="145">
        <f t="shared" si="3"/>
        <v>-157504724</v>
      </c>
    </row>
    <row r="105" spans="1:14" ht="27" customHeight="1">
      <c r="A105" s="72" t="s">
        <v>20</v>
      </c>
      <c r="B105" s="73" t="s">
        <v>20</v>
      </c>
      <c r="C105" s="73">
        <v>1</v>
      </c>
      <c r="D105" s="73" t="s">
        <v>20</v>
      </c>
      <c r="E105" s="74" t="s">
        <v>136</v>
      </c>
      <c r="F105" s="75">
        <v>0</v>
      </c>
      <c r="G105" s="75">
        <v>0</v>
      </c>
      <c r="H105" s="75">
        <v>0</v>
      </c>
      <c r="I105" s="75">
        <v>0</v>
      </c>
      <c r="J105" s="75">
        <v>157504724</v>
      </c>
      <c r="K105" s="75">
        <v>0</v>
      </c>
      <c r="L105" s="75">
        <f t="shared" si="2"/>
        <v>157504724</v>
      </c>
      <c r="M105" s="75">
        <v>0</v>
      </c>
      <c r="N105" s="145">
        <f t="shared" si="3"/>
        <v>-157504724</v>
      </c>
    </row>
    <row r="106" spans="1:14" ht="27" customHeight="1">
      <c r="A106" s="72" t="s">
        <v>20</v>
      </c>
      <c r="B106" s="73">
        <v>10</v>
      </c>
      <c r="C106" s="73" t="s">
        <v>20</v>
      </c>
      <c r="D106" s="73" t="s">
        <v>20</v>
      </c>
      <c r="E106" s="74" t="s">
        <v>137</v>
      </c>
      <c r="F106" s="75">
        <v>0</v>
      </c>
      <c r="G106" s="75">
        <v>0</v>
      </c>
      <c r="H106" s="75">
        <v>0</v>
      </c>
      <c r="I106" s="75">
        <v>0</v>
      </c>
      <c r="J106" s="75">
        <v>1839</v>
      </c>
      <c r="K106" s="75">
        <v>0</v>
      </c>
      <c r="L106" s="75">
        <f t="shared" si="2"/>
        <v>1839</v>
      </c>
      <c r="M106" s="75">
        <v>0</v>
      </c>
      <c r="N106" s="145">
        <f t="shared" si="3"/>
        <v>-1839</v>
      </c>
    </row>
    <row r="107" spans="1:14" ht="27" customHeight="1">
      <c r="A107" s="72" t="s">
        <v>20</v>
      </c>
      <c r="B107" s="73" t="s">
        <v>20</v>
      </c>
      <c r="C107" s="73" t="s">
        <v>22</v>
      </c>
      <c r="D107" s="73" t="s">
        <v>20</v>
      </c>
      <c r="E107" s="74" t="s">
        <v>138</v>
      </c>
      <c r="F107" s="75">
        <v>0</v>
      </c>
      <c r="G107" s="75">
        <v>0</v>
      </c>
      <c r="H107" s="75">
        <v>0</v>
      </c>
      <c r="I107" s="75">
        <v>0</v>
      </c>
      <c r="J107" s="75">
        <v>1839</v>
      </c>
      <c r="K107" s="75">
        <v>0</v>
      </c>
      <c r="L107" s="75">
        <f t="shared" si="2"/>
        <v>1839</v>
      </c>
      <c r="M107" s="75">
        <v>0</v>
      </c>
      <c r="N107" s="145">
        <f t="shared" si="3"/>
        <v>-1839</v>
      </c>
    </row>
    <row r="108" spans="1:14" ht="27" customHeight="1">
      <c r="A108" s="72" t="s">
        <v>20</v>
      </c>
      <c r="B108" s="73" t="s">
        <v>20</v>
      </c>
      <c r="C108" s="73" t="s">
        <v>20</v>
      </c>
      <c r="D108" s="73">
        <v>1</v>
      </c>
      <c r="E108" s="74" t="s">
        <v>139</v>
      </c>
      <c r="F108" s="75">
        <v>0</v>
      </c>
      <c r="G108" s="75">
        <v>0</v>
      </c>
      <c r="H108" s="75">
        <v>0</v>
      </c>
      <c r="I108" s="75">
        <v>0</v>
      </c>
      <c r="J108" s="75">
        <v>1839</v>
      </c>
      <c r="K108" s="75">
        <v>0</v>
      </c>
      <c r="L108" s="75">
        <f t="shared" si="2"/>
        <v>1839</v>
      </c>
      <c r="M108" s="75">
        <v>0</v>
      </c>
      <c r="N108" s="145">
        <f t="shared" si="3"/>
        <v>-1839</v>
      </c>
    </row>
    <row r="109" spans="1:14" ht="27" customHeight="1">
      <c r="A109" s="72" t="s">
        <v>20</v>
      </c>
      <c r="B109" s="73">
        <v>11</v>
      </c>
      <c r="C109" s="73" t="s">
        <v>20</v>
      </c>
      <c r="D109" s="73" t="s">
        <v>20</v>
      </c>
      <c r="E109" s="74" t="s">
        <v>140</v>
      </c>
      <c r="F109" s="75">
        <v>0</v>
      </c>
      <c r="G109" s="75">
        <v>0</v>
      </c>
      <c r="H109" s="75">
        <v>0</v>
      </c>
      <c r="I109" s="75">
        <v>0</v>
      </c>
      <c r="J109" s="75">
        <v>9491</v>
      </c>
      <c r="K109" s="75">
        <v>0</v>
      </c>
      <c r="L109" s="75">
        <f t="shared" si="2"/>
        <v>9491</v>
      </c>
      <c r="M109" s="75">
        <v>0</v>
      </c>
      <c r="N109" s="145">
        <f t="shared" si="3"/>
        <v>-9491</v>
      </c>
    </row>
    <row r="110" spans="1:14" ht="27" customHeight="1">
      <c r="A110" s="72" t="s">
        <v>20</v>
      </c>
      <c r="B110" s="73" t="s">
        <v>20</v>
      </c>
      <c r="C110" s="73">
        <v>1</v>
      </c>
      <c r="D110" s="73" t="s">
        <v>20</v>
      </c>
      <c r="E110" s="74" t="s">
        <v>141</v>
      </c>
      <c r="F110" s="75">
        <v>0</v>
      </c>
      <c r="G110" s="75">
        <v>0</v>
      </c>
      <c r="H110" s="75">
        <v>0</v>
      </c>
      <c r="I110" s="75">
        <v>0</v>
      </c>
      <c r="J110" s="75">
        <v>9491</v>
      </c>
      <c r="K110" s="75">
        <v>0</v>
      </c>
      <c r="L110" s="75">
        <f t="shared" si="2"/>
        <v>9491</v>
      </c>
      <c r="M110" s="75">
        <v>0</v>
      </c>
      <c r="N110" s="145">
        <f t="shared" si="3"/>
        <v>-9491</v>
      </c>
    </row>
    <row r="111" spans="1:14" ht="27" customHeight="1">
      <c r="A111" s="72" t="s">
        <v>20</v>
      </c>
      <c r="B111" s="73">
        <v>12</v>
      </c>
      <c r="C111" s="73" t="s">
        <v>20</v>
      </c>
      <c r="D111" s="73" t="s">
        <v>20</v>
      </c>
      <c r="E111" s="74" t="s">
        <v>142</v>
      </c>
      <c r="F111" s="75">
        <v>0</v>
      </c>
      <c r="G111" s="75">
        <v>0</v>
      </c>
      <c r="H111" s="75">
        <v>0</v>
      </c>
      <c r="I111" s="75">
        <v>0</v>
      </c>
      <c r="J111" s="75">
        <v>141805</v>
      </c>
      <c r="K111" s="75">
        <v>0</v>
      </c>
      <c r="L111" s="75">
        <f t="shared" si="2"/>
        <v>141805</v>
      </c>
      <c r="M111" s="75">
        <v>0</v>
      </c>
      <c r="N111" s="145">
        <f t="shared" si="3"/>
        <v>-141805</v>
      </c>
    </row>
    <row r="112" spans="1:14" ht="27" customHeight="1">
      <c r="A112" s="72" t="s">
        <v>20</v>
      </c>
      <c r="B112" s="73" t="s">
        <v>20</v>
      </c>
      <c r="C112" s="73" t="s">
        <v>22</v>
      </c>
      <c r="D112" s="73" t="s">
        <v>20</v>
      </c>
      <c r="E112" s="74" t="s">
        <v>143</v>
      </c>
      <c r="F112" s="75">
        <v>0</v>
      </c>
      <c r="G112" s="75">
        <v>0</v>
      </c>
      <c r="H112" s="75">
        <v>0</v>
      </c>
      <c r="I112" s="75">
        <v>0</v>
      </c>
      <c r="J112" s="75">
        <v>141805</v>
      </c>
      <c r="K112" s="75">
        <v>0</v>
      </c>
      <c r="L112" s="75">
        <f t="shared" si="2"/>
        <v>141805</v>
      </c>
      <c r="M112" s="75">
        <v>0</v>
      </c>
      <c r="N112" s="145">
        <f t="shared" si="3"/>
        <v>-141805</v>
      </c>
    </row>
    <row r="113" spans="1:14" ht="27" customHeight="1">
      <c r="A113" s="72" t="s">
        <v>20</v>
      </c>
      <c r="B113" s="73" t="s">
        <v>20</v>
      </c>
      <c r="C113" s="73" t="s">
        <v>20</v>
      </c>
      <c r="D113" s="73" t="s">
        <v>22</v>
      </c>
      <c r="E113" s="74" t="s">
        <v>144</v>
      </c>
      <c r="F113" s="75">
        <v>0</v>
      </c>
      <c r="G113" s="75">
        <v>0</v>
      </c>
      <c r="H113" s="75">
        <v>0</v>
      </c>
      <c r="I113" s="75">
        <v>0</v>
      </c>
      <c r="J113" s="75">
        <v>141805</v>
      </c>
      <c r="K113" s="75">
        <v>0</v>
      </c>
      <c r="L113" s="75">
        <f t="shared" si="2"/>
        <v>141805</v>
      </c>
      <c r="M113" s="75">
        <v>0</v>
      </c>
      <c r="N113" s="145">
        <f t="shared" si="3"/>
        <v>-141805</v>
      </c>
    </row>
    <row r="114" spans="1:14" ht="27" customHeight="1">
      <c r="A114" s="72" t="s">
        <v>20</v>
      </c>
      <c r="B114" s="73">
        <v>13</v>
      </c>
      <c r="C114" s="73" t="s">
        <v>20</v>
      </c>
      <c r="D114" s="73" t="s">
        <v>20</v>
      </c>
      <c r="E114" s="74" t="s">
        <v>145</v>
      </c>
      <c r="F114" s="75">
        <v>0</v>
      </c>
      <c r="G114" s="75">
        <v>0</v>
      </c>
      <c r="H114" s="75">
        <v>0</v>
      </c>
      <c r="I114" s="75">
        <v>0</v>
      </c>
      <c r="J114" s="75">
        <v>8169</v>
      </c>
      <c r="K114" s="75">
        <v>0</v>
      </c>
      <c r="L114" s="75">
        <f t="shared" si="2"/>
        <v>8169</v>
      </c>
      <c r="M114" s="75">
        <v>0</v>
      </c>
      <c r="N114" s="145">
        <f t="shared" si="3"/>
        <v>-8169</v>
      </c>
    </row>
    <row r="115" spans="1:14" ht="27" customHeight="1">
      <c r="A115" s="72" t="s">
        <v>20</v>
      </c>
      <c r="B115" s="73" t="s">
        <v>20</v>
      </c>
      <c r="C115" s="73" t="s">
        <v>22</v>
      </c>
      <c r="D115" s="73" t="s">
        <v>20</v>
      </c>
      <c r="E115" s="74" t="s">
        <v>146</v>
      </c>
      <c r="F115" s="75">
        <v>0</v>
      </c>
      <c r="G115" s="75">
        <v>0</v>
      </c>
      <c r="H115" s="75">
        <v>0</v>
      </c>
      <c r="I115" s="75">
        <v>0</v>
      </c>
      <c r="J115" s="75">
        <v>8169</v>
      </c>
      <c r="K115" s="75">
        <v>0</v>
      </c>
      <c r="L115" s="75">
        <f t="shared" si="2"/>
        <v>8169</v>
      </c>
      <c r="M115" s="75">
        <v>0</v>
      </c>
      <c r="N115" s="145">
        <f t="shared" si="3"/>
        <v>-8169</v>
      </c>
    </row>
    <row r="116" spans="1:14" ht="27" customHeight="1">
      <c r="A116" s="72" t="s">
        <v>20</v>
      </c>
      <c r="B116" s="73" t="s">
        <v>20</v>
      </c>
      <c r="C116" s="73" t="s">
        <v>20</v>
      </c>
      <c r="D116" s="73">
        <v>1</v>
      </c>
      <c r="E116" s="74" t="s">
        <v>147</v>
      </c>
      <c r="F116" s="75">
        <v>0</v>
      </c>
      <c r="G116" s="75">
        <v>0</v>
      </c>
      <c r="H116" s="75">
        <v>0</v>
      </c>
      <c r="I116" s="75">
        <v>0</v>
      </c>
      <c r="J116" s="75">
        <v>8169</v>
      </c>
      <c r="K116" s="75">
        <v>0</v>
      </c>
      <c r="L116" s="75">
        <f t="shared" si="2"/>
        <v>8169</v>
      </c>
      <c r="M116" s="75">
        <v>0</v>
      </c>
      <c r="N116" s="145">
        <f t="shared" si="3"/>
        <v>-8169</v>
      </c>
    </row>
    <row r="117" spans="1:14" ht="27" customHeight="1">
      <c r="A117" s="72">
        <v>3</v>
      </c>
      <c r="B117" s="73" t="s">
        <v>20</v>
      </c>
      <c r="C117" s="73" t="s">
        <v>20</v>
      </c>
      <c r="D117" s="73" t="s">
        <v>20</v>
      </c>
      <c r="E117" s="74" t="s">
        <v>148</v>
      </c>
      <c r="F117" s="75">
        <v>0</v>
      </c>
      <c r="G117" s="75">
        <v>0</v>
      </c>
      <c r="H117" s="75">
        <v>0</v>
      </c>
      <c r="I117" s="75">
        <v>0</v>
      </c>
      <c r="J117" s="75">
        <f>J118+J121+J124+J127+J130+J134+J137+J140+J143</f>
        <v>38581634</v>
      </c>
      <c r="K117" s="75">
        <v>0</v>
      </c>
      <c r="L117" s="75">
        <f t="shared" si="2"/>
        <v>38581634</v>
      </c>
      <c r="M117" s="75">
        <v>0</v>
      </c>
      <c r="N117" s="145">
        <f t="shared" si="3"/>
        <v>-38581634</v>
      </c>
    </row>
    <row r="118" spans="1:14" ht="27" customHeight="1">
      <c r="A118" s="72"/>
      <c r="B118" s="73" t="s">
        <v>22</v>
      </c>
      <c r="C118" s="73" t="s">
        <v>20</v>
      </c>
      <c r="D118" s="73" t="s">
        <v>20</v>
      </c>
      <c r="E118" s="74" t="s">
        <v>149</v>
      </c>
      <c r="F118" s="75">
        <v>0</v>
      </c>
      <c r="G118" s="75">
        <v>0</v>
      </c>
      <c r="H118" s="75">
        <v>0</v>
      </c>
      <c r="I118" s="75">
        <v>0</v>
      </c>
      <c r="J118" s="75">
        <v>326539</v>
      </c>
      <c r="K118" s="75">
        <v>0</v>
      </c>
      <c r="L118" s="75">
        <f t="shared" si="2"/>
        <v>326539</v>
      </c>
      <c r="M118" s="75">
        <v>0</v>
      </c>
      <c r="N118" s="145">
        <f t="shared" si="3"/>
        <v>-326539</v>
      </c>
    </row>
    <row r="119" spans="1:14" ht="27" customHeight="1">
      <c r="A119" s="72"/>
      <c r="B119" s="73" t="s">
        <v>20</v>
      </c>
      <c r="C119" s="73" t="s">
        <v>22</v>
      </c>
      <c r="D119" s="73" t="s">
        <v>20</v>
      </c>
      <c r="E119" s="74" t="s">
        <v>150</v>
      </c>
      <c r="F119" s="75">
        <v>0</v>
      </c>
      <c r="G119" s="75">
        <v>0</v>
      </c>
      <c r="H119" s="75">
        <v>0</v>
      </c>
      <c r="I119" s="75">
        <v>0</v>
      </c>
      <c r="J119" s="75">
        <v>326539</v>
      </c>
      <c r="K119" s="75">
        <v>0</v>
      </c>
      <c r="L119" s="75">
        <f t="shared" si="2"/>
        <v>326539</v>
      </c>
      <c r="M119" s="75">
        <v>0</v>
      </c>
      <c r="N119" s="145">
        <f t="shared" si="3"/>
        <v>-326539</v>
      </c>
    </row>
    <row r="120" spans="1:14" ht="27" customHeight="1">
      <c r="A120" s="72"/>
      <c r="B120" s="73" t="s">
        <v>20</v>
      </c>
      <c r="C120" s="73" t="s">
        <v>20</v>
      </c>
      <c r="D120" s="73" t="s">
        <v>22</v>
      </c>
      <c r="E120" s="74" t="s">
        <v>151</v>
      </c>
      <c r="F120" s="75">
        <v>0</v>
      </c>
      <c r="G120" s="75">
        <v>0</v>
      </c>
      <c r="H120" s="75">
        <v>0</v>
      </c>
      <c r="I120" s="75">
        <v>0</v>
      </c>
      <c r="J120" s="75">
        <v>326539</v>
      </c>
      <c r="K120" s="75">
        <v>0</v>
      </c>
      <c r="L120" s="75">
        <f t="shared" si="2"/>
        <v>326539</v>
      </c>
      <c r="M120" s="75">
        <v>0</v>
      </c>
      <c r="N120" s="145">
        <f t="shared" si="3"/>
        <v>-326539</v>
      </c>
    </row>
    <row r="121" spans="1:14" ht="27" customHeight="1">
      <c r="A121" s="72" t="s">
        <v>20</v>
      </c>
      <c r="B121" s="73">
        <v>2</v>
      </c>
      <c r="C121" s="73" t="s">
        <v>20</v>
      </c>
      <c r="D121" s="73" t="s">
        <v>20</v>
      </c>
      <c r="E121" s="74" t="s">
        <v>152</v>
      </c>
      <c r="F121" s="75">
        <v>0</v>
      </c>
      <c r="G121" s="75">
        <v>0</v>
      </c>
      <c r="H121" s="75">
        <v>0</v>
      </c>
      <c r="I121" s="75">
        <v>0</v>
      </c>
      <c r="J121" s="75">
        <v>0</v>
      </c>
      <c r="K121" s="75">
        <v>0</v>
      </c>
      <c r="L121" s="75">
        <f t="shared" si="2"/>
        <v>0</v>
      </c>
      <c r="M121" s="75">
        <v>0</v>
      </c>
      <c r="N121" s="76">
        <f t="shared" si="3"/>
        <v>0</v>
      </c>
    </row>
    <row r="122" spans="1:14" ht="27" customHeight="1">
      <c r="A122" s="72" t="s">
        <v>20</v>
      </c>
      <c r="B122" s="73" t="s">
        <v>20</v>
      </c>
      <c r="C122" s="73" t="s">
        <v>22</v>
      </c>
      <c r="D122" s="73" t="s">
        <v>20</v>
      </c>
      <c r="E122" s="74" t="s">
        <v>153</v>
      </c>
      <c r="F122" s="75">
        <v>0</v>
      </c>
      <c r="G122" s="75">
        <v>0</v>
      </c>
      <c r="H122" s="75">
        <v>0</v>
      </c>
      <c r="I122" s="75">
        <v>0</v>
      </c>
      <c r="J122" s="75">
        <v>0</v>
      </c>
      <c r="K122" s="75">
        <v>0</v>
      </c>
      <c r="L122" s="75">
        <f t="shared" si="2"/>
        <v>0</v>
      </c>
      <c r="M122" s="75">
        <v>0</v>
      </c>
      <c r="N122" s="76">
        <f t="shared" si="3"/>
        <v>0</v>
      </c>
    </row>
    <row r="123" spans="1:14" ht="27" customHeight="1">
      <c r="A123" s="72" t="s">
        <v>20</v>
      </c>
      <c r="B123" s="73" t="s">
        <v>20</v>
      </c>
      <c r="C123" s="73" t="s">
        <v>20</v>
      </c>
      <c r="D123" s="73">
        <v>1</v>
      </c>
      <c r="E123" s="74" t="s">
        <v>154</v>
      </c>
      <c r="F123" s="75">
        <v>0</v>
      </c>
      <c r="G123" s="75">
        <v>0</v>
      </c>
      <c r="H123" s="75">
        <v>0</v>
      </c>
      <c r="I123" s="75">
        <v>0</v>
      </c>
      <c r="J123" s="75">
        <v>0</v>
      </c>
      <c r="K123" s="75">
        <v>0</v>
      </c>
      <c r="L123" s="75">
        <f t="shared" si="2"/>
        <v>0</v>
      </c>
      <c r="M123" s="75">
        <v>0</v>
      </c>
      <c r="N123" s="76">
        <f t="shared" si="3"/>
        <v>0</v>
      </c>
    </row>
    <row r="124" spans="1:14" ht="27" customHeight="1">
      <c r="A124" s="72" t="s">
        <v>20</v>
      </c>
      <c r="B124" s="73">
        <v>3</v>
      </c>
      <c r="C124" s="73" t="s">
        <v>20</v>
      </c>
      <c r="D124" s="73" t="s">
        <v>20</v>
      </c>
      <c r="E124" s="74" t="s">
        <v>155</v>
      </c>
      <c r="F124" s="75">
        <v>0</v>
      </c>
      <c r="G124" s="75">
        <v>0</v>
      </c>
      <c r="H124" s="75">
        <v>0</v>
      </c>
      <c r="I124" s="75">
        <v>0</v>
      </c>
      <c r="J124" s="75">
        <v>9757448</v>
      </c>
      <c r="K124" s="75">
        <v>0</v>
      </c>
      <c r="L124" s="75">
        <f t="shared" si="2"/>
        <v>9757448</v>
      </c>
      <c r="M124" s="75">
        <v>0</v>
      </c>
      <c r="N124" s="145">
        <f t="shared" si="3"/>
        <v>-9757448</v>
      </c>
    </row>
    <row r="125" spans="1:14" ht="27" customHeight="1">
      <c r="A125" s="77" t="s">
        <v>20</v>
      </c>
      <c r="B125" s="78" t="s">
        <v>20</v>
      </c>
      <c r="C125" s="78" t="s">
        <v>22</v>
      </c>
      <c r="D125" s="78" t="s">
        <v>20</v>
      </c>
      <c r="E125" s="79" t="s">
        <v>156</v>
      </c>
      <c r="F125" s="80">
        <v>0</v>
      </c>
      <c r="G125" s="80">
        <v>0</v>
      </c>
      <c r="H125" s="80">
        <v>0</v>
      </c>
      <c r="I125" s="80">
        <v>0</v>
      </c>
      <c r="J125" s="80">
        <v>9757448</v>
      </c>
      <c r="K125" s="80">
        <v>0</v>
      </c>
      <c r="L125" s="80">
        <f t="shared" si="2"/>
        <v>9757448</v>
      </c>
      <c r="M125" s="80">
        <v>0</v>
      </c>
      <c r="N125" s="146">
        <f t="shared" si="3"/>
        <v>-9757448</v>
      </c>
    </row>
    <row r="126" spans="1:14" ht="27" customHeight="1">
      <c r="A126" s="72" t="s">
        <v>20</v>
      </c>
      <c r="B126" s="73" t="s">
        <v>20</v>
      </c>
      <c r="C126" s="73" t="s">
        <v>20</v>
      </c>
      <c r="D126" s="73">
        <v>1</v>
      </c>
      <c r="E126" s="74" t="s">
        <v>157</v>
      </c>
      <c r="F126" s="75">
        <v>0</v>
      </c>
      <c r="G126" s="75">
        <v>0</v>
      </c>
      <c r="H126" s="75">
        <v>0</v>
      </c>
      <c r="I126" s="75">
        <v>0</v>
      </c>
      <c r="J126" s="75">
        <v>9757448</v>
      </c>
      <c r="K126" s="75">
        <v>0</v>
      </c>
      <c r="L126" s="75">
        <f t="shared" si="2"/>
        <v>9757448</v>
      </c>
      <c r="M126" s="75">
        <v>0</v>
      </c>
      <c r="N126" s="145">
        <f t="shared" si="3"/>
        <v>-9757448</v>
      </c>
    </row>
    <row r="127" spans="1:14" ht="27" customHeight="1">
      <c r="A127" s="72" t="s">
        <v>20</v>
      </c>
      <c r="B127" s="73">
        <v>4</v>
      </c>
      <c r="C127" s="73" t="s">
        <v>20</v>
      </c>
      <c r="D127" s="73" t="s">
        <v>20</v>
      </c>
      <c r="E127" s="74" t="s">
        <v>158</v>
      </c>
      <c r="F127" s="75">
        <v>0</v>
      </c>
      <c r="G127" s="75">
        <v>0</v>
      </c>
      <c r="H127" s="75">
        <v>0</v>
      </c>
      <c r="I127" s="75">
        <v>0</v>
      </c>
      <c r="J127" s="75">
        <v>2903617</v>
      </c>
      <c r="K127" s="75">
        <v>0</v>
      </c>
      <c r="L127" s="75">
        <f t="shared" si="2"/>
        <v>2903617</v>
      </c>
      <c r="M127" s="75">
        <v>0</v>
      </c>
      <c r="N127" s="145">
        <f t="shared" si="3"/>
        <v>-2903617</v>
      </c>
    </row>
    <row r="128" spans="1:14" ht="27" customHeight="1">
      <c r="A128" s="72" t="s">
        <v>20</v>
      </c>
      <c r="B128" s="73" t="s">
        <v>20</v>
      </c>
      <c r="C128" s="73" t="s">
        <v>22</v>
      </c>
      <c r="D128" s="73" t="s">
        <v>20</v>
      </c>
      <c r="E128" s="74" t="s">
        <v>159</v>
      </c>
      <c r="F128" s="75">
        <v>0</v>
      </c>
      <c r="G128" s="75">
        <v>0</v>
      </c>
      <c r="H128" s="75">
        <v>0</v>
      </c>
      <c r="I128" s="75">
        <v>0</v>
      </c>
      <c r="J128" s="75">
        <v>2903617</v>
      </c>
      <c r="K128" s="75">
        <v>0</v>
      </c>
      <c r="L128" s="75">
        <f t="shared" si="2"/>
        <v>2903617</v>
      </c>
      <c r="M128" s="75">
        <v>0</v>
      </c>
      <c r="N128" s="145">
        <f t="shared" si="3"/>
        <v>-2903617</v>
      </c>
    </row>
    <row r="129" spans="1:14" ht="27" customHeight="1">
      <c r="A129" s="72" t="s">
        <v>20</v>
      </c>
      <c r="B129" s="73" t="s">
        <v>20</v>
      </c>
      <c r="C129" s="73" t="s">
        <v>20</v>
      </c>
      <c r="D129" s="73">
        <v>1</v>
      </c>
      <c r="E129" s="74" t="s">
        <v>160</v>
      </c>
      <c r="F129" s="75">
        <v>0</v>
      </c>
      <c r="G129" s="75">
        <v>0</v>
      </c>
      <c r="H129" s="75">
        <v>0</v>
      </c>
      <c r="I129" s="75">
        <v>0</v>
      </c>
      <c r="J129" s="75">
        <v>2903617</v>
      </c>
      <c r="K129" s="75">
        <v>0</v>
      </c>
      <c r="L129" s="75">
        <f t="shared" si="2"/>
        <v>2903617</v>
      </c>
      <c r="M129" s="75">
        <v>0</v>
      </c>
      <c r="N129" s="145">
        <f t="shared" si="3"/>
        <v>-2903617</v>
      </c>
    </row>
    <row r="130" spans="1:14" ht="27" customHeight="1">
      <c r="A130" s="72" t="s">
        <v>20</v>
      </c>
      <c r="B130" s="73">
        <v>5</v>
      </c>
      <c r="C130" s="73" t="s">
        <v>20</v>
      </c>
      <c r="D130" s="73" t="s">
        <v>20</v>
      </c>
      <c r="E130" s="74" t="s">
        <v>161</v>
      </c>
      <c r="F130" s="75">
        <v>0</v>
      </c>
      <c r="G130" s="75">
        <v>0</v>
      </c>
      <c r="H130" s="75">
        <v>0</v>
      </c>
      <c r="I130" s="75">
        <v>0</v>
      </c>
      <c r="J130" s="75">
        <v>20476712</v>
      </c>
      <c r="K130" s="75">
        <v>0</v>
      </c>
      <c r="L130" s="75">
        <f t="shared" si="2"/>
        <v>20476712</v>
      </c>
      <c r="M130" s="75">
        <v>0</v>
      </c>
      <c r="N130" s="145">
        <f t="shared" si="3"/>
        <v>-20476712</v>
      </c>
    </row>
    <row r="131" spans="1:14" ht="27" customHeight="1">
      <c r="A131" s="72" t="s">
        <v>20</v>
      </c>
      <c r="B131" s="73" t="s">
        <v>20</v>
      </c>
      <c r="C131" s="73" t="s">
        <v>22</v>
      </c>
      <c r="D131" s="73" t="s">
        <v>20</v>
      </c>
      <c r="E131" s="74" t="s">
        <v>162</v>
      </c>
      <c r="F131" s="75">
        <v>0</v>
      </c>
      <c r="G131" s="75">
        <v>0</v>
      </c>
      <c r="H131" s="75">
        <v>0</v>
      </c>
      <c r="I131" s="75">
        <v>0</v>
      </c>
      <c r="J131" s="75">
        <v>20476712</v>
      </c>
      <c r="K131" s="75">
        <v>0</v>
      </c>
      <c r="L131" s="75">
        <f t="shared" si="2"/>
        <v>20476712</v>
      </c>
      <c r="M131" s="75">
        <v>0</v>
      </c>
      <c r="N131" s="145">
        <f t="shared" si="3"/>
        <v>-20476712</v>
      </c>
    </row>
    <row r="132" spans="1:14" ht="27" customHeight="1">
      <c r="A132" s="72" t="s">
        <v>20</v>
      </c>
      <c r="B132" s="73" t="s">
        <v>20</v>
      </c>
      <c r="C132" s="73" t="s">
        <v>20</v>
      </c>
      <c r="D132" s="73" t="s">
        <v>22</v>
      </c>
      <c r="E132" s="74" t="s">
        <v>163</v>
      </c>
      <c r="F132" s="75">
        <v>0</v>
      </c>
      <c r="G132" s="75">
        <v>0</v>
      </c>
      <c r="H132" s="75">
        <v>0</v>
      </c>
      <c r="I132" s="75">
        <v>0</v>
      </c>
      <c r="J132" s="75">
        <v>20249080</v>
      </c>
      <c r="K132" s="75">
        <v>0</v>
      </c>
      <c r="L132" s="75">
        <f t="shared" si="2"/>
        <v>20249080</v>
      </c>
      <c r="M132" s="75">
        <v>0</v>
      </c>
      <c r="N132" s="145">
        <f t="shared" si="3"/>
        <v>-20249080</v>
      </c>
    </row>
    <row r="133" spans="1:14" ht="27" customHeight="1">
      <c r="A133" s="72" t="s">
        <v>20</v>
      </c>
      <c r="B133" s="73" t="s">
        <v>20</v>
      </c>
      <c r="C133" s="73" t="s">
        <v>20</v>
      </c>
      <c r="D133" s="73" t="s">
        <v>28</v>
      </c>
      <c r="E133" s="74" t="s">
        <v>164</v>
      </c>
      <c r="F133" s="75">
        <v>0</v>
      </c>
      <c r="G133" s="75">
        <v>0</v>
      </c>
      <c r="H133" s="75">
        <v>0</v>
      </c>
      <c r="I133" s="75">
        <v>0</v>
      </c>
      <c r="J133" s="75">
        <v>227632</v>
      </c>
      <c r="K133" s="75">
        <v>0</v>
      </c>
      <c r="L133" s="75">
        <f t="shared" si="2"/>
        <v>227632</v>
      </c>
      <c r="M133" s="75">
        <v>0</v>
      </c>
      <c r="N133" s="145">
        <f t="shared" si="3"/>
        <v>-227632</v>
      </c>
    </row>
    <row r="134" spans="1:14" ht="27" customHeight="1">
      <c r="A134" s="72" t="s">
        <v>20</v>
      </c>
      <c r="B134" s="73">
        <v>6</v>
      </c>
      <c r="C134" s="73" t="s">
        <v>20</v>
      </c>
      <c r="D134" s="73" t="s">
        <v>20</v>
      </c>
      <c r="E134" s="74" t="s">
        <v>165</v>
      </c>
      <c r="F134" s="75">
        <v>0</v>
      </c>
      <c r="G134" s="75">
        <v>0</v>
      </c>
      <c r="H134" s="75">
        <v>0</v>
      </c>
      <c r="I134" s="75">
        <v>0</v>
      </c>
      <c r="J134" s="75">
        <v>7524</v>
      </c>
      <c r="K134" s="75">
        <v>0</v>
      </c>
      <c r="L134" s="75">
        <f t="shared" si="2"/>
        <v>7524</v>
      </c>
      <c r="M134" s="75">
        <v>0</v>
      </c>
      <c r="N134" s="145">
        <f t="shared" si="3"/>
        <v>-7524</v>
      </c>
    </row>
    <row r="135" spans="1:14" ht="27" customHeight="1">
      <c r="A135" s="72" t="s">
        <v>20</v>
      </c>
      <c r="B135" s="73" t="s">
        <v>20</v>
      </c>
      <c r="C135" s="73" t="s">
        <v>22</v>
      </c>
      <c r="D135" s="73" t="s">
        <v>20</v>
      </c>
      <c r="E135" s="74" t="s">
        <v>166</v>
      </c>
      <c r="F135" s="75">
        <v>0</v>
      </c>
      <c r="G135" s="75">
        <v>0</v>
      </c>
      <c r="H135" s="75">
        <v>0</v>
      </c>
      <c r="I135" s="75">
        <v>0</v>
      </c>
      <c r="J135" s="75">
        <v>7524</v>
      </c>
      <c r="K135" s="75">
        <v>0</v>
      </c>
      <c r="L135" s="75">
        <f t="shared" si="2"/>
        <v>7524</v>
      </c>
      <c r="M135" s="75">
        <v>0</v>
      </c>
      <c r="N135" s="145">
        <f t="shared" si="3"/>
        <v>-7524</v>
      </c>
    </row>
    <row r="136" spans="1:14" ht="27" customHeight="1">
      <c r="A136" s="72" t="s">
        <v>20</v>
      </c>
      <c r="B136" s="73" t="s">
        <v>20</v>
      </c>
      <c r="C136" s="73" t="s">
        <v>20</v>
      </c>
      <c r="D136" s="73">
        <v>1</v>
      </c>
      <c r="E136" s="74" t="s">
        <v>167</v>
      </c>
      <c r="F136" s="75">
        <v>0</v>
      </c>
      <c r="G136" s="75">
        <v>0</v>
      </c>
      <c r="H136" s="75">
        <v>0</v>
      </c>
      <c r="I136" s="75">
        <v>0</v>
      </c>
      <c r="J136" s="75">
        <v>7524</v>
      </c>
      <c r="K136" s="75">
        <v>0</v>
      </c>
      <c r="L136" s="75">
        <f t="shared" si="2"/>
        <v>7524</v>
      </c>
      <c r="M136" s="75">
        <v>0</v>
      </c>
      <c r="N136" s="145">
        <f t="shared" si="3"/>
        <v>-7524</v>
      </c>
    </row>
    <row r="137" spans="1:14" ht="27" customHeight="1">
      <c r="A137" s="72" t="s">
        <v>20</v>
      </c>
      <c r="B137" s="73">
        <v>7</v>
      </c>
      <c r="C137" s="73" t="s">
        <v>20</v>
      </c>
      <c r="D137" s="73" t="s">
        <v>20</v>
      </c>
      <c r="E137" s="74" t="s">
        <v>168</v>
      </c>
      <c r="F137" s="75">
        <v>0</v>
      </c>
      <c r="G137" s="75">
        <v>0</v>
      </c>
      <c r="H137" s="75">
        <v>0</v>
      </c>
      <c r="I137" s="75">
        <v>0</v>
      </c>
      <c r="J137" s="75">
        <v>73072</v>
      </c>
      <c r="K137" s="75">
        <v>0</v>
      </c>
      <c r="L137" s="75">
        <f t="shared" si="2"/>
        <v>73072</v>
      </c>
      <c r="M137" s="75">
        <v>0</v>
      </c>
      <c r="N137" s="145">
        <f t="shared" si="3"/>
        <v>-73072</v>
      </c>
    </row>
    <row r="138" spans="1:14" ht="27" customHeight="1">
      <c r="A138" s="72" t="s">
        <v>20</v>
      </c>
      <c r="B138" s="73" t="s">
        <v>20</v>
      </c>
      <c r="C138" s="73" t="s">
        <v>22</v>
      </c>
      <c r="D138" s="73" t="s">
        <v>20</v>
      </c>
      <c r="E138" s="74" t="s">
        <v>169</v>
      </c>
      <c r="F138" s="75">
        <v>0</v>
      </c>
      <c r="G138" s="75">
        <v>0</v>
      </c>
      <c r="H138" s="75">
        <v>0</v>
      </c>
      <c r="I138" s="75">
        <v>0</v>
      </c>
      <c r="J138" s="75">
        <v>73072</v>
      </c>
      <c r="K138" s="75">
        <v>0</v>
      </c>
      <c r="L138" s="75">
        <f t="shared" si="2"/>
        <v>73072</v>
      </c>
      <c r="M138" s="75">
        <v>0</v>
      </c>
      <c r="N138" s="145">
        <f t="shared" si="3"/>
        <v>-73072</v>
      </c>
    </row>
    <row r="139" spans="1:14" ht="27" customHeight="1">
      <c r="A139" s="72" t="s">
        <v>20</v>
      </c>
      <c r="B139" s="73" t="s">
        <v>20</v>
      </c>
      <c r="C139" s="73" t="s">
        <v>20</v>
      </c>
      <c r="D139" s="73">
        <v>1</v>
      </c>
      <c r="E139" s="74" t="s">
        <v>170</v>
      </c>
      <c r="F139" s="75">
        <v>0</v>
      </c>
      <c r="G139" s="75">
        <v>0</v>
      </c>
      <c r="H139" s="75">
        <v>0</v>
      </c>
      <c r="I139" s="75">
        <v>0</v>
      </c>
      <c r="J139" s="75">
        <v>73072</v>
      </c>
      <c r="K139" s="75">
        <v>0</v>
      </c>
      <c r="L139" s="75">
        <f aca="true" t="shared" si="4" ref="L139:L145">J139+K139</f>
        <v>73072</v>
      </c>
      <c r="M139" s="75">
        <v>0</v>
      </c>
      <c r="N139" s="145">
        <f aca="true" t="shared" si="5" ref="N139:N145">I139-L139</f>
        <v>-73072</v>
      </c>
    </row>
    <row r="140" spans="1:14" ht="27" customHeight="1">
      <c r="A140" s="72" t="s">
        <v>20</v>
      </c>
      <c r="B140" s="73">
        <v>8</v>
      </c>
      <c r="C140" s="73" t="s">
        <v>20</v>
      </c>
      <c r="D140" s="73" t="s">
        <v>20</v>
      </c>
      <c r="E140" s="74" t="s">
        <v>171</v>
      </c>
      <c r="F140" s="75">
        <v>0</v>
      </c>
      <c r="G140" s="75">
        <v>0</v>
      </c>
      <c r="H140" s="75">
        <v>0</v>
      </c>
      <c r="I140" s="75">
        <v>0</v>
      </c>
      <c r="J140" s="75">
        <v>26300</v>
      </c>
      <c r="K140" s="75">
        <v>0</v>
      </c>
      <c r="L140" s="75">
        <f t="shared" si="4"/>
        <v>26300</v>
      </c>
      <c r="M140" s="75">
        <v>0</v>
      </c>
      <c r="N140" s="145">
        <f t="shared" si="5"/>
        <v>-26300</v>
      </c>
    </row>
    <row r="141" spans="1:14" ht="27" customHeight="1">
      <c r="A141" s="72" t="s">
        <v>20</v>
      </c>
      <c r="B141" s="73" t="s">
        <v>20</v>
      </c>
      <c r="C141" s="73">
        <v>1</v>
      </c>
      <c r="D141" s="73" t="s">
        <v>20</v>
      </c>
      <c r="E141" s="74" t="s">
        <v>172</v>
      </c>
      <c r="F141" s="75">
        <v>0</v>
      </c>
      <c r="G141" s="75">
        <v>0</v>
      </c>
      <c r="H141" s="75">
        <v>0</v>
      </c>
      <c r="I141" s="75">
        <v>0</v>
      </c>
      <c r="J141" s="75">
        <v>26300</v>
      </c>
      <c r="K141" s="75">
        <v>0</v>
      </c>
      <c r="L141" s="75">
        <f t="shared" si="4"/>
        <v>26300</v>
      </c>
      <c r="M141" s="75">
        <v>0</v>
      </c>
      <c r="N141" s="145">
        <f t="shared" si="5"/>
        <v>-26300</v>
      </c>
    </row>
    <row r="142" spans="1:14" ht="27" customHeight="1">
      <c r="A142" s="72" t="s">
        <v>20</v>
      </c>
      <c r="B142" s="73" t="s">
        <v>20</v>
      </c>
      <c r="C142" s="73" t="s">
        <v>20</v>
      </c>
      <c r="D142" s="73">
        <v>1</v>
      </c>
      <c r="E142" s="74" t="s">
        <v>173</v>
      </c>
      <c r="F142" s="75">
        <v>0</v>
      </c>
      <c r="G142" s="75">
        <v>0</v>
      </c>
      <c r="H142" s="75">
        <v>0</v>
      </c>
      <c r="I142" s="75">
        <v>0</v>
      </c>
      <c r="J142" s="75">
        <v>26300</v>
      </c>
      <c r="K142" s="75">
        <v>0</v>
      </c>
      <c r="L142" s="75">
        <f t="shared" si="4"/>
        <v>26300</v>
      </c>
      <c r="M142" s="75">
        <v>0</v>
      </c>
      <c r="N142" s="145">
        <f t="shared" si="5"/>
        <v>-26300</v>
      </c>
    </row>
    <row r="143" spans="1:14" ht="27" customHeight="1">
      <c r="A143" s="72" t="s">
        <v>20</v>
      </c>
      <c r="B143" s="73">
        <v>9</v>
      </c>
      <c r="C143" s="73" t="s">
        <v>20</v>
      </c>
      <c r="D143" s="73" t="s">
        <v>20</v>
      </c>
      <c r="E143" s="74" t="s">
        <v>174</v>
      </c>
      <c r="F143" s="75">
        <v>0</v>
      </c>
      <c r="G143" s="75">
        <v>0</v>
      </c>
      <c r="H143" s="75">
        <v>0</v>
      </c>
      <c r="I143" s="75">
        <v>0</v>
      </c>
      <c r="J143" s="75">
        <v>5010422</v>
      </c>
      <c r="K143" s="75">
        <v>0</v>
      </c>
      <c r="L143" s="75">
        <f t="shared" si="4"/>
        <v>5010422</v>
      </c>
      <c r="M143" s="75">
        <v>0</v>
      </c>
      <c r="N143" s="145">
        <f t="shared" si="5"/>
        <v>-5010422</v>
      </c>
    </row>
    <row r="144" spans="1:14" ht="27" customHeight="1">
      <c r="A144" s="72" t="s">
        <v>20</v>
      </c>
      <c r="B144" s="73" t="s">
        <v>20</v>
      </c>
      <c r="C144" s="73">
        <v>1</v>
      </c>
      <c r="D144" s="73" t="s">
        <v>20</v>
      </c>
      <c r="E144" s="74" t="s">
        <v>175</v>
      </c>
      <c r="F144" s="75">
        <v>0</v>
      </c>
      <c r="G144" s="75">
        <v>0</v>
      </c>
      <c r="H144" s="75">
        <v>0</v>
      </c>
      <c r="I144" s="75">
        <v>0</v>
      </c>
      <c r="J144" s="75">
        <v>5010422</v>
      </c>
      <c r="K144" s="75">
        <v>0</v>
      </c>
      <c r="L144" s="75">
        <f t="shared" si="4"/>
        <v>5010422</v>
      </c>
      <c r="M144" s="75">
        <v>0</v>
      </c>
      <c r="N144" s="145">
        <f t="shared" si="5"/>
        <v>-5010422</v>
      </c>
    </row>
    <row r="145" spans="1:14" ht="27" customHeight="1">
      <c r="A145" s="72" t="s">
        <v>20</v>
      </c>
      <c r="B145" s="73" t="s">
        <v>20</v>
      </c>
      <c r="C145" s="73" t="s">
        <v>20</v>
      </c>
      <c r="D145" s="73">
        <v>1</v>
      </c>
      <c r="E145" s="74" t="s">
        <v>176</v>
      </c>
      <c r="F145" s="75">
        <v>0</v>
      </c>
      <c r="G145" s="75">
        <v>0</v>
      </c>
      <c r="H145" s="75">
        <v>0</v>
      </c>
      <c r="I145" s="75">
        <v>0</v>
      </c>
      <c r="J145" s="75">
        <v>5010422</v>
      </c>
      <c r="K145" s="75">
        <v>0</v>
      </c>
      <c r="L145" s="75">
        <f t="shared" si="4"/>
        <v>5010422</v>
      </c>
      <c r="M145" s="75">
        <v>0</v>
      </c>
      <c r="N145" s="145">
        <f t="shared" si="5"/>
        <v>-5010422</v>
      </c>
    </row>
    <row r="146" ht="27" customHeight="1"/>
    <row r="147" ht="27" customHeight="1"/>
    <row r="148" ht="27" customHeight="1"/>
    <row r="149" spans="1:14" ht="27" customHeight="1">
      <c r="A149" s="22"/>
      <c r="B149" s="23"/>
      <c r="C149" s="23"/>
      <c r="D149" s="23"/>
      <c r="E149" s="30"/>
      <c r="F149" s="25"/>
      <c r="G149" s="25"/>
      <c r="H149" s="25"/>
      <c r="I149" s="25"/>
      <c r="J149" s="25"/>
      <c r="K149" s="25"/>
      <c r="L149" s="25"/>
      <c r="M149" s="25"/>
      <c r="N149" s="26"/>
    </row>
  </sheetData>
  <sheetProtection/>
  <mergeCells count="9">
    <mergeCell ref="E1:H1"/>
    <mergeCell ref="I1:M1"/>
    <mergeCell ref="A3:E3"/>
    <mergeCell ref="M3:N3"/>
    <mergeCell ref="A4:E4"/>
    <mergeCell ref="F4:H4"/>
    <mergeCell ref="I4:I5"/>
    <mergeCell ref="J4:M4"/>
    <mergeCell ref="N4:N5"/>
  </mergeCells>
  <printOptions/>
  <pageMargins left="0.5118110236220472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90"/>
  <sheetViews>
    <sheetView zoomScaleSheetLayoutView="100" workbookViewId="0" topLeftCell="A1">
      <selection activeCell="H8" sqref="H8"/>
    </sheetView>
  </sheetViews>
  <sheetFormatPr defaultColWidth="9.00390625" defaultRowHeight="26.25" customHeight="1"/>
  <cols>
    <col min="1" max="1" width="2.75390625" style="83" customWidth="1"/>
    <col min="2" max="4" width="2.75390625" style="84" customWidth="1"/>
    <col min="5" max="5" width="27.50390625" style="85" customWidth="1"/>
    <col min="6" max="6" width="15.125" style="86" customWidth="1"/>
    <col min="7" max="7" width="7.125" style="86" customWidth="1"/>
    <col min="8" max="8" width="15.00390625" style="86" customWidth="1"/>
    <col min="9" max="9" width="14.25390625" style="86" customWidth="1"/>
    <col min="10" max="10" width="14.125" style="86" customWidth="1"/>
    <col min="11" max="11" width="14.00390625" style="86" customWidth="1"/>
    <col min="12" max="14" width="13.50390625" style="86" customWidth="1"/>
    <col min="15" max="15" width="7.50390625" style="86" customWidth="1"/>
    <col min="16" max="16" width="14.125" style="87" customWidth="1"/>
    <col min="17" max="16384" width="9.00390625" style="1" customWidth="1"/>
  </cols>
  <sheetData>
    <row r="1" spans="1:16" s="2" customFormat="1" ht="15.75" customHeight="1">
      <c r="A1" s="81"/>
      <c r="B1" s="81"/>
      <c r="C1" s="81"/>
      <c r="D1" s="81"/>
      <c r="E1" s="152" t="s">
        <v>548</v>
      </c>
      <c r="F1" s="153"/>
      <c r="G1" s="153"/>
      <c r="H1" s="153"/>
      <c r="I1" s="153"/>
      <c r="J1" s="154" t="s">
        <v>549</v>
      </c>
      <c r="K1" s="154"/>
      <c r="L1" s="154"/>
      <c r="M1" s="153"/>
      <c r="N1" s="153"/>
      <c r="O1" s="153"/>
      <c r="P1" s="153"/>
    </row>
    <row r="2" spans="1:16" s="2" customFormat="1" ht="18.75" customHeight="1">
      <c r="A2" s="81"/>
      <c r="B2" s="81"/>
      <c r="C2" s="81"/>
      <c r="D2" s="81"/>
      <c r="E2" s="82"/>
      <c r="F2" s="17"/>
      <c r="G2" s="17"/>
      <c r="H2" s="17"/>
      <c r="I2" s="17" t="s">
        <v>568</v>
      </c>
      <c r="J2" s="20" t="s">
        <v>551</v>
      </c>
      <c r="K2" s="28"/>
      <c r="L2" s="28"/>
      <c r="M2" s="28"/>
      <c r="N2" s="17"/>
      <c r="O2" s="17"/>
      <c r="P2" s="17"/>
    </row>
    <row r="3" spans="1:16" s="3" customFormat="1" ht="16.5" customHeight="1">
      <c r="A3" s="161" t="s">
        <v>2</v>
      </c>
      <c r="B3" s="161"/>
      <c r="C3" s="161"/>
      <c r="D3" s="161"/>
      <c r="E3" s="162"/>
      <c r="F3" s="32"/>
      <c r="G3" s="32"/>
      <c r="H3" s="32"/>
      <c r="I3" s="32" t="s">
        <v>565</v>
      </c>
      <c r="J3" s="169" t="s">
        <v>566</v>
      </c>
      <c r="K3" s="169"/>
      <c r="L3" s="33"/>
      <c r="M3" s="33"/>
      <c r="N3" s="33"/>
      <c r="O3" s="170" t="s">
        <v>3</v>
      </c>
      <c r="P3" s="180"/>
    </row>
    <row r="4" spans="1:16" s="3" customFormat="1" ht="24" customHeight="1">
      <c r="A4" s="159" t="s">
        <v>4</v>
      </c>
      <c r="B4" s="159"/>
      <c r="C4" s="159"/>
      <c r="D4" s="159"/>
      <c r="E4" s="160"/>
      <c r="F4" s="163" t="s">
        <v>5</v>
      </c>
      <c r="G4" s="164"/>
      <c r="H4" s="165"/>
      <c r="I4" s="163" t="s">
        <v>6</v>
      </c>
      <c r="J4" s="164"/>
      <c r="K4" s="164"/>
      <c r="L4" s="163" t="s">
        <v>7</v>
      </c>
      <c r="M4" s="164"/>
      <c r="N4" s="164"/>
      <c r="O4" s="181"/>
      <c r="P4" s="166" t="s">
        <v>586</v>
      </c>
    </row>
    <row r="5" spans="1:16" s="3" customFormat="1" ht="32.25" customHeight="1">
      <c r="A5" s="64" t="s">
        <v>9</v>
      </c>
      <c r="B5" s="65" t="s">
        <v>10</v>
      </c>
      <c r="C5" s="65" t="s">
        <v>11</v>
      </c>
      <c r="D5" s="65" t="s">
        <v>12</v>
      </c>
      <c r="E5" s="65" t="s">
        <v>567</v>
      </c>
      <c r="F5" s="66" t="s">
        <v>13</v>
      </c>
      <c r="G5" s="66" t="s">
        <v>14</v>
      </c>
      <c r="H5" s="66" t="s">
        <v>15</v>
      </c>
      <c r="I5" s="66" t="s">
        <v>16</v>
      </c>
      <c r="J5" s="66" t="s">
        <v>17</v>
      </c>
      <c r="K5" s="66" t="s">
        <v>15</v>
      </c>
      <c r="L5" s="66" t="s">
        <v>18</v>
      </c>
      <c r="M5" s="66" t="s">
        <v>182</v>
      </c>
      <c r="N5" s="66" t="s">
        <v>15</v>
      </c>
      <c r="O5" s="11" t="s">
        <v>590</v>
      </c>
      <c r="P5" s="167"/>
    </row>
    <row r="6" spans="1:16" ht="27" customHeight="1">
      <c r="A6" s="148" t="s">
        <v>20</v>
      </c>
      <c r="B6" s="103" t="s">
        <v>20</v>
      </c>
      <c r="C6" s="103" t="s">
        <v>20</v>
      </c>
      <c r="D6" s="103" t="s">
        <v>20</v>
      </c>
      <c r="E6" s="104" t="s">
        <v>569</v>
      </c>
      <c r="F6" s="106">
        <f>F7+F19+F47+F87+F96+F129+F138+F196+F237+F242+F273+F293+F301+F343+F366+F371</f>
        <v>222954054000</v>
      </c>
      <c r="G6" s="106">
        <v>0</v>
      </c>
      <c r="H6" s="106">
        <f>H7+H19+H47+H87+H96+H129+H138+H196+H237+H242+H273+H293+H301+H343+H366+H371</f>
        <v>222954054000</v>
      </c>
      <c r="I6" s="106">
        <f>I7+I19+I47+I87+I96+I129+I138+I196+I237+I242+I273+I293+I301+I343+I366+I371</f>
        <v>41157800000</v>
      </c>
      <c r="J6" s="106">
        <f>J7+J19+J47+J87+J96+J129+J138+J196+J237+J242+J273+J293+J301+J343+J366+J371</f>
        <v>27452133117</v>
      </c>
      <c r="K6" s="106">
        <f>I6+J6</f>
        <v>68609933117</v>
      </c>
      <c r="L6" s="106">
        <f>L7+L19+L47+L87+L96+L129+L138+L196+L237+L242+L273+L293+L301+L343+L366+L371</f>
        <v>33653437893</v>
      </c>
      <c r="M6" s="106">
        <f>M7+M19+M47+M87+M96+M129+M138+M196+M237+M242+M273+M293+M301+M343+M366+M371</f>
        <v>14019198044</v>
      </c>
      <c r="N6" s="106">
        <f>L6+M6</f>
        <v>47672635937</v>
      </c>
      <c r="O6" s="105" t="s">
        <v>183</v>
      </c>
      <c r="P6" s="135">
        <f>K6-N6</f>
        <v>20937297180</v>
      </c>
    </row>
    <row r="7" spans="1:16" ht="27" customHeight="1">
      <c r="A7" s="108" t="s">
        <v>22</v>
      </c>
      <c r="B7" s="109" t="s">
        <v>20</v>
      </c>
      <c r="C7" s="109" t="s">
        <v>20</v>
      </c>
      <c r="D7" s="109" t="s">
        <v>20</v>
      </c>
      <c r="E7" s="67" t="s">
        <v>184</v>
      </c>
      <c r="F7" s="111">
        <f>F8+F12</f>
        <v>804762000</v>
      </c>
      <c r="G7" s="111">
        <v>0</v>
      </c>
      <c r="H7" s="111">
        <f>F7+G7</f>
        <v>804762000</v>
      </c>
      <c r="I7" s="111">
        <f>I8+I12</f>
        <v>166223000</v>
      </c>
      <c r="J7" s="111">
        <f>J8+J12</f>
        <v>3410474</v>
      </c>
      <c r="K7" s="111">
        <f>I7+J7</f>
        <v>169633474</v>
      </c>
      <c r="L7" s="111">
        <f>L8+L12</f>
        <v>167386502</v>
      </c>
      <c r="M7" s="111">
        <f>M8+M12</f>
        <v>313840</v>
      </c>
      <c r="N7" s="111">
        <f>L7+M7</f>
        <v>167700342</v>
      </c>
      <c r="O7" s="112">
        <f>(N7/K7)*100</f>
        <v>98.86040652566014</v>
      </c>
      <c r="P7" s="114">
        <f>K7-N7</f>
        <v>1933132</v>
      </c>
    </row>
    <row r="8" spans="1:16" ht="27" customHeight="1">
      <c r="A8" s="108" t="s">
        <v>20</v>
      </c>
      <c r="B8" s="109" t="s">
        <v>22</v>
      </c>
      <c r="C8" s="109" t="s">
        <v>20</v>
      </c>
      <c r="D8" s="109" t="s">
        <v>20</v>
      </c>
      <c r="E8" s="67" t="s">
        <v>185</v>
      </c>
      <c r="F8" s="111">
        <v>75592000</v>
      </c>
      <c r="G8" s="111">
        <v>0</v>
      </c>
      <c r="H8" s="111">
        <f aca="true" t="shared" si="0" ref="H8:H71">F8+G8</f>
        <v>75592000</v>
      </c>
      <c r="I8" s="111">
        <v>9009000</v>
      </c>
      <c r="J8" s="111">
        <v>3410474</v>
      </c>
      <c r="K8" s="111">
        <f aca="true" t="shared" si="1" ref="K8:K71">I8+J8</f>
        <v>12419474</v>
      </c>
      <c r="L8" s="111">
        <v>10172502</v>
      </c>
      <c r="M8" s="111">
        <v>313840</v>
      </c>
      <c r="N8" s="111">
        <f aca="true" t="shared" si="2" ref="N8:N71">L8+M8</f>
        <v>10486342</v>
      </c>
      <c r="O8" s="112">
        <f aca="true" t="shared" si="3" ref="O8:O71">(N8/K8)*100</f>
        <v>84.43467090474202</v>
      </c>
      <c r="P8" s="114">
        <f aca="true" t="shared" si="4" ref="P8:P71">K8-N8</f>
        <v>1933132</v>
      </c>
    </row>
    <row r="9" spans="1:16" ht="27" customHeight="1">
      <c r="A9" s="108" t="s">
        <v>20</v>
      </c>
      <c r="B9" s="109" t="s">
        <v>20</v>
      </c>
      <c r="C9" s="109" t="s">
        <v>20</v>
      </c>
      <c r="D9" s="109" t="s">
        <v>20</v>
      </c>
      <c r="E9" s="67" t="s">
        <v>186</v>
      </c>
      <c r="F9" s="111">
        <v>75592000</v>
      </c>
      <c r="G9" s="111">
        <v>0</v>
      </c>
      <c r="H9" s="111">
        <f t="shared" si="0"/>
        <v>75592000</v>
      </c>
      <c r="I9" s="111">
        <v>9009000</v>
      </c>
      <c r="J9" s="111">
        <v>3410474</v>
      </c>
      <c r="K9" s="111">
        <f t="shared" si="1"/>
        <v>12419474</v>
      </c>
      <c r="L9" s="111">
        <v>10172502</v>
      </c>
      <c r="M9" s="111">
        <v>313840</v>
      </c>
      <c r="N9" s="111">
        <f t="shared" si="2"/>
        <v>10486342</v>
      </c>
      <c r="O9" s="112">
        <f t="shared" si="3"/>
        <v>84.43467090474202</v>
      </c>
      <c r="P9" s="114">
        <f t="shared" si="4"/>
        <v>1933132</v>
      </c>
    </row>
    <row r="10" spans="1:16" ht="27" customHeight="1">
      <c r="A10" s="108" t="s">
        <v>20</v>
      </c>
      <c r="B10" s="109" t="s">
        <v>20</v>
      </c>
      <c r="C10" s="109" t="s">
        <v>22</v>
      </c>
      <c r="D10" s="109" t="s">
        <v>20</v>
      </c>
      <c r="E10" s="67" t="s">
        <v>187</v>
      </c>
      <c r="F10" s="111">
        <v>75592000</v>
      </c>
      <c r="G10" s="111">
        <v>0</v>
      </c>
      <c r="H10" s="111">
        <f t="shared" si="0"/>
        <v>75592000</v>
      </c>
      <c r="I10" s="111">
        <v>9009000</v>
      </c>
      <c r="J10" s="111">
        <v>3410474</v>
      </c>
      <c r="K10" s="111">
        <f t="shared" si="1"/>
        <v>12419474</v>
      </c>
      <c r="L10" s="111">
        <v>10172502</v>
      </c>
      <c r="M10" s="111">
        <v>313840</v>
      </c>
      <c r="N10" s="111">
        <f t="shared" si="2"/>
        <v>10486342</v>
      </c>
      <c r="O10" s="112">
        <f t="shared" si="3"/>
        <v>84.43467090474202</v>
      </c>
      <c r="P10" s="114">
        <f t="shared" si="4"/>
        <v>1933132</v>
      </c>
    </row>
    <row r="11" spans="1:16" ht="27" customHeight="1">
      <c r="A11" s="108" t="s">
        <v>20</v>
      </c>
      <c r="B11" s="109" t="s">
        <v>20</v>
      </c>
      <c r="C11" s="109" t="s">
        <v>20</v>
      </c>
      <c r="D11" s="109" t="s">
        <v>22</v>
      </c>
      <c r="E11" s="67" t="s">
        <v>188</v>
      </c>
      <c r="F11" s="111">
        <v>75592000</v>
      </c>
      <c r="G11" s="111">
        <v>0</v>
      </c>
      <c r="H11" s="111">
        <f t="shared" si="0"/>
        <v>75592000</v>
      </c>
      <c r="I11" s="111">
        <v>9009000</v>
      </c>
      <c r="J11" s="111">
        <v>3410474</v>
      </c>
      <c r="K11" s="111">
        <f t="shared" si="1"/>
        <v>12419474</v>
      </c>
      <c r="L11" s="111">
        <v>10172502</v>
      </c>
      <c r="M11" s="111">
        <v>313840</v>
      </c>
      <c r="N11" s="111">
        <f t="shared" si="2"/>
        <v>10486342</v>
      </c>
      <c r="O11" s="112">
        <f t="shared" si="3"/>
        <v>84.43467090474202</v>
      </c>
      <c r="P11" s="114">
        <f t="shared" si="4"/>
        <v>1933132</v>
      </c>
    </row>
    <row r="12" spans="1:16" ht="27" customHeight="1">
      <c r="A12" s="108" t="s">
        <v>20</v>
      </c>
      <c r="B12" s="109" t="s">
        <v>28</v>
      </c>
      <c r="C12" s="109" t="s">
        <v>20</v>
      </c>
      <c r="D12" s="109" t="s">
        <v>20</v>
      </c>
      <c r="E12" s="67" t="s">
        <v>189</v>
      </c>
      <c r="F12" s="111">
        <v>729170000</v>
      </c>
      <c r="G12" s="111">
        <v>0</v>
      </c>
      <c r="H12" s="111">
        <f t="shared" si="0"/>
        <v>729170000</v>
      </c>
      <c r="I12" s="111">
        <v>157214000</v>
      </c>
      <c r="J12" s="111">
        <v>0</v>
      </c>
      <c r="K12" s="111">
        <f t="shared" si="1"/>
        <v>157214000</v>
      </c>
      <c r="L12" s="111">
        <v>157214000</v>
      </c>
      <c r="M12" s="111">
        <v>0</v>
      </c>
      <c r="N12" s="111">
        <f t="shared" si="2"/>
        <v>157214000</v>
      </c>
      <c r="O12" s="112">
        <f t="shared" si="3"/>
        <v>100</v>
      </c>
      <c r="P12" s="114">
        <f t="shared" si="4"/>
        <v>0</v>
      </c>
    </row>
    <row r="13" spans="1:16" ht="27" customHeight="1">
      <c r="A13" s="108" t="s">
        <v>20</v>
      </c>
      <c r="B13" s="109" t="s">
        <v>20</v>
      </c>
      <c r="C13" s="109" t="s">
        <v>20</v>
      </c>
      <c r="D13" s="109" t="s">
        <v>20</v>
      </c>
      <c r="E13" s="67" t="s">
        <v>190</v>
      </c>
      <c r="F13" s="111">
        <v>729170000</v>
      </c>
      <c r="G13" s="111">
        <v>0</v>
      </c>
      <c r="H13" s="111">
        <f t="shared" si="0"/>
        <v>729170000</v>
      </c>
      <c r="I13" s="111">
        <v>157214000</v>
      </c>
      <c r="J13" s="111">
        <v>0</v>
      </c>
      <c r="K13" s="111">
        <f t="shared" si="1"/>
        <v>157214000</v>
      </c>
      <c r="L13" s="111">
        <v>157214000</v>
      </c>
      <c r="M13" s="111">
        <v>0</v>
      </c>
      <c r="N13" s="111">
        <f t="shared" si="2"/>
        <v>157214000</v>
      </c>
      <c r="O13" s="112">
        <f t="shared" si="3"/>
        <v>100</v>
      </c>
      <c r="P13" s="114">
        <f t="shared" si="4"/>
        <v>0</v>
      </c>
    </row>
    <row r="14" spans="1:16" ht="27" customHeight="1">
      <c r="A14" s="108" t="s">
        <v>20</v>
      </c>
      <c r="B14" s="109" t="s">
        <v>20</v>
      </c>
      <c r="C14" s="109" t="s">
        <v>22</v>
      </c>
      <c r="D14" s="109" t="s">
        <v>20</v>
      </c>
      <c r="E14" s="67" t="s">
        <v>191</v>
      </c>
      <c r="F14" s="111">
        <v>604170000</v>
      </c>
      <c r="G14" s="111">
        <v>0</v>
      </c>
      <c r="H14" s="111">
        <f t="shared" si="0"/>
        <v>604170000</v>
      </c>
      <c r="I14" s="111">
        <v>127170000</v>
      </c>
      <c r="J14" s="111">
        <v>0</v>
      </c>
      <c r="K14" s="111">
        <f t="shared" si="1"/>
        <v>127170000</v>
      </c>
      <c r="L14" s="111">
        <v>127170000</v>
      </c>
      <c r="M14" s="111">
        <v>0</v>
      </c>
      <c r="N14" s="111">
        <f t="shared" si="2"/>
        <v>127170000</v>
      </c>
      <c r="O14" s="112">
        <f t="shared" si="3"/>
        <v>100</v>
      </c>
      <c r="P14" s="114">
        <f t="shared" si="4"/>
        <v>0</v>
      </c>
    </row>
    <row r="15" spans="1:16" ht="27" customHeight="1">
      <c r="A15" s="108" t="s">
        <v>20</v>
      </c>
      <c r="B15" s="109" t="s">
        <v>20</v>
      </c>
      <c r="C15" s="109" t="s">
        <v>20</v>
      </c>
      <c r="D15" s="109" t="s">
        <v>22</v>
      </c>
      <c r="E15" s="67" t="s">
        <v>192</v>
      </c>
      <c r="F15" s="111">
        <v>16170000</v>
      </c>
      <c r="G15" s="111">
        <v>0</v>
      </c>
      <c r="H15" s="111">
        <f t="shared" si="0"/>
        <v>16170000</v>
      </c>
      <c r="I15" s="111">
        <v>2170000</v>
      </c>
      <c r="J15" s="111">
        <v>0</v>
      </c>
      <c r="K15" s="111">
        <f t="shared" si="1"/>
        <v>2170000</v>
      </c>
      <c r="L15" s="111">
        <v>2170000</v>
      </c>
      <c r="M15" s="111">
        <v>0</v>
      </c>
      <c r="N15" s="111">
        <f t="shared" si="2"/>
        <v>2170000</v>
      </c>
      <c r="O15" s="112">
        <f t="shared" si="3"/>
        <v>100</v>
      </c>
      <c r="P15" s="114">
        <f t="shared" si="4"/>
        <v>0</v>
      </c>
    </row>
    <row r="16" spans="1:16" ht="27" customHeight="1">
      <c r="A16" s="108" t="s">
        <v>20</v>
      </c>
      <c r="B16" s="109" t="s">
        <v>20</v>
      </c>
      <c r="C16" s="109" t="s">
        <v>20</v>
      </c>
      <c r="D16" s="109" t="s">
        <v>28</v>
      </c>
      <c r="E16" s="67" t="s">
        <v>539</v>
      </c>
      <c r="F16" s="111">
        <v>588000000</v>
      </c>
      <c r="G16" s="111">
        <v>0</v>
      </c>
      <c r="H16" s="111">
        <f t="shared" si="0"/>
        <v>588000000</v>
      </c>
      <c r="I16" s="111">
        <v>125000000</v>
      </c>
      <c r="J16" s="111">
        <v>0</v>
      </c>
      <c r="K16" s="111">
        <f t="shared" si="1"/>
        <v>125000000</v>
      </c>
      <c r="L16" s="111">
        <v>125000000</v>
      </c>
      <c r="M16" s="111">
        <v>0</v>
      </c>
      <c r="N16" s="111">
        <f t="shared" si="2"/>
        <v>125000000</v>
      </c>
      <c r="O16" s="112">
        <f t="shared" si="3"/>
        <v>100</v>
      </c>
      <c r="P16" s="114">
        <f t="shared" si="4"/>
        <v>0</v>
      </c>
    </row>
    <row r="17" spans="1:16" ht="27" customHeight="1">
      <c r="A17" s="108" t="s">
        <v>20</v>
      </c>
      <c r="B17" s="109" t="s">
        <v>20</v>
      </c>
      <c r="C17" s="109" t="s">
        <v>28</v>
      </c>
      <c r="D17" s="109" t="s">
        <v>20</v>
      </c>
      <c r="E17" s="67" t="s">
        <v>193</v>
      </c>
      <c r="F17" s="111">
        <v>125000000</v>
      </c>
      <c r="G17" s="111">
        <v>0</v>
      </c>
      <c r="H17" s="111">
        <f t="shared" si="0"/>
        <v>125000000</v>
      </c>
      <c r="I17" s="111">
        <v>30044000</v>
      </c>
      <c r="J17" s="111">
        <v>0</v>
      </c>
      <c r="K17" s="111">
        <f t="shared" si="1"/>
        <v>30044000</v>
      </c>
      <c r="L17" s="111">
        <v>30044000</v>
      </c>
      <c r="M17" s="111">
        <v>0</v>
      </c>
      <c r="N17" s="111">
        <f t="shared" si="2"/>
        <v>30044000</v>
      </c>
      <c r="O17" s="112">
        <f t="shared" si="3"/>
        <v>100</v>
      </c>
      <c r="P17" s="114">
        <f t="shared" si="4"/>
        <v>0</v>
      </c>
    </row>
    <row r="18" spans="1:16" ht="27" customHeight="1">
      <c r="A18" s="108" t="s">
        <v>20</v>
      </c>
      <c r="B18" s="109" t="s">
        <v>20</v>
      </c>
      <c r="C18" s="109" t="s">
        <v>20</v>
      </c>
      <c r="D18" s="109" t="s">
        <v>22</v>
      </c>
      <c r="E18" s="67" t="s">
        <v>570</v>
      </c>
      <c r="F18" s="111">
        <v>125000000</v>
      </c>
      <c r="G18" s="111">
        <v>0</v>
      </c>
      <c r="H18" s="111">
        <f t="shared" si="0"/>
        <v>125000000</v>
      </c>
      <c r="I18" s="111">
        <v>30044000</v>
      </c>
      <c r="J18" s="111">
        <v>0</v>
      </c>
      <c r="K18" s="111">
        <f t="shared" si="1"/>
        <v>30044000</v>
      </c>
      <c r="L18" s="111">
        <v>30044000</v>
      </c>
      <c r="M18" s="111">
        <v>0</v>
      </c>
      <c r="N18" s="111">
        <f t="shared" si="2"/>
        <v>30044000</v>
      </c>
      <c r="O18" s="112">
        <f t="shared" si="3"/>
        <v>100</v>
      </c>
      <c r="P18" s="114">
        <f t="shared" si="4"/>
        <v>0</v>
      </c>
    </row>
    <row r="19" spans="1:16" ht="27" customHeight="1">
      <c r="A19" s="108" t="s">
        <v>28</v>
      </c>
      <c r="B19" s="109" t="s">
        <v>20</v>
      </c>
      <c r="C19" s="109" t="s">
        <v>20</v>
      </c>
      <c r="D19" s="109" t="s">
        <v>20</v>
      </c>
      <c r="E19" s="67" t="s">
        <v>194</v>
      </c>
      <c r="F19" s="111">
        <f>F20+F24+F28+F32+F38+F42</f>
        <v>4842244000</v>
      </c>
      <c r="G19" s="111">
        <v>0</v>
      </c>
      <c r="H19" s="111">
        <f t="shared" si="0"/>
        <v>4842244000</v>
      </c>
      <c r="I19" s="111">
        <f>I20+I24+I28+I32+I38+I42</f>
        <v>477092000</v>
      </c>
      <c r="J19" s="111">
        <f>J20+J24+J28+J32+J38+J42</f>
        <v>1451592691</v>
      </c>
      <c r="K19" s="111">
        <f t="shared" si="1"/>
        <v>1928684691</v>
      </c>
      <c r="L19" s="111">
        <f>L20+L24+L28+L32+L38+L42</f>
        <v>916415594</v>
      </c>
      <c r="M19" s="111">
        <f>M20+M24+M28+M32+M38+M42</f>
        <v>713223805</v>
      </c>
      <c r="N19" s="111">
        <f t="shared" si="2"/>
        <v>1629639399</v>
      </c>
      <c r="O19" s="112">
        <f t="shared" si="3"/>
        <v>84.49485841851379</v>
      </c>
      <c r="P19" s="114">
        <f t="shared" si="4"/>
        <v>299045292</v>
      </c>
    </row>
    <row r="20" spans="1:16" ht="27" customHeight="1">
      <c r="A20" s="108" t="s">
        <v>20</v>
      </c>
      <c r="B20" s="109" t="s">
        <v>22</v>
      </c>
      <c r="C20" s="109" t="s">
        <v>20</v>
      </c>
      <c r="D20" s="109" t="s">
        <v>20</v>
      </c>
      <c r="E20" s="67" t="s">
        <v>195</v>
      </c>
      <c r="F20" s="111">
        <v>1066705000</v>
      </c>
      <c r="G20" s="111">
        <v>0</v>
      </c>
      <c r="H20" s="111">
        <f t="shared" si="0"/>
        <v>1066705000</v>
      </c>
      <c r="I20" s="111">
        <v>122827000</v>
      </c>
      <c r="J20" s="111">
        <v>510476222</v>
      </c>
      <c r="K20" s="111">
        <f t="shared" si="1"/>
        <v>633303222</v>
      </c>
      <c r="L20" s="111">
        <v>508346012</v>
      </c>
      <c r="M20" s="111">
        <v>58230932</v>
      </c>
      <c r="N20" s="111">
        <f t="shared" si="2"/>
        <v>566576944</v>
      </c>
      <c r="O20" s="112">
        <f t="shared" si="3"/>
        <v>89.46377095804512</v>
      </c>
      <c r="P20" s="114">
        <f t="shared" si="4"/>
        <v>66726278</v>
      </c>
    </row>
    <row r="21" spans="1:16" ht="27" customHeight="1">
      <c r="A21" s="108" t="s">
        <v>20</v>
      </c>
      <c r="B21" s="109" t="s">
        <v>20</v>
      </c>
      <c r="C21" s="109" t="s">
        <v>20</v>
      </c>
      <c r="D21" s="109" t="s">
        <v>20</v>
      </c>
      <c r="E21" s="67" t="s">
        <v>196</v>
      </c>
      <c r="F21" s="111">
        <v>1066705000</v>
      </c>
      <c r="G21" s="111">
        <v>0</v>
      </c>
      <c r="H21" s="111">
        <f t="shared" si="0"/>
        <v>1066705000</v>
      </c>
      <c r="I21" s="111">
        <v>122827000</v>
      </c>
      <c r="J21" s="111">
        <v>510476222</v>
      </c>
      <c r="K21" s="111">
        <f t="shared" si="1"/>
        <v>633303222</v>
      </c>
      <c r="L21" s="111">
        <v>508346012</v>
      </c>
      <c r="M21" s="111">
        <v>58230932</v>
      </c>
      <c r="N21" s="111">
        <f t="shared" si="2"/>
        <v>566576944</v>
      </c>
      <c r="O21" s="112">
        <f t="shared" si="3"/>
        <v>89.46377095804512</v>
      </c>
      <c r="P21" s="114">
        <f t="shared" si="4"/>
        <v>66726278</v>
      </c>
    </row>
    <row r="22" spans="1:16" ht="27" customHeight="1">
      <c r="A22" s="108" t="s">
        <v>20</v>
      </c>
      <c r="B22" s="109" t="s">
        <v>20</v>
      </c>
      <c r="C22" s="109" t="s">
        <v>22</v>
      </c>
      <c r="D22" s="109" t="s">
        <v>20</v>
      </c>
      <c r="E22" s="67" t="s">
        <v>197</v>
      </c>
      <c r="F22" s="111">
        <v>1066705000</v>
      </c>
      <c r="G22" s="111">
        <v>0</v>
      </c>
      <c r="H22" s="111">
        <f t="shared" si="0"/>
        <v>1066705000</v>
      </c>
      <c r="I22" s="111">
        <v>122827000</v>
      </c>
      <c r="J22" s="111">
        <v>510476222</v>
      </c>
      <c r="K22" s="111">
        <f t="shared" si="1"/>
        <v>633303222</v>
      </c>
      <c r="L22" s="111">
        <v>508346012</v>
      </c>
      <c r="M22" s="111">
        <v>58230932</v>
      </c>
      <c r="N22" s="111">
        <f t="shared" si="2"/>
        <v>566576944</v>
      </c>
      <c r="O22" s="112">
        <f t="shared" si="3"/>
        <v>89.46377095804512</v>
      </c>
      <c r="P22" s="114">
        <f t="shared" si="4"/>
        <v>66726278</v>
      </c>
    </row>
    <row r="23" spans="1:16" ht="27" customHeight="1">
      <c r="A23" s="108" t="s">
        <v>20</v>
      </c>
      <c r="B23" s="109" t="s">
        <v>20</v>
      </c>
      <c r="C23" s="109" t="s">
        <v>20</v>
      </c>
      <c r="D23" s="109">
        <v>1</v>
      </c>
      <c r="E23" s="67" t="s">
        <v>198</v>
      </c>
      <c r="F23" s="111">
        <v>1066705000</v>
      </c>
      <c r="G23" s="111">
        <v>0</v>
      </c>
      <c r="H23" s="111">
        <f t="shared" si="0"/>
        <v>1066705000</v>
      </c>
      <c r="I23" s="111">
        <v>122827000</v>
      </c>
      <c r="J23" s="111">
        <v>510476222</v>
      </c>
      <c r="K23" s="111">
        <f t="shared" si="1"/>
        <v>633303222</v>
      </c>
      <c r="L23" s="111">
        <v>508346012</v>
      </c>
      <c r="M23" s="111">
        <v>58230932</v>
      </c>
      <c r="N23" s="111">
        <f t="shared" si="2"/>
        <v>566576944</v>
      </c>
      <c r="O23" s="112">
        <f t="shared" si="3"/>
        <v>89.46377095804512</v>
      </c>
      <c r="P23" s="114">
        <f t="shared" si="4"/>
        <v>66726278</v>
      </c>
    </row>
    <row r="24" spans="1:16" ht="27" customHeight="1">
      <c r="A24" s="108" t="s">
        <v>20</v>
      </c>
      <c r="B24" s="109" t="s">
        <v>28</v>
      </c>
      <c r="C24" s="109" t="s">
        <v>20</v>
      </c>
      <c r="D24" s="109" t="s">
        <v>20</v>
      </c>
      <c r="E24" s="67" t="s">
        <v>199</v>
      </c>
      <c r="F24" s="111">
        <v>197662000</v>
      </c>
      <c r="G24" s="111">
        <v>0</v>
      </c>
      <c r="H24" s="111">
        <f t="shared" si="0"/>
        <v>197662000</v>
      </c>
      <c r="I24" s="111">
        <v>19084000</v>
      </c>
      <c r="J24" s="111">
        <v>27381937</v>
      </c>
      <c r="K24" s="111">
        <f t="shared" si="1"/>
        <v>46465937</v>
      </c>
      <c r="L24" s="111">
        <v>39275300</v>
      </c>
      <c r="M24" s="111">
        <v>0</v>
      </c>
      <c r="N24" s="111">
        <f t="shared" si="2"/>
        <v>39275300</v>
      </c>
      <c r="O24" s="112">
        <f t="shared" si="3"/>
        <v>84.52492844381896</v>
      </c>
      <c r="P24" s="114">
        <f t="shared" si="4"/>
        <v>7190637</v>
      </c>
    </row>
    <row r="25" spans="1:16" ht="27" customHeight="1">
      <c r="A25" s="108" t="s">
        <v>20</v>
      </c>
      <c r="B25" s="109" t="s">
        <v>20</v>
      </c>
      <c r="C25" s="109" t="s">
        <v>20</v>
      </c>
      <c r="D25" s="109" t="s">
        <v>20</v>
      </c>
      <c r="E25" s="67" t="s">
        <v>200</v>
      </c>
      <c r="F25" s="111">
        <v>197662000</v>
      </c>
      <c r="G25" s="111">
        <v>0</v>
      </c>
      <c r="H25" s="111">
        <f t="shared" si="0"/>
        <v>197662000</v>
      </c>
      <c r="I25" s="111">
        <v>19084000</v>
      </c>
      <c r="J25" s="111">
        <v>27381937</v>
      </c>
      <c r="K25" s="111">
        <f t="shared" si="1"/>
        <v>46465937</v>
      </c>
      <c r="L25" s="111">
        <v>39275300</v>
      </c>
      <c r="M25" s="111">
        <v>0</v>
      </c>
      <c r="N25" s="111">
        <f t="shared" si="2"/>
        <v>39275300</v>
      </c>
      <c r="O25" s="112">
        <f t="shared" si="3"/>
        <v>84.52492844381896</v>
      </c>
      <c r="P25" s="114">
        <f t="shared" si="4"/>
        <v>7190637</v>
      </c>
    </row>
    <row r="26" spans="1:16" ht="27" customHeight="1">
      <c r="A26" s="108" t="s">
        <v>20</v>
      </c>
      <c r="B26" s="109" t="s">
        <v>20</v>
      </c>
      <c r="C26" s="109" t="s">
        <v>22</v>
      </c>
      <c r="D26" s="109" t="s">
        <v>20</v>
      </c>
      <c r="E26" s="67" t="s">
        <v>201</v>
      </c>
      <c r="F26" s="111">
        <v>197662000</v>
      </c>
      <c r="G26" s="111">
        <v>0</v>
      </c>
      <c r="H26" s="111">
        <f t="shared" si="0"/>
        <v>197662000</v>
      </c>
      <c r="I26" s="111">
        <v>19084000</v>
      </c>
      <c r="J26" s="111">
        <v>27381937</v>
      </c>
      <c r="K26" s="111">
        <f t="shared" si="1"/>
        <v>46465937</v>
      </c>
      <c r="L26" s="111">
        <v>39275300</v>
      </c>
      <c r="M26" s="111">
        <v>0</v>
      </c>
      <c r="N26" s="111">
        <f t="shared" si="2"/>
        <v>39275300</v>
      </c>
      <c r="O26" s="112">
        <f t="shared" si="3"/>
        <v>84.52492844381896</v>
      </c>
      <c r="P26" s="114">
        <f t="shared" si="4"/>
        <v>7190637</v>
      </c>
    </row>
    <row r="27" spans="1:16" ht="27" customHeight="1">
      <c r="A27" s="108" t="s">
        <v>20</v>
      </c>
      <c r="B27" s="109" t="s">
        <v>20</v>
      </c>
      <c r="C27" s="109" t="s">
        <v>20</v>
      </c>
      <c r="D27" s="109" t="s">
        <v>22</v>
      </c>
      <c r="E27" s="67" t="s">
        <v>202</v>
      </c>
      <c r="F27" s="111">
        <v>197662000</v>
      </c>
      <c r="G27" s="111">
        <v>0</v>
      </c>
      <c r="H27" s="111">
        <f t="shared" si="0"/>
        <v>197662000</v>
      </c>
      <c r="I27" s="111">
        <v>19084000</v>
      </c>
      <c r="J27" s="111">
        <v>27381937</v>
      </c>
      <c r="K27" s="111">
        <f t="shared" si="1"/>
        <v>46465937</v>
      </c>
      <c r="L27" s="111">
        <v>39275300</v>
      </c>
      <c r="M27" s="111">
        <v>0</v>
      </c>
      <c r="N27" s="111">
        <f t="shared" si="2"/>
        <v>39275300</v>
      </c>
      <c r="O27" s="112">
        <f t="shared" si="3"/>
        <v>84.52492844381896</v>
      </c>
      <c r="P27" s="114">
        <f t="shared" si="4"/>
        <v>7190637</v>
      </c>
    </row>
    <row r="28" spans="1:16" ht="27" customHeight="1">
      <c r="A28" s="108" t="s">
        <v>20</v>
      </c>
      <c r="B28" s="109" t="s">
        <v>32</v>
      </c>
      <c r="C28" s="109" t="s">
        <v>20</v>
      </c>
      <c r="D28" s="109" t="s">
        <v>20</v>
      </c>
      <c r="E28" s="67" t="s">
        <v>203</v>
      </c>
      <c r="F28" s="111">
        <v>120540000</v>
      </c>
      <c r="G28" s="111">
        <v>0</v>
      </c>
      <c r="H28" s="111">
        <f t="shared" si="0"/>
        <v>120540000</v>
      </c>
      <c r="I28" s="111">
        <v>7668000</v>
      </c>
      <c r="J28" s="111">
        <v>522230</v>
      </c>
      <c r="K28" s="111">
        <f t="shared" si="1"/>
        <v>8190230</v>
      </c>
      <c r="L28" s="111">
        <v>7652984</v>
      </c>
      <c r="M28" s="111">
        <v>0</v>
      </c>
      <c r="N28" s="111">
        <f t="shared" si="2"/>
        <v>7652984</v>
      </c>
      <c r="O28" s="112">
        <f t="shared" si="3"/>
        <v>93.44040399353865</v>
      </c>
      <c r="P28" s="114">
        <f t="shared" si="4"/>
        <v>537246</v>
      </c>
    </row>
    <row r="29" spans="1:16" ht="27" customHeight="1">
      <c r="A29" s="115" t="s">
        <v>20</v>
      </c>
      <c r="B29" s="116" t="s">
        <v>20</v>
      </c>
      <c r="C29" s="116" t="s">
        <v>20</v>
      </c>
      <c r="D29" s="116" t="s">
        <v>20</v>
      </c>
      <c r="E29" s="120" t="s">
        <v>204</v>
      </c>
      <c r="F29" s="118">
        <v>120540000</v>
      </c>
      <c r="G29" s="118">
        <v>0</v>
      </c>
      <c r="H29" s="118">
        <f t="shared" si="0"/>
        <v>120540000</v>
      </c>
      <c r="I29" s="118">
        <v>7668000</v>
      </c>
      <c r="J29" s="118">
        <v>522230</v>
      </c>
      <c r="K29" s="118">
        <f t="shared" si="1"/>
        <v>8190230</v>
      </c>
      <c r="L29" s="118">
        <v>7652984</v>
      </c>
      <c r="M29" s="118">
        <v>0</v>
      </c>
      <c r="N29" s="118">
        <f t="shared" si="2"/>
        <v>7652984</v>
      </c>
      <c r="O29" s="119">
        <f t="shared" si="3"/>
        <v>93.44040399353865</v>
      </c>
      <c r="P29" s="136">
        <f t="shared" si="4"/>
        <v>537246</v>
      </c>
    </row>
    <row r="30" spans="1:16" ht="27" customHeight="1">
      <c r="A30" s="149" t="s">
        <v>20</v>
      </c>
      <c r="B30" s="150" t="s">
        <v>20</v>
      </c>
      <c r="C30" s="150" t="s">
        <v>22</v>
      </c>
      <c r="D30" s="150" t="s">
        <v>20</v>
      </c>
      <c r="E30" s="121" t="s">
        <v>205</v>
      </c>
      <c r="F30" s="122">
        <v>120540000</v>
      </c>
      <c r="G30" s="122">
        <v>0</v>
      </c>
      <c r="H30" s="122">
        <f t="shared" si="0"/>
        <v>120540000</v>
      </c>
      <c r="I30" s="122">
        <v>7668000</v>
      </c>
      <c r="J30" s="122">
        <v>522230</v>
      </c>
      <c r="K30" s="122">
        <f t="shared" si="1"/>
        <v>8190230</v>
      </c>
      <c r="L30" s="122">
        <v>7652984</v>
      </c>
      <c r="M30" s="122">
        <v>0</v>
      </c>
      <c r="N30" s="122">
        <f t="shared" si="2"/>
        <v>7652984</v>
      </c>
      <c r="O30" s="123">
        <f t="shared" si="3"/>
        <v>93.44040399353865</v>
      </c>
      <c r="P30" s="137">
        <f t="shared" si="4"/>
        <v>537246</v>
      </c>
    </row>
    <row r="31" spans="1:16" ht="27" customHeight="1">
      <c r="A31" s="108" t="s">
        <v>20</v>
      </c>
      <c r="B31" s="109" t="s">
        <v>20</v>
      </c>
      <c r="C31" s="109" t="s">
        <v>20</v>
      </c>
      <c r="D31" s="109" t="s">
        <v>22</v>
      </c>
      <c r="E31" s="67" t="s">
        <v>206</v>
      </c>
      <c r="F31" s="111">
        <v>120540000</v>
      </c>
      <c r="G31" s="111">
        <v>0</v>
      </c>
      <c r="H31" s="111">
        <f t="shared" si="0"/>
        <v>120540000</v>
      </c>
      <c r="I31" s="111">
        <v>7668000</v>
      </c>
      <c r="J31" s="111">
        <v>522230</v>
      </c>
      <c r="K31" s="111">
        <f t="shared" si="1"/>
        <v>8190230</v>
      </c>
      <c r="L31" s="111">
        <v>7652984</v>
      </c>
      <c r="M31" s="111">
        <v>0</v>
      </c>
      <c r="N31" s="111">
        <f t="shared" si="2"/>
        <v>7652984</v>
      </c>
      <c r="O31" s="112">
        <f t="shared" si="3"/>
        <v>93.44040399353865</v>
      </c>
      <c r="P31" s="114">
        <f t="shared" si="4"/>
        <v>537246</v>
      </c>
    </row>
    <row r="32" spans="1:16" ht="27" customHeight="1">
      <c r="A32" s="108" t="s">
        <v>20</v>
      </c>
      <c r="B32" s="109" t="s">
        <v>36</v>
      </c>
      <c r="C32" s="109" t="s">
        <v>20</v>
      </c>
      <c r="D32" s="109" t="s">
        <v>20</v>
      </c>
      <c r="E32" s="67" t="s">
        <v>207</v>
      </c>
      <c r="F32" s="111">
        <v>1515080000</v>
      </c>
      <c r="G32" s="111">
        <v>0</v>
      </c>
      <c r="H32" s="111">
        <f t="shared" si="0"/>
        <v>1515080000</v>
      </c>
      <c r="I32" s="111">
        <v>162011000</v>
      </c>
      <c r="J32" s="111">
        <v>317061944</v>
      </c>
      <c r="K32" s="111">
        <f t="shared" si="1"/>
        <v>479072944</v>
      </c>
      <c r="L32" s="111">
        <v>284736500</v>
      </c>
      <c r="M32" s="111">
        <v>1731986</v>
      </c>
      <c r="N32" s="111">
        <f t="shared" si="2"/>
        <v>286468486</v>
      </c>
      <c r="O32" s="112">
        <f t="shared" si="3"/>
        <v>59.79642340227838</v>
      </c>
      <c r="P32" s="114">
        <f t="shared" si="4"/>
        <v>192604458</v>
      </c>
    </row>
    <row r="33" spans="1:16" ht="27" customHeight="1">
      <c r="A33" s="108" t="s">
        <v>20</v>
      </c>
      <c r="B33" s="109" t="s">
        <v>20</v>
      </c>
      <c r="C33" s="109" t="s">
        <v>20</v>
      </c>
      <c r="D33" s="109" t="s">
        <v>20</v>
      </c>
      <c r="E33" s="67" t="s">
        <v>208</v>
      </c>
      <c r="F33" s="111">
        <v>1515080000</v>
      </c>
      <c r="G33" s="111">
        <v>0</v>
      </c>
      <c r="H33" s="111">
        <f t="shared" si="0"/>
        <v>1515080000</v>
      </c>
      <c r="I33" s="111">
        <v>162011000</v>
      </c>
      <c r="J33" s="111">
        <v>317061944</v>
      </c>
      <c r="K33" s="111">
        <f t="shared" si="1"/>
        <v>479072944</v>
      </c>
      <c r="L33" s="111">
        <v>284736500</v>
      </c>
      <c r="M33" s="111">
        <v>1731986</v>
      </c>
      <c r="N33" s="111">
        <f t="shared" si="2"/>
        <v>286468486</v>
      </c>
      <c r="O33" s="112">
        <f t="shared" si="3"/>
        <v>59.79642340227838</v>
      </c>
      <c r="P33" s="114">
        <f t="shared" si="4"/>
        <v>192604458</v>
      </c>
    </row>
    <row r="34" spans="1:16" ht="27" customHeight="1">
      <c r="A34" s="108" t="s">
        <v>20</v>
      </c>
      <c r="B34" s="109" t="s">
        <v>20</v>
      </c>
      <c r="C34" s="109" t="s">
        <v>22</v>
      </c>
      <c r="D34" s="109" t="s">
        <v>20</v>
      </c>
      <c r="E34" s="67" t="s">
        <v>209</v>
      </c>
      <c r="F34" s="111">
        <v>196000000</v>
      </c>
      <c r="G34" s="111">
        <v>0</v>
      </c>
      <c r="H34" s="111">
        <f t="shared" si="0"/>
        <v>196000000</v>
      </c>
      <c r="I34" s="111">
        <v>18350000</v>
      </c>
      <c r="J34" s="111">
        <v>8205357</v>
      </c>
      <c r="K34" s="111">
        <f t="shared" si="1"/>
        <v>26555357</v>
      </c>
      <c r="L34" s="111">
        <v>25955144</v>
      </c>
      <c r="M34" s="111">
        <v>0</v>
      </c>
      <c r="N34" s="111">
        <f t="shared" si="2"/>
        <v>25955144</v>
      </c>
      <c r="O34" s="112">
        <f t="shared" si="3"/>
        <v>97.73976678227298</v>
      </c>
      <c r="P34" s="114">
        <f t="shared" si="4"/>
        <v>600213</v>
      </c>
    </row>
    <row r="35" spans="1:16" ht="27" customHeight="1">
      <c r="A35" s="108" t="s">
        <v>20</v>
      </c>
      <c r="B35" s="109" t="s">
        <v>20</v>
      </c>
      <c r="C35" s="109" t="s">
        <v>20</v>
      </c>
      <c r="D35" s="109" t="s">
        <v>22</v>
      </c>
      <c r="E35" s="67" t="s">
        <v>210</v>
      </c>
      <c r="F35" s="111">
        <v>196000000</v>
      </c>
      <c r="G35" s="111">
        <v>0</v>
      </c>
      <c r="H35" s="111">
        <f t="shared" si="0"/>
        <v>196000000</v>
      </c>
      <c r="I35" s="111">
        <v>18350000</v>
      </c>
      <c r="J35" s="111">
        <v>8205357</v>
      </c>
      <c r="K35" s="111">
        <f t="shared" si="1"/>
        <v>26555357</v>
      </c>
      <c r="L35" s="111">
        <v>25955144</v>
      </c>
      <c r="M35" s="111">
        <v>0</v>
      </c>
      <c r="N35" s="111">
        <f t="shared" si="2"/>
        <v>25955144</v>
      </c>
      <c r="O35" s="112">
        <f t="shared" si="3"/>
        <v>97.73976678227298</v>
      </c>
      <c r="P35" s="114">
        <f t="shared" si="4"/>
        <v>600213</v>
      </c>
    </row>
    <row r="36" spans="1:16" ht="27" customHeight="1">
      <c r="A36" s="108" t="s">
        <v>20</v>
      </c>
      <c r="B36" s="109" t="s">
        <v>20</v>
      </c>
      <c r="C36" s="109" t="s">
        <v>28</v>
      </c>
      <c r="D36" s="109" t="s">
        <v>20</v>
      </c>
      <c r="E36" s="67" t="s">
        <v>211</v>
      </c>
      <c r="F36" s="111">
        <v>1319080000</v>
      </c>
      <c r="G36" s="111">
        <v>0</v>
      </c>
      <c r="H36" s="111">
        <f t="shared" si="0"/>
        <v>1319080000</v>
      </c>
      <c r="I36" s="111">
        <v>143661000</v>
      </c>
      <c r="J36" s="111">
        <v>308856587</v>
      </c>
      <c r="K36" s="111">
        <f t="shared" si="1"/>
        <v>452517587</v>
      </c>
      <c r="L36" s="111">
        <v>258781356</v>
      </c>
      <c r="M36" s="111">
        <v>1731986</v>
      </c>
      <c r="N36" s="111">
        <f t="shared" si="2"/>
        <v>260513342</v>
      </c>
      <c r="O36" s="112">
        <f t="shared" si="3"/>
        <v>57.5697717578433</v>
      </c>
      <c r="P36" s="114">
        <f t="shared" si="4"/>
        <v>192004245</v>
      </c>
    </row>
    <row r="37" spans="1:16" ht="27" customHeight="1">
      <c r="A37" s="108" t="s">
        <v>20</v>
      </c>
      <c r="B37" s="109" t="s">
        <v>20</v>
      </c>
      <c r="C37" s="109" t="s">
        <v>20</v>
      </c>
      <c r="D37" s="109" t="s">
        <v>22</v>
      </c>
      <c r="E37" s="67" t="s">
        <v>212</v>
      </c>
      <c r="F37" s="111">
        <v>1319080000</v>
      </c>
      <c r="G37" s="111">
        <v>0</v>
      </c>
      <c r="H37" s="111">
        <f t="shared" si="0"/>
        <v>1319080000</v>
      </c>
      <c r="I37" s="111">
        <v>143661000</v>
      </c>
      <c r="J37" s="111">
        <v>308856587</v>
      </c>
      <c r="K37" s="111">
        <f t="shared" si="1"/>
        <v>452517587</v>
      </c>
      <c r="L37" s="111">
        <v>258781356</v>
      </c>
      <c r="M37" s="111">
        <v>1731986</v>
      </c>
      <c r="N37" s="111">
        <f t="shared" si="2"/>
        <v>260513342</v>
      </c>
      <c r="O37" s="112">
        <f t="shared" si="3"/>
        <v>57.5697717578433</v>
      </c>
      <c r="P37" s="114">
        <f t="shared" si="4"/>
        <v>192004245</v>
      </c>
    </row>
    <row r="38" spans="1:16" ht="27" customHeight="1">
      <c r="A38" s="108" t="s">
        <v>20</v>
      </c>
      <c r="B38" s="109" t="s">
        <v>39</v>
      </c>
      <c r="C38" s="109" t="s">
        <v>20</v>
      </c>
      <c r="D38" s="109" t="s">
        <v>20</v>
      </c>
      <c r="E38" s="67" t="s">
        <v>213</v>
      </c>
      <c r="F38" s="111">
        <v>1187760000</v>
      </c>
      <c r="G38" s="111">
        <v>0</v>
      </c>
      <c r="H38" s="111">
        <f t="shared" si="0"/>
        <v>1187760000</v>
      </c>
      <c r="I38" s="111">
        <v>102602000</v>
      </c>
      <c r="J38" s="111">
        <v>503996114</v>
      </c>
      <c r="K38" s="111">
        <f t="shared" si="1"/>
        <v>606598114</v>
      </c>
      <c r="L38" s="111">
        <v>26855622</v>
      </c>
      <c r="M38" s="111">
        <v>566516066</v>
      </c>
      <c r="N38" s="111">
        <f t="shared" si="2"/>
        <v>593371688</v>
      </c>
      <c r="O38" s="112">
        <f t="shared" si="3"/>
        <v>97.81957350431195</v>
      </c>
      <c r="P38" s="114">
        <f t="shared" si="4"/>
        <v>13226426</v>
      </c>
    </row>
    <row r="39" spans="1:16" ht="27" customHeight="1">
      <c r="A39" s="108" t="s">
        <v>20</v>
      </c>
      <c r="B39" s="109" t="s">
        <v>20</v>
      </c>
      <c r="C39" s="109" t="s">
        <v>20</v>
      </c>
      <c r="D39" s="109" t="s">
        <v>20</v>
      </c>
      <c r="E39" s="67" t="s">
        <v>214</v>
      </c>
      <c r="F39" s="111">
        <v>1187760000</v>
      </c>
      <c r="G39" s="111">
        <v>0</v>
      </c>
      <c r="H39" s="111">
        <f t="shared" si="0"/>
        <v>1187760000</v>
      </c>
      <c r="I39" s="111">
        <v>102602000</v>
      </c>
      <c r="J39" s="111">
        <v>503996114</v>
      </c>
      <c r="K39" s="111">
        <f t="shared" si="1"/>
        <v>606598114</v>
      </c>
      <c r="L39" s="111">
        <v>26855622</v>
      </c>
      <c r="M39" s="111">
        <v>566516066</v>
      </c>
      <c r="N39" s="111">
        <f t="shared" si="2"/>
        <v>593371688</v>
      </c>
      <c r="O39" s="112">
        <f t="shared" si="3"/>
        <v>97.81957350431195</v>
      </c>
      <c r="P39" s="114">
        <f t="shared" si="4"/>
        <v>13226426</v>
      </c>
    </row>
    <row r="40" spans="1:16" ht="27" customHeight="1">
      <c r="A40" s="108" t="s">
        <v>20</v>
      </c>
      <c r="B40" s="109" t="s">
        <v>20</v>
      </c>
      <c r="C40" s="109" t="s">
        <v>22</v>
      </c>
      <c r="D40" s="109" t="s">
        <v>20</v>
      </c>
      <c r="E40" s="67" t="s">
        <v>215</v>
      </c>
      <c r="F40" s="111">
        <v>1187760000</v>
      </c>
      <c r="G40" s="111">
        <v>0</v>
      </c>
      <c r="H40" s="111">
        <f t="shared" si="0"/>
        <v>1187760000</v>
      </c>
      <c r="I40" s="111">
        <v>102602000</v>
      </c>
      <c r="J40" s="111">
        <v>503996114</v>
      </c>
      <c r="K40" s="111">
        <f t="shared" si="1"/>
        <v>606598114</v>
      </c>
      <c r="L40" s="111">
        <v>26855622</v>
      </c>
      <c r="M40" s="111">
        <v>566516066</v>
      </c>
      <c r="N40" s="111">
        <f t="shared" si="2"/>
        <v>593371688</v>
      </c>
      <c r="O40" s="112">
        <f t="shared" si="3"/>
        <v>97.81957350431195</v>
      </c>
      <c r="P40" s="114">
        <f t="shared" si="4"/>
        <v>13226426</v>
      </c>
    </row>
    <row r="41" spans="1:16" ht="27" customHeight="1">
      <c r="A41" s="108" t="s">
        <v>20</v>
      </c>
      <c r="B41" s="109" t="s">
        <v>20</v>
      </c>
      <c r="C41" s="109" t="s">
        <v>20</v>
      </c>
      <c r="D41" s="109" t="s">
        <v>22</v>
      </c>
      <c r="E41" s="67" t="s">
        <v>216</v>
      </c>
      <c r="F41" s="111">
        <v>1187760000</v>
      </c>
      <c r="G41" s="111">
        <v>0</v>
      </c>
      <c r="H41" s="111">
        <f t="shared" si="0"/>
        <v>1187760000</v>
      </c>
      <c r="I41" s="111">
        <v>102602000</v>
      </c>
      <c r="J41" s="111">
        <v>503996114</v>
      </c>
      <c r="K41" s="111">
        <f t="shared" si="1"/>
        <v>606598114</v>
      </c>
      <c r="L41" s="111">
        <v>26855622</v>
      </c>
      <c r="M41" s="111">
        <v>566516066</v>
      </c>
      <c r="N41" s="111">
        <f t="shared" si="2"/>
        <v>593371688</v>
      </c>
      <c r="O41" s="112">
        <f t="shared" si="3"/>
        <v>97.81957350431195</v>
      </c>
      <c r="P41" s="114">
        <f t="shared" si="4"/>
        <v>13226426</v>
      </c>
    </row>
    <row r="42" spans="1:16" ht="27" customHeight="1">
      <c r="A42" s="108" t="s">
        <v>20</v>
      </c>
      <c r="B42" s="109" t="s">
        <v>43</v>
      </c>
      <c r="C42" s="109" t="s">
        <v>20</v>
      </c>
      <c r="D42" s="109" t="s">
        <v>20</v>
      </c>
      <c r="E42" s="67" t="s">
        <v>217</v>
      </c>
      <c r="F42" s="111">
        <v>754497000</v>
      </c>
      <c r="G42" s="111">
        <v>0</v>
      </c>
      <c r="H42" s="111">
        <f t="shared" si="0"/>
        <v>754497000</v>
      </c>
      <c r="I42" s="111">
        <v>62900000</v>
      </c>
      <c r="J42" s="111">
        <v>92154244</v>
      </c>
      <c r="K42" s="111">
        <f t="shared" si="1"/>
        <v>155054244</v>
      </c>
      <c r="L42" s="111">
        <v>49549176</v>
      </c>
      <c r="M42" s="111">
        <v>86744821</v>
      </c>
      <c r="N42" s="111">
        <f t="shared" si="2"/>
        <v>136293997</v>
      </c>
      <c r="O42" s="112">
        <f t="shared" si="3"/>
        <v>87.90084907317983</v>
      </c>
      <c r="P42" s="114">
        <f t="shared" si="4"/>
        <v>18760247</v>
      </c>
    </row>
    <row r="43" spans="1:16" ht="27" customHeight="1">
      <c r="A43" s="108" t="s">
        <v>20</v>
      </c>
      <c r="B43" s="109" t="s">
        <v>20</v>
      </c>
      <c r="C43" s="109" t="s">
        <v>20</v>
      </c>
      <c r="D43" s="109" t="s">
        <v>20</v>
      </c>
      <c r="E43" s="67" t="s">
        <v>218</v>
      </c>
      <c r="F43" s="111">
        <v>754497000</v>
      </c>
      <c r="G43" s="111">
        <v>0</v>
      </c>
      <c r="H43" s="111">
        <f t="shared" si="0"/>
        <v>754497000</v>
      </c>
      <c r="I43" s="111">
        <v>62900000</v>
      </c>
      <c r="J43" s="111">
        <v>92154244</v>
      </c>
      <c r="K43" s="111">
        <f t="shared" si="1"/>
        <v>155054244</v>
      </c>
      <c r="L43" s="111">
        <v>49549176</v>
      </c>
      <c r="M43" s="111">
        <v>86744821</v>
      </c>
      <c r="N43" s="111">
        <f t="shared" si="2"/>
        <v>136293997</v>
      </c>
      <c r="O43" s="112">
        <f t="shared" si="3"/>
        <v>87.90084907317983</v>
      </c>
      <c r="P43" s="114">
        <f t="shared" si="4"/>
        <v>18760247</v>
      </c>
    </row>
    <row r="44" spans="1:16" ht="27" customHeight="1">
      <c r="A44" s="108" t="s">
        <v>20</v>
      </c>
      <c r="B44" s="109" t="s">
        <v>20</v>
      </c>
      <c r="C44" s="109" t="s">
        <v>22</v>
      </c>
      <c r="D44" s="109" t="s">
        <v>20</v>
      </c>
      <c r="E44" s="67" t="s">
        <v>219</v>
      </c>
      <c r="F44" s="111">
        <v>754497000</v>
      </c>
      <c r="G44" s="111">
        <v>0</v>
      </c>
      <c r="H44" s="111">
        <f t="shared" si="0"/>
        <v>754497000</v>
      </c>
      <c r="I44" s="111">
        <v>62900000</v>
      </c>
      <c r="J44" s="111">
        <v>92154244</v>
      </c>
      <c r="K44" s="111">
        <f t="shared" si="1"/>
        <v>155054244</v>
      </c>
      <c r="L44" s="111">
        <v>49549176</v>
      </c>
      <c r="M44" s="111">
        <v>86744821</v>
      </c>
      <c r="N44" s="111">
        <f t="shared" si="2"/>
        <v>136293997</v>
      </c>
      <c r="O44" s="112">
        <f t="shared" si="3"/>
        <v>87.90084907317983</v>
      </c>
      <c r="P44" s="114">
        <f t="shared" si="4"/>
        <v>18760247</v>
      </c>
    </row>
    <row r="45" spans="1:16" ht="27" customHeight="1">
      <c r="A45" s="108" t="s">
        <v>20</v>
      </c>
      <c r="B45" s="109" t="s">
        <v>20</v>
      </c>
      <c r="C45" s="109" t="s">
        <v>20</v>
      </c>
      <c r="D45" s="109" t="s">
        <v>22</v>
      </c>
      <c r="E45" s="67" t="s">
        <v>220</v>
      </c>
      <c r="F45" s="111">
        <v>324497000</v>
      </c>
      <c r="G45" s="111">
        <v>0</v>
      </c>
      <c r="H45" s="111">
        <f t="shared" si="0"/>
        <v>324497000</v>
      </c>
      <c r="I45" s="111">
        <v>53400000</v>
      </c>
      <c r="J45" s="111">
        <v>8281142</v>
      </c>
      <c r="K45" s="111">
        <f t="shared" si="1"/>
        <v>61681142</v>
      </c>
      <c r="L45" s="111">
        <v>46874525</v>
      </c>
      <c r="M45" s="111">
        <v>10071971</v>
      </c>
      <c r="N45" s="111">
        <f t="shared" si="2"/>
        <v>56946496</v>
      </c>
      <c r="O45" s="112">
        <f t="shared" si="3"/>
        <v>92.32399750315908</v>
      </c>
      <c r="P45" s="114">
        <f t="shared" si="4"/>
        <v>4734646</v>
      </c>
    </row>
    <row r="46" spans="1:16" ht="27" customHeight="1">
      <c r="A46" s="108" t="s">
        <v>20</v>
      </c>
      <c r="B46" s="109" t="s">
        <v>20</v>
      </c>
      <c r="C46" s="109" t="s">
        <v>20</v>
      </c>
      <c r="D46" s="109" t="s">
        <v>28</v>
      </c>
      <c r="E46" s="67" t="s">
        <v>221</v>
      </c>
      <c r="F46" s="111">
        <v>430000000</v>
      </c>
      <c r="G46" s="111">
        <v>0</v>
      </c>
      <c r="H46" s="111">
        <f t="shared" si="0"/>
        <v>430000000</v>
      </c>
      <c r="I46" s="111">
        <v>9500000</v>
      </c>
      <c r="J46" s="111">
        <v>83873102</v>
      </c>
      <c r="K46" s="111">
        <f t="shared" si="1"/>
        <v>93373102</v>
      </c>
      <c r="L46" s="111">
        <v>2674651</v>
      </c>
      <c r="M46" s="111">
        <v>76672850</v>
      </c>
      <c r="N46" s="111">
        <f t="shared" si="2"/>
        <v>79347501</v>
      </c>
      <c r="O46" s="112">
        <f t="shared" si="3"/>
        <v>84.97897071043008</v>
      </c>
      <c r="P46" s="114">
        <f t="shared" si="4"/>
        <v>14025601</v>
      </c>
    </row>
    <row r="47" spans="1:16" ht="27" customHeight="1">
      <c r="A47" s="108" t="s">
        <v>32</v>
      </c>
      <c r="B47" s="109" t="s">
        <v>20</v>
      </c>
      <c r="C47" s="109" t="s">
        <v>20</v>
      </c>
      <c r="D47" s="109" t="s">
        <v>20</v>
      </c>
      <c r="E47" s="67" t="s">
        <v>222</v>
      </c>
      <c r="F47" s="111">
        <f>F48+F54+F70+F76+F83</f>
        <v>33338154000</v>
      </c>
      <c r="G47" s="111">
        <v>0</v>
      </c>
      <c r="H47" s="111">
        <f t="shared" si="0"/>
        <v>33338154000</v>
      </c>
      <c r="I47" s="111">
        <f>I48+I54+I70+I76+I83</f>
        <v>3824373000</v>
      </c>
      <c r="J47" s="111">
        <f>J48+J54+J70+J76+J83</f>
        <v>2794951249</v>
      </c>
      <c r="K47" s="111">
        <f t="shared" si="1"/>
        <v>6619324249</v>
      </c>
      <c r="L47" s="111">
        <f>L48+L54+L70+L76+L83</f>
        <v>4514972303</v>
      </c>
      <c r="M47" s="111">
        <f>M48+M54+M70+M76+M83</f>
        <v>132773421</v>
      </c>
      <c r="N47" s="111">
        <f t="shared" si="2"/>
        <v>4647745724</v>
      </c>
      <c r="O47" s="112">
        <f t="shared" si="3"/>
        <v>70.21480666553158</v>
      </c>
      <c r="P47" s="114">
        <f t="shared" si="4"/>
        <v>1971578525</v>
      </c>
    </row>
    <row r="48" spans="1:16" ht="27" customHeight="1">
      <c r="A48" s="108" t="s">
        <v>20</v>
      </c>
      <c r="B48" s="109" t="s">
        <v>22</v>
      </c>
      <c r="C48" s="109" t="s">
        <v>20</v>
      </c>
      <c r="D48" s="109" t="s">
        <v>20</v>
      </c>
      <c r="E48" s="67" t="s">
        <v>223</v>
      </c>
      <c r="F48" s="111">
        <v>2842980000</v>
      </c>
      <c r="G48" s="111">
        <v>0</v>
      </c>
      <c r="H48" s="111">
        <f t="shared" si="0"/>
        <v>2842980000</v>
      </c>
      <c r="I48" s="111">
        <v>647148000</v>
      </c>
      <c r="J48" s="111">
        <v>191167383</v>
      </c>
      <c r="K48" s="111">
        <f t="shared" si="1"/>
        <v>838315383</v>
      </c>
      <c r="L48" s="111">
        <v>529432323</v>
      </c>
      <c r="M48" s="111">
        <v>0</v>
      </c>
      <c r="N48" s="111">
        <f t="shared" si="2"/>
        <v>529432323</v>
      </c>
      <c r="O48" s="112">
        <f t="shared" si="3"/>
        <v>63.1543132496711</v>
      </c>
      <c r="P48" s="114">
        <f t="shared" si="4"/>
        <v>308883060</v>
      </c>
    </row>
    <row r="49" spans="1:16" ht="27" customHeight="1">
      <c r="A49" s="108" t="s">
        <v>20</v>
      </c>
      <c r="B49" s="109" t="s">
        <v>20</v>
      </c>
      <c r="C49" s="109" t="s">
        <v>20</v>
      </c>
      <c r="D49" s="109" t="s">
        <v>20</v>
      </c>
      <c r="E49" s="67" t="s">
        <v>224</v>
      </c>
      <c r="F49" s="111">
        <v>2842980000</v>
      </c>
      <c r="G49" s="111">
        <v>0</v>
      </c>
      <c r="H49" s="111">
        <f t="shared" si="0"/>
        <v>2842980000</v>
      </c>
      <c r="I49" s="111">
        <v>647148000</v>
      </c>
      <c r="J49" s="111">
        <v>191167383</v>
      </c>
      <c r="K49" s="111">
        <f t="shared" si="1"/>
        <v>838315383</v>
      </c>
      <c r="L49" s="111">
        <v>529432323</v>
      </c>
      <c r="M49" s="111">
        <v>0</v>
      </c>
      <c r="N49" s="111">
        <f t="shared" si="2"/>
        <v>529432323</v>
      </c>
      <c r="O49" s="112">
        <f t="shared" si="3"/>
        <v>63.1543132496711</v>
      </c>
      <c r="P49" s="114">
        <f t="shared" si="4"/>
        <v>308883060</v>
      </c>
    </row>
    <row r="50" spans="1:16" ht="27" customHeight="1">
      <c r="A50" s="108" t="s">
        <v>20</v>
      </c>
      <c r="B50" s="109" t="s">
        <v>20</v>
      </c>
      <c r="C50" s="109" t="s">
        <v>22</v>
      </c>
      <c r="D50" s="109" t="s">
        <v>20</v>
      </c>
      <c r="E50" s="67" t="s">
        <v>225</v>
      </c>
      <c r="F50" s="111">
        <v>568400000</v>
      </c>
      <c r="G50" s="111">
        <v>0</v>
      </c>
      <c r="H50" s="111">
        <f t="shared" si="0"/>
        <v>568400000</v>
      </c>
      <c r="I50" s="111">
        <v>36748000</v>
      </c>
      <c r="J50" s="111">
        <v>187348523</v>
      </c>
      <c r="K50" s="111">
        <f t="shared" si="1"/>
        <v>224096523</v>
      </c>
      <c r="L50" s="111">
        <v>178760849</v>
      </c>
      <c r="M50" s="111">
        <v>0</v>
      </c>
      <c r="N50" s="111">
        <f t="shared" si="2"/>
        <v>178760849</v>
      </c>
      <c r="O50" s="112">
        <f t="shared" si="3"/>
        <v>79.76957723703727</v>
      </c>
      <c r="P50" s="114">
        <f t="shared" si="4"/>
        <v>45335674</v>
      </c>
    </row>
    <row r="51" spans="1:16" ht="27" customHeight="1">
      <c r="A51" s="108" t="s">
        <v>20</v>
      </c>
      <c r="B51" s="109" t="s">
        <v>20</v>
      </c>
      <c r="C51" s="109" t="s">
        <v>20</v>
      </c>
      <c r="D51" s="109" t="s">
        <v>22</v>
      </c>
      <c r="E51" s="67" t="s">
        <v>226</v>
      </c>
      <c r="F51" s="111">
        <v>568400000</v>
      </c>
      <c r="G51" s="111">
        <v>0</v>
      </c>
      <c r="H51" s="111">
        <f t="shared" si="0"/>
        <v>568400000</v>
      </c>
      <c r="I51" s="111">
        <v>36748000</v>
      </c>
      <c r="J51" s="111">
        <v>187348523</v>
      </c>
      <c r="K51" s="111">
        <f t="shared" si="1"/>
        <v>224096523</v>
      </c>
      <c r="L51" s="111">
        <v>178760849</v>
      </c>
      <c r="M51" s="111">
        <v>0</v>
      </c>
      <c r="N51" s="111">
        <f t="shared" si="2"/>
        <v>178760849</v>
      </c>
      <c r="O51" s="112">
        <f t="shared" si="3"/>
        <v>79.76957723703727</v>
      </c>
      <c r="P51" s="114">
        <f t="shared" si="4"/>
        <v>45335674</v>
      </c>
    </row>
    <row r="52" spans="1:16" ht="27" customHeight="1">
      <c r="A52" s="108" t="s">
        <v>20</v>
      </c>
      <c r="B52" s="109" t="s">
        <v>20</v>
      </c>
      <c r="C52" s="109" t="s">
        <v>28</v>
      </c>
      <c r="D52" s="109" t="s">
        <v>20</v>
      </c>
      <c r="E52" s="67" t="s">
        <v>227</v>
      </c>
      <c r="F52" s="111">
        <v>2274580000</v>
      </c>
      <c r="G52" s="111">
        <v>0</v>
      </c>
      <c r="H52" s="111">
        <f t="shared" si="0"/>
        <v>2274580000</v>
      </c>
      <c r="I52" s="111">
        <v>610400000</v>
      </c>
      <c r="J52" s="111">
        <v>3818860</v>
      </c>
      <c r="K52" s="111">
        <f t="shared" si="1"/>
        <v>614218860</v>
      </c>
      <c r="L52" s="111">
        <v>350671474</v>
      </c>
      <c r="M52" s="111">
        <v>0</v>
      </c>
      <c r="N52" s="111">
        <f t="shared" si="2"/>
        <v>350671474</v>
      </c>
      <c r="O52" s="112">
        <f t="shared" si="3"/>
        <v>57.09226740448836</v>
      </c>
      <c r="P52" s="114">
        <f t="shared" si="4"/>
        <v>263547386</v>
      </c>
    </row>
    <row r="53" spans="1:16" ht="27" customHeight="1">
      <c r="A53" s="115" t="s">
        <v>20</v>
      </c>
      <c r="B53" s="116" t="s">
        <v>20</v>
      </c>
      <c r="C53" s="116" t="s">
        <v>20</v>
      </c>
      <c r="D53" s="116" t="s">
        <v>22</v>
      </c>
      <c r="E53" s="120" t="s">
        <v>228</v>
      </c>
      <c r="F53" s="118">
        <v>2274580000</v>
      </c>
      <c r="G53" s="118">
        <v>0</v>
      </c>
      <c r="H53" s="118">
        <f t="shared" si="0"/>
        <v>2274580000</v>
      </c>
      <c r="I53" s="118">
        <v>610400000</v>
      </c>
      <c r="J53" s="118">
        <v>3818860</v>
      </c>
      <c r="K53" s="118">
        <f t="shared" si="1"/>
        <v>614218860</v>
      </c>
      <c r="L53" s="118">
        <v>350671474</v>
      </c>
      <c r="M53" s="118">
        <v>0</v>
      </c>
      <c r="N53" s="118">
        <f t="shared" si="2"/>
        <v>350671474</v>
      </c>
      <c r="O53" s="119">
        <f t="shared" si="3"/>
        <v>57.09226740448836</v>
      </c>
      <c r="P53" s="136">
        <f t="shared" si="4"/>
        <v>263547386</v>
      </c>
    </row>
    <row r="54" spans="1:16" ht="27" customHeight="1">
      <c r="A54" s="108" t="s">
        <v>20</v>
      </c>
      <c r="B54" s="109" t="s">
        <v>28</v>
      </c>
      <c r="C54" s="109" t="s">
        <v>20</v>
      </c>
      <c r="D54" s="109" t="s">
        <v>20</v>
      </c>
      <c r="E54" s="67" t="s">
        <v>229</v>
      </c>
      <c r="F54" s="111">
        <v>27554562000</v>
      </c>
      <c r="G54" s="111">
        <v>0</v>
      </c>
      <c r="H54" s="111">
        <f t="shared" si="0"/>
        <v>27554562000</v>
      </c>
      <c r="I54" s="111">
        <v>2976038000</v>
      </c>
      <c r="J54" s="111">
        <v>2170620718</v>
      </c>
      <c r="K54" s="111">
        <f t="shared" si="1"/>
        <v>5146658718</v>
      </c>
      <c r="L54" s="111">
        <v>3650337011</v>
      </c>
      <c r="M54" s="111">
        <v>19472184</v>
      </c>
      <c r="N54" s="111">
        <f t="shared" si="2"/>
        <v>3669809195</v>
      </c>
      <c r="O54" s="112">
        <f t="shared" si="3"/>
        <v>71.30469292951474</v>
      </c>
      <c r="P54" s="114">
        <f t="shared" si="4"/>
        <v>1476849523</v>
      </c>
    </row>
    <row r="55" spans="1:16" ht="27" customHeight="1">
      <c r="A55" s="108" t="s">
        <v>20</v>
      </c>
      <c r="B55" s="109" t="s">
        <v>20</v>
      </c>
      <c r="C55" s="109" t="s">
        <v>20</v>
      </c>
      <c r="D55" s="109" t="s">
        <v>20</v>
      </c>
      <c r="E55" s="67" t="s">
        <v>230</v>
      </c>
      <c r="F55" s="111">
        <v>5880000000</v>
      </c>
      <c r="G55" s="111">
        <v>0</v>
      </c>
      <c r="H55" s="111">
        <f t="shared" si="0"/>
        <v>5880000000</v>
      </c>
      <c r="I55" s="111">
        <v>506000000</v>
      </c>
      <c r="J55" s="111">
        <v>695216267</v>
      </c>
      <c r="K55" s="111">
        <f t="shared" si="1"/>
        <v>1201216267</v>
      </c>
      <c r="L55" s="111">
        <v>525249217</v>
      </c>
      <c r="M55" s="111">
        <v>0</v>
      </c>
      <c r="N55" s="111">
        <f t="shared" si="2"/>
        <v>525249217</v>
      </c>
      <c r="O55" s="112">
        <f t="shared" si="3"/>
        <v>43.72644888599398</v>
      </c>
      <c r="P55" s="114">
        <f t="shared" si="4"/>
        <v>675967050</v>
      </c>
    </row>
    <row r="56" spans="1:16" ht="27" customHeight="1">
      <c r="A56" s="108" t="s">
        <v>20</v>
      </c>
      <c r="B56" s="109" t="s">
        <v>20</v>
      </c>
      <c r="C56" s="109" t="s">
        <v>22</v>
      </c>
      <c r="D56" s="109" t="s">
        <v>20</v>
      </c>
      <c r="E56" s="67" t="s">
        <v>231</v>
      </c>
      <c r="F56" s="111">
        <v>5880000000</v>
      </c>
      <c r="G56" s="111">
        <v>0</v>
      </c>
      <c r="H56" s="111">
        <f t="shared" si="0"/>
        <v>5880000000</v>
      </c>
      <c r="I56" s="111">
        <v>506000000</v>
      </c>
      <c r="J56" s="111">
        <v>695216267</v>
      </c>
      <c r="K56" s="111">
        <f t="shared" si="1"/>
        <v>1201216267</v>
      </c>
      <c r="L56" s="111">
        <v>525249217</v>
      </c>
      <c r="M56" s="111">
        <v>0</v>
      </c>
      <c r="N56" s="111">
        <f t="shared" si="2"/>
        <v>525249217</v>
      </c>
      <c r="O56" s="112">
        <f t="shared" si="3"/>
        <v>43.72644888599398</v>
      </c>
      <c r="P56" s="114">
        <f t="shared" si="4"/>
        <v>675967050</v>
      </c>
    </row>
    <row r="57" spans="1:16" ht="27" customHeight="1">
      <c r="A57" s="108" t="s">
        <v>20</v>
      </c>
      <c r="B57" s="109" t="s">
        <v>20</v>
      </c>
      <c r="C57" s="109" t="s">
        <v>20</v>
      </c>
      <c r="D57" s="109" t="s">
        <v>22</v>
      </c>
      <c r="E57" s="67" t="s">
        <v>232</v>
      </c>
      <c r="F57" s="111">
        <v>5880000000</v>
      </c>
      <c r="G57" s="111">
        <v>0</v>
      </c>
      <c r="H57" s="111">
        <f t="shared" si="0"/>
        <v>5880000000</v>
      </c>
      <c r="I57" s="111">
        <v>506000000</v>
      </c>
      <c r="J57" s="111">
        <v>695216267</v>
      </c>
      <c r="K57" s="111">
        <f t="shared" si="1"/>
        <v>1201216267</v>
      </c>
      <c r="L57" s="111">
        <v>525249217</v>
      </c>
      <c r="M57" s="111">
        <v>0</v>
      </c>
      <c r="N57" s="111">
        <f t="shared" si="2"/>
        <v>525249217</v>
      </c>
      <c r="O57" s="112">
        <f t="shared" si="3"/>
        <v>43.72644888599398</v>
      </c>
      <c r="P57" s="114">
        <f t="shared" si="4"/>
        <v>675967050</v>
      </c>
    </row>
    <row r="58" spans="1:16" ht="27" customHeight="1">
      <c r="A58" s="108" t="s">
        <v>20</v>
      </c>
      <c r="B58" s="109" t="s">
        <v>20</v>
      </c>
      <c r="C58" s="109" t="s">
        <v>20</v>
      </c>
      <c r="D58" s="109" t="s">
        <v>20</v>
      </c>
      <c r="E58" s="67" t="s">
        <v>233</v>
      </c>
      <c r="F58" s="111">
        <v>12740000000</v>
      </c>
      <c r="G58" s="111">
        <v>0</v>
      </c>
      <c r="H58" s="111">
        <f t="shared" si="0"/>
        <v>12740000000</v>
      </c>
      <c r="I58" s="111">
        <v>1139800000</v>
      </c>
      <c r="J58" s="111">
        <v>1119779566</v>
      </c>
      <c r="K58" s="111">
        <f t="shared" si="1"/>
        <v>2259579566</v>
      </c>
      <c r="L58" s="111">
        <v>1945530958</v>
      </c>
      <c r="M58" s="111">
        <v>19169096</v>
      </c>
      <c r="N58" s="111">
        <f t="shared" si="2"/>
        <v>1964700054</v>
      </c>
      <c r="O58" s="112">
        <f t="shared" si="3"/>
        <v>86.94980621895037</v>
      </c>
      <c r="P58" s="114">
        <f t="shared" si="4"/>
        <v>294879512</v>
      </c>
    </row>
    <row r="59" spans="1:16" ht="27" customHeight="1">
      <c r="A59" s="108" t="s">
        <v>20</v>
      </c>
      <c r="B59" s="109" t="s">
        <v>20</v>
      </c>
      <c r="C59" s="109" t="s">
        <v>28</v>
      </c>
      <c r="D59" s="109" t="s">
        <v>20</v>
      </c>
      <c r="E59" s="67" t="s">
        <v>234</v>
      </c>
      <c r="F59" s="111">
        <v>12740000000</v>
      </c>
      <c r="G59" s="111">
        <v>0</v>
      </c>
      <c r="H59" s="111">
        <f t="shared" si="0"/>
        <v>12740000000</v>
      </c>
      <c r="I59" s="111">
        <v>1139800000</v>
      </c>
      <c r="J59" s="111">
        <v>1119779566</v>
      </c>
      <c r="K59" s="111">
        <f t="shared" si="1"/>
        <v>2259579566</v>
      </c>
      <c r="L59" s="111">
        <v>1945530958</v>
      </c>
      <c r="M59" s="111">
        <v>19169096</v>
      </c>
      <c r="N59" s="111">
        <f t="shared" si="2"/>
        <v>1964700054</v>
      </c>
      <c r="O59" s="112">
        <f t="shared" si="3"/>
        <v>86.94980621895037</v>
      </c>
      <c r="P59" s="114">
        <f t="shared" si="4"/>
        <v>294879512</v>
      </c>
    </row>
    <row r="60" spans="1:16" ht="27" customHeight="1">
      <c r="A60" s="108" t="s">
        <v>20</v>
      </c>
      <c r="B60" s="109" t="s">
        <v>20</v>
      </c>
      <c r="C60" s="109" t="s">
        <v>20</v>
      </c>
      <c r="D60" s="109" t="s">
        <v>22</v>
      </c>
      <c r="E60" s="67" t="s">
        <v>235</v>
      </c>
      <c r="F60" s="111">
        <v>12740000000</v>
      </c>
      <c r="G60" s="111">
        <v>0</v>
      </c>
      <c r="H60" s="111">
        <f t="shared" si="0"/>
        <v>12740000000</v>
      </c>
      <c r="I60" s="111">
        <v>1139800000</v>
      </c>
      <c r="J60" s="111">
        <v>1119779566</v>
      </c>
      <c r="K60" s="111">
        <f t="shared" si="1"/>
        <v>2259579566</v>
      </c>
      <c r="L60" s="111">
        <v>1945530958</v>
      </c>
      <c r="M60" s="111">
        <v>19169096</v>
      </c>
      <c r="N60" s="111">
        <f t="shared" si="2"/>
        <v>1964700054</v>
      </c>
      <c r="O60" s="112">
        <f t="shared" si="3"/>
        <v>86.94980621895037</v>
      </c>
      <c r="P60" s="114">
        <f t="shared" si="4"/>
        <v>294879512</v>
      </c>
    </row>
    <row r="61" spans="1:16" ht="27" customHeight="1">
      <c r="A61" s="108" t="s">
        <v>20</v>
      </c>
      <c r="B61" s="109" t="s">
        <v>20</v>
      </c>
      <c r="C61" s="109" t="s">
        <v>20</v>
      </c>
      <c r="D61" s="109" t="s">
        <v>20</v>
      </c>
      <c r="E61" s="67" t="s">
        <v>236</v>
      </c>
      <c r="F61" s="111">
        <v>8934562000</v>
      </c>
      <c r="G61" s="111">
        <v>0</v>
      </c>
      <c r="H61" s="111">
        <f t="shared" si="0"/>
        <v>8934562000</v>
      </c>
      <c r="I61" s="111">
        <v>1330238000</v>
      </c>
      <c r="J61" s="111">
        <v>355624885</v>
      </c>
      <c r="K61" s="111">
        <f t="shared" si="1"/>
        <v>1685862885</v>
      </c>
      <c r="L61" s="111">
        <v>1179556836</v>
      </c>
      <c r="M61" s="111">
        <v>303088</v>
      </c>
      <c r="N61" s="111">
        <f t="shared" si="2"/>
        <v>1179859924</v>
      </c>
      <c r="O61" s="112">
        <f t="shared" si="3"/>
        <v>69.98552103482604</v>
      </c>
      <c r="P61" s="114">
        <f t="shared" si="4"/>
        <v>506002961</v>
      </c>
    </row>
    <row r="62" spans="1:16" ht="27" customHeight="1">
      <c r="A62" s="108" t="s">
        <v>20</v>
      </c>
      <c r="B62" s="109" t="s">
        <v>20</v>
      </c>
      <c r="C62" s="109" t="s">
        <v>32</v>
      </c>
      <c r="D62" s="109" t="s">
        <v>20</v>
      </c>
      <c r="E62" s="67" t="s">
        <v>237</v>
      </c>
      <c r="F62" s="111">
        <v>8413202000</v>
      </c>
      <c r="G62" s="111">
        <v>0</v>
      </c>
      <c r="H62" s="111">
        <f t="shared" si="0"/>
        <v>8413202000</v>
      </c>
      <c r="I62" s="111">
        <v>1250238000</v>
      </c>
      <c r="J62" s="111">
        <v>354304885</v>
      </c>
      <c r="K62" s="111">
        <f t="shared" si="1"/>
        <v>1604542885</v>
      </c>
      <c r="L62" s="111">
        <v>1099556836</v>
      </c>
      <c r="M62" s="111">
        <v>303088</v>
      </c>
      <c r="N62" s="111">
        <f t="shared" si="2"/>
        <v>1099859924</v>
      </c>
      <c r="O62" s="112">
        <f t="shared" si="3"/>
        <v>68.54662061587715</v>
      </c>
      <c r="P62" s="114">
        <f t="shared" si="4"/>
        <v>504682961</v>
      </c>
    </row>
    <row r="63" spans="1:16" ht="27" customHeight="1">
      <c r="A63" s="108" t="s">
        <v>20</v>
      </c>
      <c r="B63" s="109" t="s">
        <v>20</v>
      </c>
      <c r="C63" s="109" t="s">
        <v>20</v>
      </c>
      <c r="D63" s="109" t="s">
        <v>22</v>
      </c>
      <c r="E63" s="67" t="s">
        <v>238</v>
      </c>
      <c r="F63" s="111">
        <v>818202000</v>
      </c>
      <c r="G63" s="111">
        <v>0</v>
      </c>
      <c r="H63" s="111">
        <f t="shared" si="0"/>
        <v>818202000</v>
      </c>
      <c r="I63" s="111">
        <v>240838000</v>
      </c>
      <c r="J63" s="111">
        <v>33365293</v>
      </c>
      <c r="K63" s="111">
        <f t="shared" si="1"/>
        <v>274203293</v>
      </c>
      <c r="L63" s="111">
        <v>4336580</v>
      </c>
      <c r="M63" s="111">
        <v>0</v>
      </c>
      <c r="N63" s="111">
        <f t="shared" si="2"/>
        <v>4336580</v>
      </c>
      <c r="O63" s="112">
        <f t="shared" si="3"/>
        <v>1.5815200293747018</v>
      </c>
      <c r="P63" s="114">
        <f t="shared" si="4"/>
        <v>269866713</v>
      </c>
    </row>
    <row r="64" spans="1:16" ht="27" customHeight="1">
      <c r="A64" s="108" t="s">
        <v>20</v>
      </c>
      <c r="B64" s="109" t="s">
        <v>20</v>
      </c>
      <c r="C64" s="109" t="s">
        <v>20</v>
      </c>
      <c r="D64" s="109" t="s">
        <v>28</v>
      </c>
      <c r="E64" s="67" t="s">
        <v>239</v>
      </c>
      <c r="F64" s="111">
        <v>5635000000</v>
      </c>
      <c r="G64" s="111">
        <v>0</v>
      </c>
      <c r="H64" s="111">
        <f t="shared" si="0"/>
        <v>5635000000</v>
      </c>
      <c r="I64" s="111">
        <v>905000000</v>
      </c>
      <c r="J64" s="111">
        <v>293024479</v>
      </c>
      <c r="K64" s="111">
        <f t="shared" si="1"/>
        <v>1198024479</v>
      </c>
      <c r="L64" s="111">
        <v>973946030</v>
      </c>
      <c r="M64" s="111">
        <v>0</v>
      </c>
      <c r="N64" s="111">
        <f t="shared" si="2"/>
        <v>973946030</v>
      </c>
      <c r="O64" s="112">
        <f t="shared" si="3"/>
        <v>81.29600413615589</v>
      </c>
      <c r="P64" s="114">
        <f t="shared" si="4"/>
        <v>224078449</v>
      </c>
    </row>
    <row r="65" spans="1:16" ht="27" customHeight="1">
      <c r="A65" s="108" t="s">
        <v>20</v>
      </c>
      <c r="B65" s="109" t="s">
        <v>20</v>
      </c>
      <c r="C65" s="109" t="s">
        <v>20</v>
      </c>
      <c r="D65" s="109" t="s">
        <v>32</v>
      </c>
      <c r="E65" s="67" t="s">
        <v>240</v>
      </c>
      <c r="F65" s="111">
        <v>1960000000</v>
      </c>
      <c r="G65" s="111">
        <v>0</v>
      </c>
      <c r="H65" s="111">
        <f t="shared" si="0"/>
        <v>1960000000</v>
      </c>
      <c r="I65" s="111">
        <v>104400000</v>
      </c>
      <c r="J65" s="111">
        <v>27915113</v>
      </c>
      <c r="K65" s="111">
        <f t="shared" si="1"/>
        <v>132315113</v>
      </c>
      <c r="L65" s="111">
        <v>121274226</v>
      </c>
      <c r="M65" s="111">
        <v>303088</v>
      </c>
      <c r="N65" s="111">
        <f t="shared" si="2"/>
        <v>121577314</v>
      </c>
      <c r="O65" s="112">
        <f t="shared" si="3"/>
        <v>91.88467684715653</v>
      </c>
      <c r="P65" s="114">
        <f t="shared" si="4"/>
        <v>10737799</v>
      </c>
    </row>
    <row r="66" spans="1:16" ht="27" customHeight="1">
      <c r="A66" s="108" t="s">
        <v>20</v>
      </c>
      <c r="B66" s="109" t="s">
        <v>20</v>
      </c>
      <c r="C66" s="109" t="s">
        <v>36</v>
      </c>
      <c r="D66" s="109" t="s">
        <v>20</v>
      </c>
      <c r="E66" s="67" t="s">
        <v>241</v>
      </c>
      <c r="F66" s="111">
        <v>490000000</v>
      </c>
      <c r="G66" s="111">
        <v>0</v>
      </c>
      <c r="H66" s="111">
        <f t="shared" si="0"/>
        <v>490000000</v>
      </c>
      <c r="I66" s="111">
        <v>80000000</v>
      </c>
      <c r="J66" s="111">
        <v>0</v>
      </c>
      <c r="K66" s="111">
        <f t="shared" si="1"/>
        <v>80000000</v>
      </c>
      <c r="L66" s="111">
        <v>80000000</v>
      </c>
      <c r="M66" s="111">
        <v>0</v>
      </c>
      <c r="N66" s="111">
        <f t="shared" si="2"/>
        <v>80000000</v>
      </c>
      <c r="O66" s="112">
        <f t="shared" si="3"/>
        <v>100</v>
      </c>
      <c r="P66" s="114">
        <f t="shared" si="4"/>
        <v>0</v>
      </c>
    </row>
    <row r="67" spans="1:16" ht="27" customHeight="1">
      <c r="A67" s="108" t="s">
        <v>20</v>
      </c>
      <c r="B67" s="109" t="s">
        <v>20</v>
      </c>
      <c r="C67" s="109" t="s">
        <v>20</v>
      </c>
      <c r="D67" s="109" t="s">
        <v>22</v>
      </c>
      <c r="E67" s="67" t="s">
        <v>242</v>
      </c>
      <c r="F67" s="111">
        <v>490000000</v>
      </c>
      <c r="G67" s="111">
        <v>0</v>
      </c>
      <c r="H67" s="111">
        <f t="shared" si="0"/>
        <v>490000000</v>
      </c>
      <c r="I67" s="111">
        <v>80000000</v>
      </c>
      <c r="J67" s="111">
        <v>0</v>
      </c>
      <c r="K67" s="111">
        <f t="shared" si="1"/>
        <v>80000000</v>
      </c>
      <c r="L67" s="111">
        <v>80000000</v>
      </c>
      <c r="M67" s="111">
        <v>0</v>
      </c>
      <c r="N67" s="111">
        <f t="shared" si="2"/>
        <v>80000000</v>
      </c>
      <c r="O67" s="112">
        <f t="shared" si="3"/>
        <v>100</v>
      </c>
      <c r="P67" s="114">
        <f t="shared" si="4"/>
        <v>0</v>
      </c>
    </row>
    <row r="68" spans="1:16" ht="27" customHeight="1">
      <c r="A68" s="108" t="s">
        <v>20</v>
      </c>
      <c r="B68" s="109" t="s">
        <v>20</v>
      </c>
      <c r="C68" s="109" t="s">
        <v>39</v>
      </c>
      <c r="D68" s="109" t="s">
        <v>20</v>
      </c>
      <c r="E68" s="67" t="s">
        <v>243</v>
      </c>
      <c r="F68" s="111">
        <v>31360000</v>
      </c>
      <c r="G68" s="111">
        <v>0</v>
      </c>
      <c r="H68" s="111">
        <f t="shared" si="0"/>
        <v>31360000</v>
      </c>
      <c r="I68" s="111">
        <v>0</v>
      </c>
      <c r="J68" s="111">
        <v>1320000</v>
      </c>
      <c r="K68" s="111">
        <f t="shared" si="1"/>
        <v>1320000</v>
      </c>
      <c r="L68" s="111">
        <v>0</v>
      </c>
      <c r="M68" s="111">
        <v>0</v>
      </c>
      <c r="N68" s="111">
        <f t="shared" si="2"/>
        <v>0</v>
      </c>
      <c r="O68" s="111">
        <f t="shared" si="3"/>
        <v>0</v>
      </c>
      <c r="P68" s="114">
        <f t="shared" si="4"/>
        <v>1320000</v>
      </c>
    </row>
    <row r="69" spans="1:16" ht="27" customHeight="1">
      <c r="A69" s="108" t="s">
        <v>20</v>
      </c>
      <c r="B69" s="109" t="s">
        <v>20</v>
      </c>
      <c r="C69" s="109" t="s">
        <v>20</v>
      </c>
      <c r="D69" s="109" t="s">
        <v>22</v>
      </c>
      <c r="E69" s="67" t="s">
        <v>244</v>
      </c>
      <c r="F69" s="111">
        <v>31360000</v>
      </c>
      <c r="G69" s="111">
        <v>0</v>
      </c>
      <c r="H69" s="111">
        <f t="shared" si="0"/>
        <v>31360000</v>
      </c>
      <c r="I69" s="111">
        <v>0</v>
      </c>
      <c r="J69" s="111">
        <v>1320000</v>
      </c>
      <c r="K69" s="111">
        <f t="shared" si="1"/>
        <v>1320000</v>
      </c>
      <c r="L69" s="111">
        <v>0</v>
      </c>
      <c r="M69" s="111">
        <v>0</v>
      </c>
      <c r="N69" s="111">
        <f t="shared" si="2"/>
        <v>0</v>
      </c>
      <c r="O69" s="111">
        <f t="shared" si="3"/>
        <v>0</v>
      </c>
      <c r="P69" s="114">
        <f t="shared" si="4"/>
        <v>1320000</v>
      </c>
    </row>
    <row r="70" spans="1:16" ht="27" customHeight="1">
      <c r="A70" s="108" t="s">
        <v>20</v>
      </c>
      <c r="B70" s="109" t="s">
        <v>32</v>
      </c>
      <c r="C70" s="109" t="s">
        <v>20</v>
      </c>
      <c r="D70" s="109" t="s">
        <v>20</v>
      </c>
      <c r="E70" s="67" t="s">
        <v>245</v>
      </c>
      <c r="F70" s="111">
        <v>2096945000</v>
      </c>
      <c r="G70" s="111">
        <v>0</v>
      </c>
      <c r="H70" s="111">
        <f t="shared" si="0"/>
        <v>2096945000</v>
      </c>
      <c r="I70" s="111">
        <v>62065000</v>
      </c>
      <c r="J70" s="111">
        <v>90665155</v>
      </c>
      <c r="K70" s="111">
        <f t="shared" si="1"/>
        <v>152730155</v>
      </c>
      <c r="L70" s="111">
        <v>132903879</v>
      </c>
      <c r="M70" s="111">
        <v>0</v>
      </c>
      <c r="N70" s="111">
        <f t="shared" si="2"/>
        <v>132903879</v>
      </c>
      <c r="O70" s="112">
        <f t="shared" si="3"/>
        <v>87.0187547442743</v>
      </c>
      <c r="P70" s="114">
        <f t="shared" si="4"/>
        <v>19826276</v>
      </c>
    </row>
    <row r="71" spans="1:16" ht="27" customHeight="1">
      <c r="A71" s="108" t="s">
        <v>20</v>
      </c>
      <c r="B71" s="109" t="s">
        <v>20</v>
      </c>
      <c r="C71" s="109" t="s">
        <v>20</v>
      </c>
      <c r="D71" s="109" t="s">
        <v>20</v>
      </c>
      <c r="E71" s="67" t="s">
        <v>246</v>
      </c>
      <c r="F71" s="111">
        <v>2096945000</v>
      </c>
      <c r="G71" s="111">
        <v>0</v>
      </c>
      <c r="H71" s="111">
        <f t="shared" si="0"/>
        <v>2096945000</v>
      </c>
      <c r="I71" s="111">
        <v>62065000</v>
      </c>
      <c r="J71" s="111">
        <v>90665155</v>
      </c>
      <c r="K71" s="111">
        <f t="shared" si="1"/>
        <v>152730155</v>
      </c>
      <c r="L71" s="111">
        <v>132903879</v>
      </c>
      <c r="M71" s="111">
        <v>0</v>
      </c>
      <c r="N71" s="111">
        <f t="shared" si="2"/>
        <v>132903879</v>
      </c>
      <c r="O71" s="112">
        <f t="shared" si="3"/>
        <v>87.0187547442743</v>
      </c>
      <c r="P71" s="114">
        <f t="shared" si="4"/>
        <v>19826276</v>
      </c>
    </row>
    <row r="72" spans="1:16" ht="27" customHeight="1">
      <c r="A72" s="108" t="s">
        <v>20</v>
      </c>
      <c r="B72" s="109" t="s">
        <v>20</v>
      </c>
      <c r="C72" s="109" t="s">
        <v>22</v>
      </c>
      <c r="D72" s="109" t="s">
        <v>20</v>
      </c>
      <c r="E72" s="67" t="s">
        <v>247</v>
      </c>
      <c r="F72" s="111">
        <v>71540000</v>
      </c>
      <c r="G72" s="111">
        <v>0</v>
      </c>
      <c r="H72" s="111">
        <f aca="true" t="shared" si="5" ref="H72:H135">F72+G72</f>
        <v>71540000</v>
      </c>
      <c r="I72" s="111">
        <v>0</v>
      </c>
      <c r="J72" s="111">
        <v>383280</v>
      </c>
      <c r="K72" s="111">
        <f aca="true" t="shared" si="6" ref="K72:K135">I72+J72</f>
        <v>383280</v>
      </c>
      <c r="L72" s="111">
        <v>0</v>
      </c>
      <c r="M72" s="111">
        <v>0</v>
      </c>
      <c r="N72" s="111">
        <f aca="true" t="shared" si="7" ref="N72:N135">L72+M72</f>
        <v>0</v>
      </c>
      <c r="O72" s="111">
        <f aca="true" t="shared" si="8" ref="O72:O128">(N72/K72)*100</f>
        <v>0</v>
      </c>
      <c r="P72" s="114">
        <f aca="true" t="shared" si="9" ref="P72:P135">K72-N72</f>
        <v>383280</v>
      </c>
    </row>
    <row r="73" spans="1:16" ht="27" customHeight="1">
      <c r="A73" s="108" t="s">
        <v>20</v>
      </c>
      <c r="B73" s="109" t="s">
        <v>20</v>
      </c>
      <c r="C73" s="109" t="s">
        <v>20</v>
      </c>
      <c r="D73" s="109" t="s">
        <v>22</v>
      </c>
      <c r="E73" s="67" t="s">
        <v>248</v>
      </c>
      <c r="F73" s="111">
        <v>71540000</v>
      </c>
      <c r="G73" s="111">
        <v>0</v>
      </c>
      <c r="H73" s="111">
        <f t="shared" si="5"/>
        <v>71540000</v>
      </c>
      <c r="I73" s="111">
        <v>0</v>
      </c>
      <c r="J73" s="111">
        <v>383280</v>
      </c>
      <c r="K73" s="111">
        <f t="shared" si="6"/>
        <v>383280</v>
      </c>
      <c r="L73" s="111">
        <v>0</v>
      </c>
      <c r="M73" s="111">
        <v>0</v>
      </c>
      <c r="N73" s="111">
        <f t="shared" si="7"/>
        <v>0</v>
      </c>
      <c r="O73" s="111">
        <f t="shared" si="8"/>
        <v>0</v>
      </c>
      <c r="P73" s="114">
        <f t="shared" si="9"/>
        <v>383280</v>
      </c>
    </row>
    <row r="74" spans="1:16" ht="27" customHeight="1">
      <c r="A74" s="108" t="s">
        <v>20</v>
      </c>
      <c r="B74" s="109" t="s">
        <v>20</v>
      </c>
      <c r="C74" s="109" t="s">
        <v>28</v>
      </c>
      <c r="D74" s="109" t="s">
        <v>20</v>
      </c>
      <c r="E74" s="67" t="s">
        <v>249</v>
      </c>
      <c r="F74" s="111">
        <v>2025405000</v>
      </c>
      <c r="G74" s="111">
        <v>0</v>
      </c>
      <c r="H74" s="111">
        <f t="shared" si="5"/>
        <v>2025405000</v>
      </c>
      <c r="I74" s="111">
        <v>62065000</v>
      </c>
      <c r="J74" s="111">
        <v>90281875</v>
      </c>
      <c r="K74" s="111">
        <f t="shared" si="6"/>
        <v>152346875</v>
      </c>
      <c r="L74" s="111">
        <v>132903879</v>
      </c>
      <c r="M74" s="111">
        <v>0</v>
      </c>
      <c r="N74" s="111">
        <f t="shared" si="7"/>
        <v>132903879</v>
      </c>
      <c r="O74" s="112">
        <f t="shared" si="8"/>
        <v>87.23767980143997</v>
      </c>
      <c r="P74" s="114">
        <f t="shared" si="9"/>
        <v>19442996</v>
      </c>
    </row>
    <row r="75" spans="1:16" ht="27" customHeight="1">
      <c r="A75" s="108" t="s">
        <v>20</v>
      </c>
      <c r="B75" s="109" t="s">
        <v>20</v>
      </c>
      <c r="C75" s="109" t="s">
        <v>20</v>
      </c>
      <c r="D75" s="109" t="s">
        <v>22</v>
      </c>
      <c r="E75" s="67" t="s">
        <v>250</v>
      </c>
      <c r="F75" s="111">
        <v>2025405000</v>
      </c>
      <c r="G75" s="111">
        <v>0</v>
      </c>
      <c r="H75" s="111">
        <f t="shared" si="5"/>
        <v>2025405000</v>
      </c>
      <c r="I75" s="111">
        <v>62065000</v>
      </c>
      <c r="J75" s="111">
        <v>90281875</v>
      </c>
      <c r="K75" s="111">
        <f t="shared" si="6"/>
        <v>152346875</v>
      </c>
      <c r="L75" s="111">
        <v>132903879</v>
      </c>
      <c r="M75" s="111">
        <v>0</v>
      </c>
      <c r="N75" s="111">
        <f t="shared" si="7"/>
        <v>132903879</v>
      </c>
      <c r="O75" s="112">
        <f t="shared" si="8"/>
        <v>87.23767980143997</v>
      </c>
      <c r="P75" s="114">
        <f t="shared" si="9"/>
        <v>19442996</v>
      </c>
    </row>
    <row r="76" spans="1:16" ht="27" customHeight="1">
      <c r="A76" s="108" t="s">
        <v>20</v>
      </c>
      <c r="B76" s="109" t="s">
        <v>36</v>
      </c>
      <c r="C76" s="109" t="s">
        <v>20</v>
      </c>
      <c r="D76" s="109" t="s">
        <v>20</v>
      </c>
      <c r="E76" s="67" t="s">
        <v>251</v>
      </c>
      <c r="F76" s="111">
        <v>797720000</v>
      </c>
      <c r="G76" s="111">
        <v>0</v>
      </c>
      <c r="H76" s="111">
        <f t="shared" si="5"/>
        <v>797720000</v>
      </c>
      <c r="I76" s="111">
        <v>135808000</v>
      </c>
      <c r="J76" s="111">
        <v>342497993</v>
      </c>
      <c r="K76" s="111">
        <f t="shared" si="6"/>
        <v>478305993</v>
      </c>
      <c r="L76" s="111">
        <v>200035738</v>
      </c>
      <c r="M76" s="111">
        <v>113301237</v>
      </c>
      <c r="N76" s="111">
        <f t="shared" si="7"/>
        <v>313336975</v>
      </c>
      <c r="O76" s="112">
        <f t="shared" si="8"/>
        <v>65.5097321768243</v>
      </c>
      <c r="P76" s="114">
        <f t="shared" si="9"/>
        <v>164969018</v>
      </c>
    </row>
    <row r="77" spans="1:16" ht="27" customHeight="1">
      <c r="A77" s="115" t="s">
        <v>20</v>
      </c>
      <c r="B77" s="116" t="s">
        <v>20</v>
      </c>
      <c r="C77" s="116" t="s">
        <v>20</v>
      </c>
      <c r="D77" s="116" t="s">
        <v>20</v>
      </c>
      <c r="E77" s="120" t="s">
        <v>252</v>
      </c>
      <c r="F77" s="118">
        <v>797720000</v>
      </c>
      <c r="G77" s="118">
        <v>0</v>
      </c>
      <c r="H77" s="118">
        <f t="shared" si="5"/>
        <v>797720000</v>
      </c>
      <c r="I77" s="118">
        <v>135808000</v>
      </c>
      <c r="J77" s="118">
        <v>342497993</v>
      </c>
      <c r="K77" s="118">
        <f t="shared" si="6"/>
        <v>478305993</v>
      </c>
      <c r="L77" s="118">
        <v>200035738</v>
      </c>
      <c r="M77" s="118">
        <v>113301237</v>
      </c>
      <c r="N77" s="118">
        <f t="shared" si="7"/>
        <v>313336975</v>
      </c>
      <c r="O77" s="119">
        <f t="shared" si="8"/>
        <v>65.5097321768243</v>
      </c>
      <c r="P77" s="136">
        <f t="shared" si="9"/>
        <v>164969018</v>
      </c>
    </row>
    <row r="78" spans="1:16" ht="27" customHeight="1">
      <c r="A78" s="108" t="s">
        <v>20</v>
      </c>
      <c r="B78" s="109" t="s">
        <v>20</v>
      </c>
      <c r="C78" s="109" t="s">
        <v>22</v>
      </c>
      <c r="D78" s="109" t="s">
        <v>20</v>
      </c>
      <c r="E78" s="67" t="s">
        <v>253</v>
      </c>
      <c r="F78" s="111">
        <v>397880000</v>
      </c>
      <c r="G78" s="111">
        <v>0</v>
      </c>
      <c r="H78" s="111">
        <f t="shared" si="5"/>
        <v>397880000</v>
      </c>
      <c r="I78" s="111">
        <v>36422000</v>
      </c>
      <c r="J78" s="111">
        <v>167803211</v>
      </c>
      <c r="K78" s="111">
        <f t="shared" si="6"/>
        <v>204225211</v>
      </c>
      <c r="L78" s="111">
        <v>164345302</v>
      </c>
      <c r="M78" s="111">
        <v>2773948</v>
      </c>
      <c r="N78" s="111">
        <f t="shared" si="7"/>
        <v>167119250</v>
      </c>
      <c r="O78" s="112">
        <f t="shared" si="8"/>
        <v>81.83086171471749</v>
      </c>
      <c r="P78" s="114">
        <f t="shared" si="9"/>
        <v>37105961</v>
      </c>
    </row>
    <row r="79" spans="1:16" ht="27" customHeight="1">
      <c r="A79" s="108" t="s">
        <v>20</v>
      </c>
      <c r="B79" s="109" t="s">
        <v>20</v>
      </c>
      <c r="C79" s="109" t="s">
        <v>20</v>
      </c>
      <c r="D79" s="109" t="s">
        <v>22</v>
      </c>
      <c r="E79" s="67" t="s">
        <v>254</v>
      </c>
      <c r="F79" s="111">
        <v>137200000</v>
      </c>
      <c r="G79" s="111">
        <v>0</v>
      </c>
      <c r="H79" s="111">
        <f t="shared" si="5"/>
        <v>137200000</v>
      </c>
      <c r="I79" s="111">
        <v>9130000</v>
      </c>
      <c r="J79" s="111">
        <v>68136771</v>
      </c>
      <c r="K79" s="111">
        <f t="shared" si="6"/>
        <v>77266771</v>
      </c>
      <c r="L79" s="111">
        <v>66773385</v>
      </c>
      <c r="M79" s="111">
        <v>2773948</v>
      </c>
      <c r="N79" s="111">
        <f t="shared" si="7"/>
        <v>69547333</v>
      </c>
      <c r="O79" s="112">
        <f t="shared" si="8"/>
        <v>90.00936896923</v>
      </c>
      <c r="P79" s="114">
        <f t="shared" si="9"/>
        <v>7719438</v>
      </c>
    </row>
    <row r="80" spans="1:16" ht="27" customHeight="1">
      <c r="A80" s="108" t="s">
        <v>20</v>
      </c>
      <c r="B80" s="109" t="s">
        <v>20</v>
      </c>
      <c r="C80" s="109" t="s">
        <v>20</v>
      </c>
      <c r="D80" s="109" t="s">
        <v>28</v>
      </c>
      <c r="E80" s="67" t="s">
        <v>255</v>
      </c>
      <c r="F80" s="111">
        <v>260680000</v>
      </c>
      <c r="G80" s="111">
        <v>0</v>
      </c>
      <c r="H80" s="111">
        <f t="shared" si="5"/>
        <v>260680000</v>
      </c>
      <c r="I80" s="111">
        <v>27292000</v>
      </c>
      <c r="J80" s="111">
        <v>99666440</v>
      </c>
      <c r="K80" s="111">
        <f t="shared" si="6"/>
        <v>126958440</v>
      </c>
      <c r="L80" s="111">
        <v>97571917</v>
      </c>
      <c r="M80" s="111">
        <v>0</v>
      </c>
      <c r="N80" s="111">
        <f t="shared" si="7"/>
        <v>97571917</v>
      </c>
      <c r="O80" s="112">
        <f t="shared" si="8"/>
        <v>76.85343093377644</v>
      </c>
      <c r="P80" s="114">
        <f t="shared" si="9"/>
        <v>29386523</v>
      </c>
    </row>
    <row r="81" spans="1:16" ht="27" customHeight="1">
      <c r="A81" s="108" t="s">
        <v>20</v>
      </c>
      <c r="B81" s="109" t="s">
        <v>20</v>
      </c>
      <c r="C81" s="109" t="s">
        <v>28</v>
      </c>
      <c r="D81" s="109" t="s">
        <v>20</v>
      </c>
      <c r="E81" s="67" t="s">
        <v>256</v>
      </c>
      <c r="F81" s="111">
        <v>399840000</v>
      </c>
      <c r="G81" s="111">
        <v>0</v>
      </c>
      <c r="H81" s="111">
        <f t="shared" si="5"/>
        <v>399840000</v>
      </c>
      <c r="I81" s="111">
        <v>99386000</v>
      </c>
      <c r="J81" s="111">
        <v>174694782</v>
      </c>
      <c r="K81" s="111">
        <f t="shared" si="6"/>
        <v>274080782</v>
      </c>
      <c r="L81" s="111">
        <v>35690436</v>
      </c>
      <c r="M81" s="111">
        <v>110527289</v>
      </c>
      <c r="N81" s="111">
        <f t="shared" si="7"/>
        <v>146217725</v>
      </c>
      <c r="O81" s="112">
        <f t="shared" si="8"/>
        <v>53.348404777975276</v>
      </c>
      <c r="P81" s="114">
        <f t="shared" si="9"/>
        <v>127863057</v>
      </c>
    </row>
    <row r="82" spans="1:16" ht="27" customHeight="1">
      <c r="A82" s="108" t="s">
        <v>20</v>
      </c>
      <c r="B82" s="109" t="s">
        <v>20</v>
      </c>
      <c r="C82" s="109" t="s">
        <v>20</v>
      </c>
      <c r="D82" s="109" t="s">
        <v>22</v>
      </c>
      <c r="E82" s="67" t="s">
        <v>257</v>
      </c>
      <c r="F82" s="111">
        <v>399840000</v>
      </c>
      <c r="G82" s="111">
        <v>0</v>
      </c>
      <c r="H82" s="111">
        <f t="shared" si="5"/>
        <v>399840000</v>
      </c>
      <c r="I82" s="111">
        <v>99386000</v>
      </c>
      <c r="J82" s="111">
        <v>174694782</v>
      </c>
      <c r="K82" s="111">
        <f t="shared" si="6"/>
        <v>274080782</v>
      </c>
      <c r="L82" s="111">
        <v>35690436</v>
      </c>
      <c r="M82" s="111">
        <v>110527289</v>
      </c>
      <c r="N82" s="111">
        <f t="shared" si="7"/>
        <v>146217725</v>
      </c>
      <c r="O82" s="112">
        <f t="shared" si="8"/>
        <v>53.348404777975276</v>
      </c>
      <c r="P82" s="114">
        <f t="shared" si="9"/>
        <v>127863057</v>
      </c>
    </row>
    <row r="83" spans="1:16" ht="27" customHeight="1">
      <c r="A83" s="108" t="s">
        <v>20</v>
      </c>
      <c r="B83" s="109" t="s">
        <v>39</v>
      </c>
      <c r="C83" s="109" t="s">
        <v>20</v>
      </c>
      <c r="D83" s="109" t="s">
        <v>20</v>
      </c>
      <c r="E83" s="67" t="s">
        <v>258</v>
      </c>
      <c r="F83" s="111">
        <v>45947000</v>
      </c>
      <c r="G83" s="111">
        <v>0</v>
      </c>
      <c r="H83" s="111">
        <f t="shared" si="5"/>
        <v>45947000</v>
      </c>
      <c r="I83" s="111">
        <v>3314000</v>
      </c>
      <c r="J83" s="111">
        <v>0</v>
      </c>
      <c r="K83" s="111">
        <f t="shared" si="6"/>
        <v>3314000</v>
      </c>
      <c r="L83" s="111">
        <v>2263352</v>
      </c>
      <c r="M83" s="111">
        <v>0</v>
      </c>
      <c r="N83" s="111">
        <f t="shared" si="7"/>
        <v>2263352</v>
      </c>
      <c r="O83" s="112">
        <f t="shared" si="8"/>
        <v>68.29668074834038</v>
      </c>
      <c r="P83" s="114">
        <f t="shared" si="9"/>
        <v>1050648</v>
      </c>
    </row>
    <row r="84" spans="1:16" ht="27" customHeight="1">
      <c r="A84" s="108" t="s">
        <v>20</v>
      </c>
      <c r="B84" s="109" t="s">
        <v>20</v>
      </c>
      <c r="C84" s="109" t="s">
        <v>20</v>
      </c>
      <c r="D84" s="109" t="s">
        <v>20</v>
      </c>
      <c r="E84" s="67" t="s">
        <v>259</v>
      </c>
      <c r="F84" s="111">
        <v>45947000</v>
      </c>
      <c r="G84" s="111">
        <v>0</v>
      </c>
      <c r="H84" s="111">
        <f t="shared" si="5"/>
        <v>45947000</v>
      </c>
      <c r="I84" s="111">
        <v>3314000</v>
      </c>
      <c r="J84" s="111">
        <v>0</v>
      </c>
      <c r="K84" s="111">
        <f t="shared" si="6"/>
        <v>3314000</v>
      </c>
      <c r="L84" s="111">
        <v>2263352</v>
      </c>
      <c r="M84" s="111">
        <v>0</v>
      </c>
      <c r="N84" s="111">
        <f t="shared" si="7"/>
        <v>2263352</v>
      </c>
      <c r="O84" s="112">
        <f t="shared" si="8"/>
        <v>68.29668074834038</v>
      </c>
      <c r="P84" s="114">
        <f t="shared" si="9"/>
        <v>1050648</v>
      </c>
    </row>
    <row r="85" spans="1:16" ht="27" customHeight="1">
      <c r="A85" s="108" t="s">
        <v>20</v>
      </c>
      <c r="B85" s="109" t="s">
        <v>20</v>
      </c>
      <c r="C85" s="109" t="s">
        <v>22</v>
      </c>
      <c r="D85" s="109" t="s">
        <v>20</v>
      </c>
      <c r="E85" s="67" t="s">
        <v>260</v>
      </c>
      <c r="F85" s="111">
        <v>45947000</v>
      </c>
      <c r="G85" s="111">
        <v>0</v>
      </c>
      <c r="H85" s="111">
        <f t="shared" si="5"/>
        <v>45947000</v>
      </c>
      <c r="I85" s="111">
        <v>3314000</v>
      </c>
      <c r="J85" s="111">
        <v>0</v>
      </c>
      <c r="K85" s="111">
        <f t="shared" si="6"/>
        <v>3314000</v>
      </c>
      <c r="L85" s="111">
        <v>2263352</v>
      </c>
      <c r="M85" s="111">
        <v>0</v>
      </c>
      <c r="N85" s="111">
        <f t="shared" si="7"/>
        <v>2263352</v>
      </c>
      <c r="O85" s="112">
        <f t="shared" si="8"/>
        <v>68.29668074834038</v>
      </c>
      <c r="P85" s="114">
        <f t="shared" si="9"/>
        <v>1050648</v>
      </c>
    </row>
    <row r="86" spans="1:16" ht="27" customHeight="1">
      <c r="A86" s="108" t="s">
        <v>20</v>
      </c>
      <c r="B86" s="109" t="s">
        <v>20</v>
      </c>
      <c r="C86" s="109" t="s">
        <v>20</v>
      </c>
      <c r="D86" s="109" t="s">
        <v>22</v>
      </c>
      <c r="E86" s="67" t="s">
        <v>261</v>
      </c>
      <c r="F86" s="111">
        <v>45947000</v>
      </c>
      <c r="G86" s="111">
        <v>0</v>
      </c>
      <c r="H86" s="111">
        <f t="shared" si="5"/>
        <v>45947000</v>
      </c>
      <c r="I86" s="111">
        <v>3314000</v>
      </c>
      <c r="J86" s="111">
        <v>0</v>
      </c>
      <c r="K86" s="111">
        <f t="shared" si="6"/>
        <v>3314000</v>
      </c>
      <c r="L86" s="111">
        <v>2263352</v>
      </c>
      <c r="M86" s="111">
        <v>0</v>
      </c>
      <c r="N86" s="111">
        <f t="shared" si="7"/>
        <v>2263352</v>
      </c>
      <c r="O86" s="112">
        <f t="shared" si="8"/>
        <v>68.29668074834038</v>
      </c>
      <c r="P86" s="114">
        <f t="shared" si="9"/>
        <v>1050648</v>
      </c>
    </row>
    <row r="87" spans="1:16" ht="27" customHeight="1">
      <c r="A87" s="108" t="s">
        <v>36</v>
      </c>
      <c r="B87" s="109" t="s">
        <v>20</v>
      </c>
      <c r="C87" s="109" t="s">
        <v>20</v>
      </c>
      <c r="D87" s="109" t="s">
        <v>20</v>
      </c>
      <c r="E87" s="67" t="s">
        <v>262</v>
      </c>
      <c r="F87" s="111">
        <f>F88+F92</f>
        <v>766874000</v>
      </c>
      <c r="G87" s="111">
        <v>0</v>
      </c>
      <c r="H87" s="111">
        <f t="shared" si="5"/>
        <v>766874000</v>
      </c>
      <c r="I87" s="111">
        <f>I88+I92</f>
        <v>152722000</v>
      </c>
      <c r="J87" s="111">
        <f>J88+J92</f>
        <v>11028897</v>
      </c>
      <c r="K87" s="111">
        <f t="shared" si="6"/>
        <v>163750897</v>
      </c>
      <c r="L87" s="111">
        <f>L88+L92</f>
        <v>130072996</v>
      </c>
      <c r="M87" s="111">
        <f>M88+M92</f>
        <v>6356128</v>
      </c>
      <c r="N87" s="111">
        <f t="shared" si="7"/>
        <v>136429124</v>
      </c>
      <c r="O87" s="112">
        <f t="shared" si="8"/>
        <v>83.31503918418231</v>
      </c>
      <c r="P87" s="114">
        <f t="shared" si="9"/>
        <v>27321773</v>
      </c>
    </row>
    <row r="88" spans="1:16" ht="27" customHeight="1">
      <c r="A88" s="108" t="s">
        <v>20</v>
      </c>
      <c r="B88" s="109" t="s">
        <v>22</v>
      </c>
      <c r="C88" s="109" t="s">
        <v>20</v>
      </c>
      <c r="D88" s="109" t="s">
        <v>20</v>
      </c>
      <c r="E88" s="67" t="s">
        <v>263</v>
      </c>
      <c r="F88" s="111">
        <v>29400000</v>
      </c>
      <c r="G88" s="111">
        <v>0</v>
      </c>
      <c r="H88" s="111">
        <f t="shared" si="5"/>
        <v>29400000</v>
      </c>
      <c r="I88" s="111">
        <v>0</v>
      </c>
      <c r="J88" s="111">
        <v>10000000</v>
      </c>
      <c r="K88" s="111">
        <f t="shared" si="6"/>
        <v>10000000</v>
      </c>
      <c r="L88" s="111">
        <v>10000000</v>
      </c>
      <c r="M88" s="111">
        <v>0</v>
      </c>
      <c r="N88" s="111">
        <f t="shared" si="7"/>
        <v>10000000</v>
      </c>
      <c r="O88" s="112">
        <f t="shared" si="8"/>
        <v>100</v>
      </c>
      <c r="P88" s="114">
        <f t="shared" si="9"/>
        <v>0</v>
      </c>
    </row>
    <row r="89" spans="1:16" ht="27" customHeight="1">
      <c r="A89" s="108" t="s">
        <v>20</v>
      </c>
      <c r="B89" s="109" t="s">
        <v>20</v>
      </c>
      <c r="C89" s="109" t="s">
        <v>20</v>
      </c>
      <c r="D89" s="109" t="s">
        <v>20</v>
      </c>
      <c r="E89" s="67" t="s">
        <v>264</v>
      </c>
      <c r="F89" s="111">
        <v>29400000</v>
      </c>
      <c r="G89" s="111">
        <v>0</v>
      </c>
      <c r="H89" s="111">
        <f t="shared" si="5"/>
        <v>29400000</v>
      </c>
      <c r="I89" s="111">
        <v>0</v>
      </c>
      <c r="J89" s="111">
        <v>10000000</v>
      </c>
      <c r="K89" s="111">
        <f t="shared" si="6"/>
        <v>10000000</v>
      </c>
      <c r="L89" s="111">
        <v>10000000</v>
      </c>
      <c r="M89" s="111">
        <v>0</v>
      </c>
      <c r="N89" s="111">
        <f t="shared" si="7"/>
        <v>10000000</v>
      </c>
      <c r="O89" s="112">
        <f t="shared" si="8"/>
        <v>100</v>
      </c>
      <c r="P89" s="114">
        <f t="shared" si="9"/>
        <v>0</v>
      </c>
    </row>
    <row r="90" spans="1:16" ht="27" customHeight="1">
      <c r="A90" s="108" t="s">
        <v>20</v>
      </c>
      <c r="B90" s="109" t="s">
        <v>20</v>
      </c>
      <c r="C90" s="109" t="s">
        <v>22</v>
      </c>
      <c r="D90" s="109" t="s">
        <v>20</v>
      </c>
      <c r="E90" s="67" t="s">
        <v>265</v>
      </c>
      <c r="F90" s="111">
        <v>29400000</v>
      </c>
      <c r="G90" s="111">
        <v>0</v>
      </c>
      <c r="H90" s="111">
        <f t="shared" si="5"/>
        <v>29400000</v>
      </c>
      <c r="I90" s="111">
        <v>0</v>
      </c>
      <c r="J90" s="111">
        <v>10000000</v>
      </c>
      <c r="K90" s="111">
        <f t="shared" si="6"/>
        <v>10000000</v>
      </c>
      <c r="L90" s="111">
        <v>10000000</v>
      </c>
      <c r="M90" s="111">
        <v>0</v>
      </c>
      <c r="N90" s="111">
        <f t="shared" si="7"/>
        <v>10000000</v>
      </c>
      <c r="O90" s="112">
        <f t="shared" si="8"/>
        <v>100</v>
      </c>
      <c r="P90" s="114">
        <f t="shared" si="9"/>
        <v>0</v>
      </c>
    </row>
    <row r="91" spans="1:16" ht="27" customHeight="1">
      <c r="A91" s="108" t="s">
        <v>20</v>
      </c>
      <c r="B91" s="109" t="s">
        <v>20</v>
      </c>
      <c r="C91" s="109" t="s">
        <v>20</v>
      </c>
      <c r="D91" s="109" t="s">
        <v>22</v>
      </c>
      <c r="E91" s="67" t="s">
        <v>266</v>
      </c>
      <c r="F91" s="111">
        <v>29400000</v>
      </c>
      <c r="G91" s="111">
        <v>0</v>
      </c>
      <c r="H91" s="111">
        <f t="shared" si="5"/>
        <v>29400000</v>
      </c>
      <c r="I91" s="111">
        <v>0</v>
      </c>
      <c r="J91" s="111">
        <v>10000000</v>
      </c>
      <c r="K91" s="111">
        <f t="shared" si="6"/>
        <v>10000000</v>
      </c>
      <c r="L91" s="111">
        <v>10000000</v>
      </c>
      <c r="M91" s="111">
        <v>0</v>
      </c>
      <c r="N91" s="111">
        <f t="shared" si="7"/>
        <v>10000000</v>
      </c>
      <c r="O91" s="112">
        <f t="shared" si="8"/>
        <v>100</v>
      </c>
      <c r="P91" s="114">
        <f t="shared" si="9"/>
        <v>0</v>
      </c>
    </row>
    <row r="92" spans="1:16" ht="27" customHeight="1">
      <c r="A92" s="108" t="s">
        <v>20</v>
      </c>
      <c r="B92" s="109" t="s">
        <v>28</v>
      </c>
      <c r="C92" s="109" t="s">
        <v>20</v>
      </c>
      <c r="D92" s="109" t="s">
        <v>20</v>
      </c>
      <c r="E92" s="67" t="s">
        <v>267</v>
      </c>
      <c r="F92" s="111">
        <v>737474000</v>
      </c>
      <c r="G92" s="111">
        <v>0</v>
      </c>
      <c r="H92" s="111">
        <f t="shared" si="5"/>
        <v>737474000</v>
      </c>
      <c r="I92" s="111">
        <v>152722000</v>
      </c>
      <c r="J92" s="111">
        <v>1028897</v>
      </c>
      <c r="K92" s="111">
        <f t="shared" si="6"/>
        <v>153750897</v>
      </c>
      <c r="L92" s="111">
        <v>120072996</v>
      </c>
      <c r="M92" s="111">
        <v>6356128</v>
      </c>
      <c r="N92" s="111">
        <f t="shared" si="7"/>
        <v>126429124</v>
      </c>
      <c r="O92" s="112">
        <f t="shared" si="8"/>
        <v>82.22984481189725</v>
      </c>
      <c r="P92" s="114">
        <f t="shared" si="9"/>
        <v>27321773</v>
      </c>
    </row>
    <row r="93" spans="1:16" ht="27" customHeight="1">
      <c r="A93" s="108" t="s">
        <v>20</v>
      </c>
      <c r="B93" s="109" t="s">
        <v>20</v>
      </c>
      <c r="C93" s="109" t="s">
        <v>20</v>
      </c>
      <c r="D93" s="109" t="s">
        <v>20</v>
      </c>
      <c r="E93" s="67" t="s">
        <v>268</v>
      </c>
      <c r="F93" s="111">
        <v>737474000</v>
      </c>
      <c r="G93" s="111">
        <v>0</v>
      </c>
      <c r="H93" s="111">
        <f t="shared" si="5"/>
        <v>737474000</v>
      </c>
      <c r="I93" s="111">
        <v>152722000</v>
      </c>
      <c r="J93" s="111">
        <v>1028897</v>
      </c>
      <c r="K93" s="111">
        <f t="shared" si="6"/>
        <v>153750897</v>
      </c>
      <c r="L93" s="111">
        <v>120072996</v>
      </c>
      <c r="M93" s="111">
        <v>6356128</v>
      </c>
      <c r="N93" s="111">
        <f t="shared" si="7"/>
        <v>126429124</v>
      </c>
      <c r="O93" s="112">
        <f t="shared" si="8"/>
        <v>82.22984481189725</v>
      </c>
      <c r="P93" s="114">
        <f t="shared" si="9"/>
        <v>27321773</v>
      </c>
    </row>
    <row r="94" spans="1:16" ht="27" customHeight="1">
      <c r="A94" s="108" t="s">
        <v>20</v>
      </c>
      <c r="B94" s="109" t="s">
        <v>20</v>
      </c>
      <c r="C94" s="109" t="s">
        <v>22</v>
      </c>
      <c r="D94" s="109" t="s">
        <v>20</v>
      </c>
      <c r="E94" s="67" t="s">
        <v>269</v>
      </c>
      <c r="F94" s="111">
        <v>737474000</v>
      </c>
      <c r="G94" s="111">
        <v>0</v>
      </c>
      <c r="H94" s="111">
        <f t="shared" si="5"/>
        <v>737474000</v>
      </c>
      <c r="I94" s="111">
        <v>152722000</v>
      </c>
      <c r="J94" s="111">
        <v>1028897</v>
      </c>
      <c r="K94" s="111">
        <f t="shared" si="6"/>
        <v>153750897</v>
      </c>
      <c r="L94" s="111">
        <v>120072996</v>
      </c>
      <c r="M94" s="111">
        <v>6356128</v>
      </c>
      <c r="N94" s="111">
        <f t="shared" si="7"/>
        <v>126429124</v>
      </c>
      <c r="O94" s="112">
        <f t="shared" si="8"/>
        <v>82.22984481189725</v>
      </c>
      <c r="P94" s="114">
        <f t="shared" si="9"/>
        <v>27321773</v>
      </c>
    </row>
    <row r="95" spans="1:16" ht="27" customHeight="1">
      <c r="A95" s="108" t="s">
        <v>20</v>
      </c>
      <c r="B95" s="109" t="s">
        <v>20</v>
      </c>
      <c r="C95" s="109" t="s">
        <v>20</v>
      </c>
      <c r="D95" s="109" t="s">
        <v>22</v>
      </c>
      <c r="E95" s="67" t="s">
        <v>270</v>
      </c>
      <c r="F95" s="111">
        <v>737474000</v>
      </c>
      <c r="G95" s="111">
        <v>0</v>
      </c>
      <c r="H95" s="111">
        <f t="shared" si="5"/>
        <v>737474000</v>
      </c>
      <c r="I95" s="111">
        <v>152722000</v>
      </c>
      <c r="J95" s="111">
        <v>1028897</v>
      </c>
      <c r="K95" s="111">
        <f t="shared" si="6"/>
        <v>153750897</v>
      </c>
      <c r="L95" s="111">
        <v>120072996</v>
      </c>
      <c r="M95" s="111">
        <v>6356128</v>
      </c>
      <c r="N95" s="111">
        <f t="shared" si="7"/>
        <v>126429124</v>
      </c>
      <c r="O95" s="112">
        <f t="shared" si="8"/>
        <v>82.22984481189725</v>
      </c>
      <c r="P95" s="114">
        <f t="shared" si="9"/>
        <v>27321773</v>
      </c>
    </row>
    <row r="96" spans="1:16" ht="27" customHeight="1">
      <c r="A96" s="108" t="s">
        <v>39</v>
      </c>
      <c r="B96" s="109" t="s">
        <v>20</v>
      </c>
      <c r="C96" s="109" t="s">
        <v>20</v>
      </c>
      <c r="D96" s="109" t="s">
        <v>20</v>
      </c>
      <c r="E96" s="67" t="s">
        <v>271</v>
      </c>
      <c r="F96" s="111">
        <f>F97+F106+F114+F121+F125</f>
        <v>19118260000</v>
      </c>
      <c r="G96" s="111">
        <v>0</v>
      </c>
      <c r="H96" s="111">
        <f t="shared" si="5"/>
        <v>19118260000</v>
      </c>
      <c r="I96" s="111">
        <f>I97+I106+I114+I121+I125</f>
        <v>3379947000</v>
      </c>
      <c r="J96" s="111">
        <f>J97+J106+J114+J121+J125</f>
        <v>578534959</v>
      </c>
      <c r="K96" s="111">
        <f t="shared" si="6"/>
        <v>3958481959</v>
      </c>
      <c r="L96" s="111">
        <f>L97+L106+L114+L121+L125</f>
        <v>1573913678</v>
      </c>
      <c r="M96" s="111">
        <f>M97+M106+M114+M121+M125</f>
        <v>13334060</v>
      </c>
      <c r="N96" s="111">
        <f t="shared" si="7"/>
        <v>1587247738</v>
      </c>
      <c r="O96" s="112">
        <f t="shared" si="8"/>
        <v>40.09738466512991</v>
      </c>
      <c r="P96" s="114">
        <f t="shared" si="9"/>
        <v>2371234221</v>
      </c>
    </row>
    <row r="97" spans="1:16" ht="27" customHeight="1">
      <c r="A97" s="108" t="s">
        <v>20</v>
      </c>
      <c r="B97" s="109" t="s">
        <v>22</v>
      </c>
      <c r="C97" s="109" t="s">
        <v>20</v>
      </c>
      <c r="D97" s="109" t="s">
        <v>20</v>
      </c>
      <c r="E97" s="67" t="s">
        <v>272</v>
      </c>
      <c r="F97" s="111">
        <v>6364678000</v>
      </c>
      <c r="G97" s="111">
        <v>0</v>
      </c>
      <c r="H97" s="111">
        <f t="shared" si="5"/>
        <v>6364678000</v>
      </c>
      <c r="I97" s="111">
        <v>1023013000</v>
      </c>
      <c r="J97" s="111">
        <v>375672576</v>
      </c>
      <c r="K97" s="111">
        <f t="shared" si="6"/>
        <v>1398685576</v>
      </c>
      <c r="L97" s="111">
        <v>331543538</v>
      </c>
      <c r="M97" s="111">
        <v>0</v>
      </c>
      <c r="N97" s="111">
        <f t="shared" si="7"/>
        <v>331543538</v>
      </c>
      <c r="O97" s="112">
        <f t="shared" si="8"/>
        <v>23.703936301978423</v>
      </c>
      <c r="P97" s="114">
        <f t="shared" si="9"/>
        <v>1067142038</v>
      </c>
    </row>
    <row r="98" spans="1:16" ht="27" customHeight="1">
      <c r="A98" s="108" t="s">
        <v>20</v>
      </c>
      <c r="B98" s="109" t="s">
        <v>20</v>
      </c>
      <c r="C98" s="109" t="s">
        <v>20</v>
      </c>
      <c r="D98" s="109" t="s">
        <v>20</v>
      </c>
      <c r="E98" s="67" t="s">
        <v>571</v>
      </c>
      <c r="F98" s="111">
        <v>6364678000</v>
      </c>
      <c r="G98" s="111">
        <v>0</v>
      </c>
      <c r="H98" s="111">
        <f t="shared" si="5"/>
        <v>6364678000</v>
      </c>
      <c r="I98" s="111">
        <v>1023013000</v>
      </c>
      <c r="J98" s="111">
        <v>375672576</v>
      </c>
      <c r="K98" s="111">
        <f t="shared" si="6"/>
        <v>1398685576</v>
      </c>
      <c r="L98" s="111">
        <v>331543538</v>
      </c>
      <c r="M98" s="111">
        <v>0</v>
      </c>
      <c r="N98" s="111">
        <f t="shared" si="7"/>
        <v>331543538</v>
      </c>
      <c r="O98" s="112">
        <f t="shared" si="8"/>
        <v>23.703936301978423</v>
      </c>
      <c r="P98" s="114">
        <f t="shared" si="9"/>
        <v>1067142038</v>
      </c>
    </row>
    <row r="99" spans="1:16" ht="27" customHeight="1">
      <c r="A99" s="108" t="s">
        <v>20</v>
      </c>
      <c r="B99" s="109" t="s">
        <v>20</v>
      </c>
      <c r="C99" s="109" t="s">
        <v>22</v>
      </c>
      <c r="D99" s="109" t="s">
        <v>20</v>
      </c>
      <c r="E99" s="67" t="s">
        <v>273</v>
      </c>
      <c r="F99" s="111">
        <v>4820333000</v>
      </c>
      <c r="G99" s="111">
        <v>0</v>
      </c>
      <c r="H99" s="111">
        <f t="shared" si="5"/>
        <v>4820333000</v>
      </c>
      <c r="I99" s="111">
        <v>873468000</v>
      </c>
      <c r="J99" s="111">
        <v>129408837</v>
      </c>
      <c r="K99" s="111">
        <f t="shared" si="6"/>
        <v>1002876837</v>
      </c>
      <c r="L99" s="111">
        <v>133803031</v>
      </c>
      <c r="M99" s="111">
        <v>0</v>
      </c>
      <c r="N99" s="111">
        <f t="shared" si="7"/>
        <v>133803031</v>
      </c>
      <c r="O99" s="112">
        <f t="shared" si="8"/>
        <v>13.341920569255306</v>
      </c>
      <c r="P99" s="114">
        <f t="shared" si="9"/>
        <v>869073806</v>
      </c>
    </row>
    <row r="100" spans="1:16" ht="27" customHeight="1">
      <c r="A100" s="108" t="s">
        <v>20</v>
      </c>
      <c r="B100" s="109" t="s">
        <v>20</v>
      </c>
      <c r="C100" s="109" t="s">
        <v>20</v>
      </c>
      <c r="D100" s="109" t="s">
        <v>22</v>
      </c>
      <c r="E100" s="67" t="s">
        <v>274</v>
      </c>
      <c r="F100" s="111">
        <v>607600000</v>
      </c>
      <c r="G100" s="111">
        <v>0</v>
      </c>
      <c r="H100" s="111">
        <f t="shared" si="5"/>
        <v>607600000</v>
      </c>
      <c r="I100" s="111">
        <v>115932000</v>
      </c>
      <c r="J100" s="111">
        <v>97203689</v>
      </c>
      <c r="K100" s="111">
        <f t="shared" si="6"/>
        <v>213135689</v>
      </c>
      <c r="L100" s="111">
        <v>55065306</v>
      </c>
      <c r="M100" s="111">
        <v>0</v>
      </c>
      <c r="N100" s="111">
        <f t="shared" si="7"/>
        <v>55065306</v>
      </c>
      <c r="O100" s="112">
        <f t="shared" si="8"/>
        <v>25.835797964366257</v>
      </c>
      <c r="P100" s="114">
        <f t="shared" si="9"/>
        <v>158070383</v>
      </c>
    </row>
    <row r="101" spans="1:16" ht="27" customHeight="1">
      <c r="A101" s="115" t="s">
        <v>20</v>
      </c>
      <c r="B101" s="116" t="s">
        <v>20</v>
      </c>
      <c r="C101" s="116" t="s">
        <v>20</v>
      </c>
      <c r="D101" s="116" t="s">
        <v>28</v>
      </c>
      <c r="E101" s="120" t="s">
        <v>275</v>
      </c>
      <c r="F101" s="118">
        <v>140244000</v>
      </c>
      <c r="G101" s="118">
        <v>0</v>
      </c>
      <c r="H101" s="118">
        <f t="shared" si="5"/>
        <v>140244000</v>
      </c>
      <c r="I101" s="118">
        <v>56413000</v>
      </c>
      <c r="J101" s="118">
        <v>196000</v>
      </c>
      <c r="K101" s="118">
        <f t="shared" si="6"/>
        <v>56609000</v>
      </c>
      <c r="L101" s="118">
        <v>20739252</v>
      </c>
      <c r="M101" s="118">
        <v>0</v>
      </c>
      <c r="N101" s="118">
        <f t="shared" si="7"/>
        <v>20739252</v>
      </c>
      <c r="O101" s="119">
        <f t="shared" si="8"/>
        <v>36.635962479464396</v>
      </c>
      <c r="P101" s="136">
        <f t="shared" si="9"/>
        <v>35869748</v>
      </c>
    </row>
    <row r="102" spans="1:16" ht="27" customHeight="1">
      <c r="A102" s="108" t="s">
        <v>20</v>
      </c>
      <c r="B102" s="109" t="s">
        <v>20</v>
      </c>
      <c r="C102" s="109" t="s">
        <v>20</v>
      </c>
      <c r="D102" s="109" t="s">
        <v>32</v>
      </c>
      <c r="E102" s="67" t="s">
        <v>540</v>
      </c>
      <c r="F102" s="111">
        <v>4072489000</v>
      </c>
      <c r="G102" s="111">
        <v>0</v>
      </c>
      <c r="H102" s="111">
        <f t="shared" si="5"/>
        <v>4072489000</v>
      </c>
      <c r="I102" s="111">
        <v>701123000</v>
      </c>
      <c r="J102" s="111">
        <v>32009148</v>
      </c>
      <c r="K102" s="111">
        <f t="shared" si="6"/>
        <v>733132148</v>
      </c>
      <c r="L102" s="111">
        <v>57998473</v>
      </c>
      <c r="M102" s="111">
        <v>0</v>
      </c>
      <c r="N102" s="111">
        <f t="shared" si="7"/>
        <v>57998473</v>
      </c>
      <c r="O102" s="112">
        <f t="shared" si="8"/>
        <v>7.911053028873588</v>
      </c>
      <c r="P102" s="114">
        <f t="shared" si="9"/>
        <v>675133675</v>
      </c>
    </row>
    <row r="103" spans="1:16" ht="27" customHeight="1">
      <c r="A103" s="108" t="s">
        <v>20</v>
      </c>
      <c r="B103" s="109" t="s">
        <v>20</v>
      </c>
      <c r="C103" s="109" t="s">
        <v>28</v>
      </c>
      <c r="D103" s="109" t="s">
        <v>20</v>
      </c>
      <c r="E103" s="67" t="s">
        <v>276</v>
      </c>
      <c r="F103" s="111">
        <v>49098000</v>
      </c>
      <c r="G103" s="111">
        <v>0</v>
      </c>
      <c r="H103" s="111">
        <f t="shared" si="5"/>
        <v>49098000</v>
      </c>
      <c r="I103" s="111">
        <v>24048000</v>
      </c>
      <c r="J103" s="111">
        <v>100851</v>
      </c>
      <c r="K103" s="111">
        <f t="shared" si="6"/>
        <v>24148851</v>
      </c>
      <c r="L103" s="111">
        <v>14316561</v>
      </c>
      <c r="M103" s="111">
        <v>0</v>
      </c>
      <c r="N103" s="111">
        <f t="shared" si="7"/>
        <v>14316561</v>
      </c>
      <c r="O103" s="112">
        <f t="shared" si="8"/>
        <v>59.28464671052052</v>
      </c>
      <c r="P103" s="114">
        <f t="shared" si="9"/>
        <v>9832290</v>
      </c>
    </row>
    <row r="104" spans="1:16" ht="27" customHeight="1">
      <c r="A104" s="108" t="s">
        <v>20</v>
      </c>
      <c r="B104" s="109" t="s">
        <v>20</v>
      </c>
      <c r="C104" s="109" t="s">
        <v>20</v>
      </c>
      <c r="D104" s="109" t="s">
        <v>22</v>
      </c>
      <c r="E104" s="67" t="s">
        <v>277</v>
      </c>
      <c r="F104" s="111">
        <v>49098000</v>
      </c>
      <c r="G104" s="111">
        <v>0</v>
      </c>
      <c r="H104" s="111">
        <f t="shared" si="5"/>
        <v>49098000</v>
      </c>
      <c r="I104" s="111">
        <v>24048000</v>
      </c>
      <c r="J104" s="111">
        <v>100851</v>
      </c>
      <c r="K104" s="111">
        <f t="shared" si="6"/>
        <v>24148851</v>
      </c>
      <c r="L104" s="111">
        <v>14316561</v>
      </c>
      <c r="M104" s="111">
        <v>0</v>
      </c>
      <c r="N104" s="111">
        <f t="shared" si="7"/>
        <v>14316561</v>
      </c>
      <c r="O104" s="112">
        <f t="shared" si="8"/>
        <v>59.28464671052052</v>
      </c>
      <c r="P104" s="114">
        <f t="shared" si="9"/>
        <v>9832290</v>
      </c>
    </row>
    <row r="105" spans="1:16" ht="27" customHeight="1">
      <c r="A105" s="108" t="s">
        <v>20</v>
      </c>
      <c r="B105" s="109" t="s">
        <v>20</v>
      </c>
      <c r="C105" s="109" t="s">
        <v>32</v>
      </c>
      <c r="D105" s="109" t="s">
        <v>20</v>
      </c>
      <c r="E105" s="67" t="s">
        <v>278</v>
      </c>
      <c r="F105" s="111">
        <v>1495247000</v>
      </c>
      <c r="G105" s="111">
        <v>0</v>
      </c>
      <c r="H105" s="111">
        <f t="shared" si="5"/>
        <v>1495247000</v>
      </c>
      <c r="I105" s="111">
        <v>125497000</v>
      </c>
      <c r="J105" s="111">
        <v>246162888</v>
      </c>
      <c r="K105" s="111">
        <f t="shared" si="6"/>
        <v>371659888</v>
      </c>
      <c r="L105" s="111">
        <v>183423946</v>
      </c>
      <c r="M105" s="111">
        <v>0</v>
      </c>
      <c r="N105" s="111">
        <f t="shared" si="7"/>
        <v>183423946</v>
      </c>
      <c r="O105" s="112">
        <f t="shared" si="8"/>
        <v>49.352634471008614</v>
      </c>
      <c r="P105" s="114">
        <f t="shared" si="9"/>
        <v>188235942</v>
      </c>
    </row>
    <row r="106" spans="1:16" ht="27" customHeight="1">
      <c r="A106" s="108" t="s">
        <v>20</v>
      </c>
      <c r="B106" s="109" t="s">
        <v>28</v>
      </c>
      <c r="C106" s="109" t="s">
        <v>20</v>
      </c>
      <c r="D106" s="109" t="s">
        <v>20</v>
      </c>
      <c r="E106" s="67" t="s">
        <v>279</v>
      </c>
      <c r="F106" s="111">
        <v>6107422000</v>
      </c>
      <c r="G106" s="111">
        <v>0</v>
      </c>
      <c r="H106" s="111">
        <f t="shared" si="5"/>
        <v>6107422000</v>
      </c>
      <c r="I106" s="111">
        <v>2190964000</v>
      </c>
      <c r="J106" s="111">
        <v>137734159</v>
      </c>
      <c r="K106" s="111">
        <f t="shared" si="6"/>
        <v>2328698159</v>
      </c>
      <c r="L106" s="111">
        <v>1176622388</v>
      </c>
      <c r="M106" s="111">
        <v>0</v>
      </c>
      <c r="N106" s="111">
        <f t="shared" si="7"/>
        <v>1176622388</v>
      </c>
      <c r="O106" s="112">
        <f t="shared" si="8"/>
        <v>50.52704591415448</v>
      </c>
      <c r="P106" s="114">
        <f t="shared" si="9"/>
        <v>1152075771</v>
      </c>
    </row>
    <row r="107" spans="1:16" ht="27" customHeight="1">
      <c r="A107" s="108" t="s">
        <v>20</v>
      </c>
      <c r="B107" s="109" t="s">
        <v>20</v>
      </c>
      <c r="C107" s="109" t="s">
        <v>20</v>
      </c>
      <c r="D107" s="109" t="s">
        <v>20</v>
      </c>
      <c r="E107" s="67" t="s">
        <v>280</v>
      </c>
      <c r="F107" s="111">
        <v>6107422000</v>
      </c>
      <c r="G107" s="111">
        <v>0</v>
      </c>
      <c r="H107" s="111">
        <f t="shared" si="5"/>
        <v>6107422000</v>
      </c>
      <c r="I107" s="111">
        <v>2190964000</v>
      </c>
      <c r="J107" s="111">
        <v>137734159</v>
      </c>
      <c r="K107" s="111">
        <f t="shared" si="6"/>
        <v>2328698159</v>
      </c>
      <c r="L107" s="111">
        <v>1176622388</v>
      </c>
      <c r="M107" s="111">
        <v>0</v>
      </c>
      <c r="N107" s="111">
        <f t="shared" si="7"/>
        <v>1176622388</v>
      </c>
      <c r="O107" s="112">
        <f t="shared" si="8"/>
        <v>50.52704591415448</v>
      </c>
      <c r="P107" s="114">
        <f t="shared" si="9"/>
        <v>1152075771</v>
      </c>
    </row>
    <row r="108" spans="1:16" ht="27" customHeight="1">
      <c r="A108" s="108" t="s">
        <v>20</v>
      </c>
      <c r="B108" s="109" t="s">
        <v>20</v>
      </c>
      <c r="C108" s="109" t="s">
        <v>22</v>
      </c>
      <c r="D108" s="109" t="s">
        <v>20</v>
      </c>
      <c r="E108" s="67" t="s">
        <v>281</v>
      </c>
      <c r="F108" s="111">
        <v>1378442000</v>
      </c>
      <c r="G108" s="111">
        <v>0</v>
      </c>
      <c r="H108" s="111">
        <f t="shared" si="5"/>
        <v>1378442000</v>
      </c>
      <c r="I108" s="111">
        <v>612024000</v>
      </c>
      <c r="J108" s="111">
        <v>7690004</v>
      </c>
      <c r="K108" s="111">
        <f t="shared" si="6"/>
        <v>619714004</v>
      </c>
      <c r="L108" s="111">
        <v>280530053</v>
      </c>
      <c r="M108" s="111">
        <v>0</v>
      </c>
      <c r="N108" s="111">
        <f t="shared" si="7"/>
        <v>280530053</v>
      </c>
      <c r="O108" s="112">
        <f t="shared" si="8"/>
        <v>45.267663985208245</v>
      </c>
      <c r="P108" s="114">
        <f t="shared" si="9"/>
        <v>339183951</v>
      </c>
    </row>
    <row r="109" spans="1:16" ht="27" customHeight="1">
      <c r="A109" s="108" t="s">
        <v>20</v>
      </c>
      <c r="B109" s="109" t="s">
        <v>20</v>
      </c>
      <c r="C109" s="109" t="s">
        <v>20</v>
      </c>
      <c r="D109" s="109" t="s">
        <v>22</v>
      </c>
      <c r="E109" s="67" t="s">
        <v>541</v>
      </c>
      <c r="F109" s="111">
        <v>1378442000</v>
      </c>
      <c r="G109" s="111">
        <v>0</v>
      </c>
      <c r="H109" s="111">
        <f t="shared" si="5"/>
        <v>1378442000</v>
      </c>
      <c r="I109" s="111">
        <v>612024000</v>
      </c>
      <c r="J109" s="111">
        <v>7690004</v>
      </c>
      <c r="K109" s="111">
        <f t="shared" si="6"/>
        <v>619714004</v>
      </c>
      <c r="L109" s="111">
        <v>280530053</v>
      </c>
      <c r="M109" s="111">
        <v>0</v>
      </c>
      <c r="N109" s="111">
        <f t="shared" si="7"/>
        <v>280530053</v>
      </c>
      <c r="O109" s="112">
        <f t="shared" si="8"/>
        <v>45.267663985208245</v>
      </c>
      <c r="P109" s="114">
        <f t="shared" si="9"/>
        <v>339183951</v>
      </c>
    </row>
    <row r="110" spans="1:16" ht="27" customHeight="1">
      <c r="A110" s="108" t="s">
        <v>20</v>
      </c>
      <c r="B110" s="109" t="s">
        <v>20</v>
      </c>
      <c r="C110" s="109" t="s">
        <v>28</v>
      </c>
      <c r="D110" s="109" t="s">
        <v>20</v>
      </c>
      <c r="E110" s="67" t="s">
        <v>282</v>
      </c>
      <c r="F110" s="111">
        <v>1234599000</v>
      </c>
      <c r="G110" s="111">
        <v>0</v>
      </c>
      <c r="H110" s="111">
        <f t="shared" si="5"/>
        <v>1234599000</v>
      </c>
      <c r="I110" s="111">
        <v>312354000</v>
      </c>
      <c r="J110" s="111">
        <v>28754064</v>
      </c>
      <c r="K110" s="111">
        <f t="shared" si="6"/>
        <v>341108064</v>
      </c>
      <c r="L110" s="111">
        <v>120536968</v>
      </c>
      <c r="M110" s="111">
        <v>0</v>
      </c>
      <c r="N110" s="111">
        <f t="shared" si="7"/>
        <v>120536968</v>
      </c>
      <c r="O110" s="112">
        <f t="shared" si="8"/>
        <v>35.33688608428794</v>
      </c>
      <c r="P110" s="114">
        <f t="shared" si="9"/>
        <v>220571096</v>
      </c>
    </row>
    <row r="111" spans="1:16" ht="27" customHeight="1">
      <c r="A111" s="108" t="s">
        <v>20</v>
      </c>
      <c r="B111" s="109" t="s">
        <v>20</v>
      </c>
      <c r="C111" s="109" t="s">
        <v>20</v>
      </c>
      <c r="D111" s="109" t="s">
        <v>22</v>
      </c>
      <c r="E111" s="67" t="s">
        <v>283</v>
      </c>
      <c r="F111" s="111">
        <v>1234599000</v>
      </c>
      <c r="G111" s="111">
        <v>0</v>
      </c>
      <c r="H111" s="111">
        <f t="shared" si="5"/>
        <v>1234599000</v>
      </c>
      <c r="I111" s="111">
        <v>312354000</v>
      </c>
      <c r="J111" s="111">
        <v>28754064</v>
      </c>
      <c r="K111" s="111">
        <f t="shared" si="6"/>
        <v>341108064</v>
      </c>
      <c r="L111" s="111">
        <v>120536968</v>
      </c>
      <c r="M111" s="111">
        <v>0</v>
      </c>
      <c r="N111" s="111">
        <f t="shared" si="7"/>
        <v>120536968</v>
      </c>
      <c r="O111" s="112">
        <f t="shared" si="8"/>
        <v>35.33688608428794</v>
      </c>
      <c r="P111" s="114">
        <f t="shared" si="9"/>
        <v>220571096</v>
      </c>
    </row>
    <row r="112" spans="1:16" ht="27" customHeight="1">
      <c r="A112" s="108" t="s">
        <v>20</v>
      </c>
      <c r="B112" s="109" t="s">
        <v>20</v>
      </c>
      <c r="C112" s="109" t="s">
        <v>32</v>
      </c>
      <c r="D112" s="109" t="s">
        <v>20</v>
      </c>
      <c r="E112" s="67" t="s">
        <v>284</v>
      </c>
      <c r="F112" s="111">
        <v>764395000</v>
      </c>
      <c r="G112" s="111">
        <v>0</v>
      </c>
      <c r="H112" s="111">
        <f t="shared" si="5"/>
        <v>764395000</v>
      </c>
      <c r="I112" s="111">
        <v>0</v>
      </c>
      <c r="J112" s="111">
        <v>100160000</v>
      </c>
      <c r="K112" s="111">
        <f t="shared" si="6"/>
        <v>100160000</v>
      </c>
      <c r="L112" s="111">
        <v>45070000</v>
      </c>
      <c r="M112" s="111">
        <v>0</v>
      </c>
      <c r="N112" s="111">
        <f t="shared" si="7"/>
        <v>45070000</v>
      </c>
      <c r="O112" s="112">
        <f t="shared" si="8"/>
        <v>44.998003194888184</v>
      </c>
      <c r="P112" s="114">
        <f t="shared" si="9"/>
        <v>55090000</v>
      </c>
    </row>
    <row r="113" spans="1:16" ht="27" customHeight="1">
      <c r="A113" s="108" t="s">
        <v>20</v>
      </c>
      <c r="B113" s="109" t="s">
        <v>20</v>
      </c>
      <c r="C113" s="109" t="s">
        <v>36</v>
      </c>
      <c r="D113" s="109" t="s">
        <v>20</v>
      </c>
      <c r="E113" s="67" t="s">
        <v>285</v>
      </c>
      <c r="F113" s="111">
        <v>2729986000</v>
      </c>
      <c r="G113" s="111">
        <v>0</v>
      </c>
      <c r="H113" s="111">
        <f t="shared" si="5"/>
        <v>2729986000</v>
      </c>
      <c r="I113" s="111">
        <v>1266586000</v>
      </c>
      <c r="J113" s="111">
        <v>1130091</v>
      </c>
      <c r="K113" s="111">
        <f t="shared" si="6"/>
        <v>1267716091</v>
      </c>
      <c r="L113" s="111">
        <v>730485367</v>
      </c>
      <c r="M113" s="111">
        <v>0</v>
      </c>
      <c r="N113" s="111">
        <f t="shared" si="7"/>
        <v>730485367</v>
      </c>
      <c r="O113" s="112">
        <f t="shared" si="8"/>
        <v>57.622157846381704</v>
      </c>
      <c r="P113" s="114">
        <f t="shared" si="9"/>
        <v>537230724</v>
      </c>
    </row>
    <row r="114" spans="1:16" ht="27" customHeight="1">
      <c r="A114" s="108" t="s">
        <v>20</v>
      </c>
      <c r="B114" s="109" t="s">
        <v>32</v>
      </c>
      <c r="C114" s="109" t="s">
        <v>20</v>
      </c>
      <c r="D114" s="109" t="s">
        <v>20</v>
      </c>
      <c r="E114" s="67" t="s">
        <v>286</v>
      </c>
      <c r="F114" s="111">
        <v>6635800000</v>
      </c>
      <c r="G114" s="111">
        <v>0</v>
      </c>
      <c r="H114" s="111">
        <f t="shared" si="5"/>
        <v>6635800000</v>
      </c>
      <c r="I114" s="111">
        <v>165910000</v>
      </c>
      <c r="J114" s="111">
        <v>65125145</v>
      </c>
      <c r="K114" s="111">
        <f t="shared" si="6"/>
        <v>231035145</v>
      </c>
      <c r="L114" s="111">
        <v>65703766</v>
      </c>
      <c r="M114" s="111">
        <v>13334060</v>
      </c>
      <c r="N114" s="111">
        <f t="shared" si="7"/>
        <v>79037826</v>
      </c>
      <c r="O114" s="112">
        <f t="shared" si="8"/>
        <v>34.210304237478674</v>
      </c>
      <c r="P114" s="114">
        <f t="shared" si="9"/>
        <v>151997319</v>
      </c>
    </row>
    <row r="115" spans="1:16" ht="27" customHeight="1">
      <c r="A115" s="108" t="s">
        <v>20</v>
      </c>
      <c r="B115" s="109" t="s">
        <v>20</v>
      </c>
      <c r="C115" s="109" t="s">
        <v>20</v>
      </c>
      <c r="D115" s="109" t="s">
        <v>20</v>
      </c>
      <c r="E115" s="67" t="s">
        <v>287</v>
      </c>
      <c r="F115" s="111">
        <v>179800000</v>
      </c>
      <c r="G115" s="111">
        <v>0</v>
      </c>
      <c r="H115" s="111">
        <f t="shared" si="5"/>
        <v>179800000</v>
      </c>
      <c r="I115" s="111">
        <v>40000000</v>
      </c>
      <c r="J115" s="111">
        <v>9088447</v>
      </c>
      <c r="K115" s="111">
        <f t="shared" si="6"/>
        <v>49088447</v>
      </c>
      <c r="L115" s="111">
        <v>29044676</v>
      </c>
      <c r="M115" s="111">
        <v>13274060</v>
      </c>
      <c r="N115" s="111">
        <f t="shared" si="7"/>
        <v>42318736</v>
      </c>
      <c r="O115" s="112">
        <f t="shared" si="8"/>
        <v>86.20915630107426</v>
      </c>
      <c r="P115" s="114">
        <f t="shared" si="9"/>
        <v>6769711</v>
      </c>
    </row>
    <row r="116" spans="1:16" ht="27" customHeight="1">
      <c r="A116" s="108" t="s">
        <v>20</v>
      </c>
      <c r="B116" s="109" t="s">
        <v>20</v>
      </c>
      <c r="C116" s="109" t="s">
        <v>22</v>
      </c>
      <c r="D116" s="109" t="s">
        <v>20</v>
      </c>
      <c r="E116" s="67" t="s">
        <v>288</v>
      </c>
      <c r="F116" s="111">
        <v>179800000</v>
      </c>
      <c r="G116" s="111">
        <v>0</v>
      </c>
      <c r="H116" s="111">
        <f t="shared" si="5"/>
        <v>179800000</v>
      </c>
      <c r="I116" s="111">
        <v>40000000</v>
      </c>
      <c r="J116" s="111">
        <v>9088447</v>
      </c>
      <c r="K116" s="111">
        <f t="shared" si="6"/>
        <v>49088447</v>
      </c>
      <c r="L116" s="111">
        <v>29044676</v>
      </c>
      <c r="M116" s="111">
        <v>13274060</v>
      </c>
      <c r="N116" s="111">
        <f t="shared" si="7"/>
        <v>42318736</v>
      </c>
      <c r="O116" s="112">
        <f t="shared" si="8"/>
        <v>86.20915630107426</v>
      </c>
      <c r="P116" s="114">
        <f t="shared" si="9"/>
        <v>6769711</v>
      </c>
    </row>
    <row r="117" spans="1:16" ht="27" customHeight="1">
      <c r="A117" s="108" t="s">
        <v>20</v>
      </c>
      <c r="B117" s="109" t="s">
        <v>20</v>
      </c>
      <c r="C117" s="109" t="s">
        <v>20</v>
      </c>
      <c r="D117" s="109" t="s">
        <v>22</v>
      </c>
      <c r="E117" s="67" t="s">
        <v>289</v>
      </c>
      <c r="F117" s="111">
        <v>179800000</v>
      </c>
      <c r="G117" s="111">
        <v>0</v>
      </c>
      <c r="H117" s="111">
        <f t="shared" si="5"/>
        <v>179800000</v>
      </c>
      <c r="I117" s="111">
        <v>40000000</v>
      </c>
      <c r="J117" s="111">
        <v>9088447</v>
      </c>
      <c r="K117" s="111">
        <f t="shared" si="6"/>
        <v>49088447</v>
      </c>
      <c r="L117" s="111">
        <v>29044676</v>
      </c>
      <c r="M117" s="111">
        <v>13274060</v>
      </c>
      <c r="N117" s="111">
        <f t="shared" si="7"/>
        <v>42318736</v>
      </c>
      <c r="O117" s="112">
        <f t="shared" si="8"/>
        <v>86.20915630107426</v>
      </c>
      <c r="P117" s="114">
        <f t="shared" si="9"/>
        <v>6769711</v>
      </c>
    </row>
    <row r="118" spans="1:16" ht="27" customHeight="1">
      <c r="A118" s="108" t="s">
        <v>20</v>
      </c>
      <c r="B118" s="109" t="s">
        <v>20</v>
      </c>
      <c r="C118" s="109" t="s">
        <v>20</v>
      </c>
      <c r="D118" s="109" t="s">
        <v>20</v>
      </c>
      <c r="E118" s="67" t="s">
        <v>290</v>
      </c>
      <c r="F118" s="111">
        <v>6456000000</v>
      </c>
      <c r="G118" s="111">
        <v>0</v>
      </c>
      <c r="H118" s="111">
        <f t="shared" si="5"/>
        <v>6456000000</v>
      </c>
      <c r="I118" s="111">
        <v>125910000</v>
      </c>
      <c r="J118" s="111">
        <v>56036698</v>
      </c>
      <c r="K118" s="111">
        <f t="shared" si="6"/>
        <v>181946698</v>
      </c>
      <c r="L118" s="111">
        <v>36659090</v>
      </c>
      <c r="M118" s="111">
        <v>60000</v>
      </c>
      <c r="N118" s="111">
        <f t="shared" si="7"/>
        <v>36719090</v>
      </c>
      <c r="O118" s="112">
        <f t="shared" si="8"/>
        <v>20.181234616305048</v>
      </c>
      <c r="P118" s="114">
        <f t="shared" si="9"/>
        <v>145227608</v>
      </c>
    </row>
    <row r="119" spans="1:16" ht="27" customHeight="1">
      <c r="A119" s="108" t="s">
        <v>20</v>
      </c>
      <c r="B119" s="109" t="s">
        <v>20</v>
      </c>
      <c r="C119" s="109" t="s">
        <v>28</v>
      </c>
      <c r="D119" s="109" t="s">
        <v>20</v>
      </c>
      <c r="E119" s="67" t="s">
        <v>291</v>
      </c>
      <c r="F119" s="111">
        <v>6456000000</v>
      </c>
      <c r="G119" s="111">
        <v>0</v>
      </c>
      <c r="H119" s="111">
        <f t="shared" si="5"/>
        <v>6456000000</v>
      </c>
      <c r="I119" s="111">
        <v>125910000</v>
      </c>
      <c r="J119" s="111">
        <v>56036698</v>
      </c>
      <c r="K119" s="111">
        <f t="shared" si="6"/>
        <v>181946698</v>
      </c>
      <c r="L119" s="111">
        <v>36659090</v>
      </c>
      <c r="M119" s="111">
        <v>60000</v>
      </c>
      <c r="N119" s="111">
        <f t="shared" si="7"/>
        <v>36719090</v>
      </c>
      <c r="O119" s="112">
        <f t="shared" si="8"/>
        <v>20.181234616305048</v>
      </c>
      <c r="P119" s="114">
        <f t="shared" si="9"/>
        <v>145227608</v>
      </c>
    </row>
    <row r="120" spans="1:16" ht="27" customHeight="1">
      <c r="A120" s="108" t="s">
        <v>20</v>
      </c>
      <c r="B120" s="109" t="s">
        <v>20</v>
      </c>
      <c r="C120" s="109" t="s">
        <v>20</v>
      </c>
      <c r="D120" s="109" t="s">
        <v>22</v>
      </c>
      <c r="E120" s="67" t="s">
        <v>292</v>
      </c>
      <c r="F120" s="111">
        <v>6456000000</v>
      </c>
      <c r="G120" s="111">
        <v>0</v>
      </c>
      <c r="H120" s="111">
        <f t="shared" si="5"/>
        <v>6456000000</v>
      </c>
      <c r="I120" s="111">
        <v>125910000</v>
      </c>
      <c r="J120" s="111">
        <v>56036698</v>
      </c>
      <c r="K120" s="111">
        <f t="shared" si="6"/>
        <v>181946698</v>
      </c>
      <c r="L120" s="111">
        <v>36659090</v>
      </c>
      <c r="M120" s="111">
        <v>60000</v>
      </c>
      <c r="N120" s="111">
        <f t="shared" si="7"/>
        <v>36719090</v>
      </c>
      <c r="O120" s="112">
        <f t="shared" si="8"/>
        <v>20.181234616305048</v>
      </c>
      <c r="P120" s="114">
        <f t="shared" si="9"/>
        <v>145227608</v>
      </c>
    </row>
    <row r="121" spans="1:16" ht="27" customHeight="1">
      <c r="A121" s="108" t="s">
        <v>20</v>
      </c>
      <c r="B121" s="109" t="s">
        <v>36</v>
      </c>
      <c r="C121" s="109" t="s">
        <v>20</v>
      </c>
      <c r="D121" s="109" t="s">
        <v>20</v>
      </c>
      <c r="E121" s="67" t="s">
        <v>293</v>
      </c>
      <c r="F121" s="111">
        <v>180000</v>
      </c>
      <c r="G121" s="111">
        <v>0</v>
      </c>
      <c r="H121" s="111">
        <f t="shared" si="5"/>
        <v>180000</v>
      </c>
      <c r="I121" s="111">
        <v>60000</v>
      </c>
      <c r="J121" s="111">
        <v>0</v>
      </c>
      <c r="K121" s="111">
        <f t="shared" si="6"/>
        <v>60000</v>
      </c>
      <c r="L121" s="111">
        <v>43986</v>
      </c>
      <c r="M121" s="111">
        <v>0</v>
      </c>
      <c r="N121" s="111">
        <f t="shared" si="7"/>
        <v>43986</v>
      </c>
      <c r="O121" s="112">
        <f t="shared" si="8"/>
        <v>73.31</v>
      </c>
      <c r="P121" s="114">
        <f t="shared" si="9"/>
        <v>16014</v>
      </c>
    </row>
    <row r="122" spans="1:16" ht="27" customHeight="1">
      <c r="A122" s="108" t="s">
        <v>20</v>
      </c>
      <c r="B122" s="109" t="s">
        <v>20</v>
      </c>
      <c r="C122" s="109" t="s">
        <v>20</v>
      </c>
      <c r="D122" s="109" t="s">
        <v>20</v>
      </c>
      <c r="E122" s="67" t="s">
        <v>294</v>
      </c>
      <c r="F122" s="111">
        <v>180000</v>
      </c>
      <c r="G122" s="111">
        <v>0</v>
      </c>
      <c r="H122" s="111">
        <f t="shared" si="5"/>
        <v>180000</v>
      </c>
      <c r="I122" s="111">
        <v>60000</v>
      </c>
      <c r="J122" s="111">
        <v>0</v>
      </c>
      <c r="K122" s="111">
        <f t="shared" si="6"/>
        <v>60000</v>
      </c>
      <c r="L122" s="111">
        <v>43986</v>
      </c>
      <c r="M122" s="111">
        <v>0</v>
      </c>
      <c r="N122" s="111">
        <f t="shared" si="7"/>
        <v>43986</v>
      </c>
      <c r="O122" s="112">
        <f t="shared" si="8"/>
        <v>73.31</v>
      </c>
      <c r="P122" s="114">
        <f t="shared" si="9"/>
        <v>16014</v>
      </c>
    </row>
    <row r="123" spans="1:16" ht="27" customHeight="1">
      <c r="A123" s="108" t="s">
        <v>20</v>
      </c>
      <c r="B123" s="109" t="s">
        <v>20</v>
      </c>
      <c r="C123" s="109" t="s">
        <v>22</v>
      </c>
      <c r="D123" s="109" t="s">
        <v>20</v>
      </c>
      <c r="E123" s="67" t="s">
        <v>295</v>
      </c>
      <c r="F123" s="111">
        <v>180000</v>
      </c>
      <c r="G123" s="111">
        <v>0</v>
      </c>
      <c r="H123" s="111">
        <f t="shared" si="5"/>
        <v>180000</v>
      </c>
      <c r="I123" s="111">
        <v>60000</v>
      </c>
      <c r="J123" s="111">
        <v>0</v>
      </c>
      <c r="K123" s="111">
        <f t="shared" si="6"/>
        <v>60000</v>
      </c>
      <c r="L123" s="111">
        <v>43986</v>
      </c>
      <c r="M123" s="111">
        <v>0</v>
      </c>
      <c r="N123" s="111">
        <f t="shared" si="7"/>
        <v>43986</v>
      </c>
      <c r="O123" s="112">
        <f t="shared" si="8"/>
        <v>73.31</v>
      </c>
      <c r="P123" s="114">
        <f t="shared" si="9"/>
        <v>16014</v>
      </c>
    </row>
    <row r="124" spans="1:16" ht="27" customHeight="1">
      <c r="A124" s="108" t="s">
        <v>20</v>
      </c>
      <c r="B124" s="109" t="s">
        <v>20</v>
      </c>
      <c r="C124" s="109" t="s">
        <v>20</v>
      </c>
      <c r="D124" s="109" t="s">
        <v>22</v>
      </c>
      <c r="E124" s="67" t="s">
        <v>296</v>
      </c>
      <c r="F124" s="111">
        <v>180000</v>
      </c>
      <c r="G124" s="111">
        <v>0</v>
      </c>
      <c r="H124" s="111">
        <f t="shared" si="5"/>
        <v>180000</v>
      </c>
      <c r="I124" s="111">
        <v>60000</v>
      </c>
      <c r="J124" s="111">
        <v>0</v>
      </c>
      <c r="K124" s="111">
        <f t="shared" si="6"/>
        <v>60000</v>
      </c>
      <c r="L124" s="111">
        <v>43986</v>
      </c>
      <c r="M124" s="111">
        <v>0</v>
      </c>
      <c r="N124" s="111">
        <f t="shared" si="7"/>
        <v>43986</v>
      </c>
      <c r="O124" s="112">
        <f t="shared" si="8"/>
        <v>73.31</v>
      </c>
      <c r="P124" s="114">
        <f t="shared" si="9"/>
        <v>16014</v>
      </c>
    </row>
    <row r="125" spans="1:16" ht="27" customHeight="1">
      <c r="A125" s="115" t="s">
        <v>20</v>
      </c>
      <c r="B125" s="116" t="s">
        <v>39</v>
      </c>
      <c r="C125" s="116" t="s">
        <v>20</v>
      </c>
      <c r="D125" s="116" t="s">
        <v>20</v>
      </c>
      <c r="E125" s="120" t="s">
        <v>297</v>
      </c>
      <c r="F125" s="118">
        <v>10180000</v>
      </c>
      <c r="G125" s="118">
        <v>0</v>
      </c>
      <c r="H125" s="118">
        <f t="shared" si="5"/>
        <v>10180000</v>
      </c>
      <c r="I125" s="118">
        <v>0</v>
      </c>
      <c r="J125" s="118">
        <v>3079</v>
      </c>
      <c r="K125" s="118">
        <f t="shared" si="6"/>
        <v>3079</v>
      </c>
      <c r="L125" s="118">
        <v>0</v>
      </c>
      <c r="M125" s="118">
        <v>0</v>
      </c>
      <c r="N125" s="118">
        <f t="shared" si="7"/>
        <v>0</v>
      </c>
      <c r="O125" s="118">
        <f t="shared" si="8"/>
        <v>0</v>
      </c>
      <c r="P125" s="136">
        <f t="shared" si="9"/>
        <v>3079</v>
      </c>
    </row>
    <row r="126" spans="1:16" ht="27" customHeight="1">
      <c r="A126" s="108" t="s">
        <v>20</v>
      </c>
      <c r="B126" s="109" t="s">
        <v>20</v>
      </c>
      <c r="C126" s="109" t="s">
        <v>20</v>
      </c>
      <c r="D126" s="109" t="s">
        <v>20</v>
      </c>
      <c r="E126" s="67" t="s">
        <v>298</v>
      </c>
      <c r="F126" s="111">
        <v>10180000</v>
      </c>
      <c r="G126" s="111">
        <v>0</v>
      </c>
      <c r="H126" s="111">
        <f t="shared" si="5"/>
        <v>10180000</v>
      </c>
      <c r="I126" s="111">
        <v>0</v>
      </c>
      <c r="J126" s="111">
        <v>3079</v>
      </c>
      <c r="K126" s="111">
        <f t="shared" si="6"/>
        <v>3079</v>
      </c>
      <c r="L126" s="111">
        <v>0</v>
      </c>
      <c r="M126" s="111">
        <v>0</v>
      </c>
      <c r="N126" s="111">
        <f t="shared" si="7"/>
        <v>0</v>
      </c>
      <c r="O126" s="111">
        <f t="shared" si="8"/>
        <v>0</v>
      </c>
      <c r="P126" s="114">
        <f t="shared" si="9"/>
        <v>3079</v>
      </c>
    </row>
    <row r="127" spans="1:16" ht="27" customHeight="1">
      <c r="A127" s="108" t="s">
        <v>20</v>
      </c>
      <c r="B127" s="109" t="s">
        <v>20</v>
      </c>
      <c r="C127" s="109" t="s">
        <v>22</v>
      </c>
      <c r="D127" s="109" t="s">
        <v>20</v>
      </c>
      <c r="E127" s="67" t="s">
        <v>299</v>
      </c>
      <c r="F127" s="111">
        <v>10180000</v>
      </c>
      <c r="G127" s="111">
        <v>0</v>
      </c>
      <c r="H127" s="111">
        <f t="shared" si="5"/>
        <v>10180000</v>
      </c>
      <c r="I127" s="111">
        <v>0</v>
      </c>
      <c r="J127" s="111">
        <v>3079</v>
      </c>
      <c r="K127" s="111">
        <f t="shared" si="6"/>
        <v>3079</v>
      </c>
      <c r="L127" s="111">
        <v>0</v>
      </c>
      <c r="M127" s="111">
        <v>0</v>
      </c>
      <c r="N127" s="111">
        <f t="shared" si="7"/>
        <v>0</v>
      </c>
      <c r="O127" s="111">
        <f t="shared" si="8"/>
        <v>0</v>
      </c>
      <c r="P127" s="114">
        <f t="shared" si="9"/>
        <v>3079</v>
      </c>
    </row>
    <row r="128" spans="1:16" ht="27" customHeight="1">
      <c r="A128" s="108" t="s">
        <v>20</v>
      </c>
      <c r="B128" s="109" t="s">
        <v>20</v>
      </c>
      <c r="C128" s="109" t="s">
        <v>20</v>
      </c>
      <c r="D128" s="109" t="s">
        <v>22</v>
      </c>
      <c r="E128" s="67" t="s">
        <v>300</v>
      </c>
      <c r="F128" s="111">
        <v>10180000</v>
      </c>
      <c r="G128" s="111">
        <v>0</v>
      </c>
      <c r="H128" s="111">
        <f t="shared" si="5"/>
        <v>10180000</v>
      </c>
      <c r="I128" s="111">
        <v>0</v>
      </c>
      <c r="J128" s="111">
        <v>3079</v>
      </c>
      <c r="K128" s="111">
        <f t="shared" si="6"/>
        <v>3079</v>
      </c>
      <c r="L128" s="111">
        <v>0</v>
      </c>
      <c r="M128" s="111">
        <v>0</v>
      </c>
      <c r="N128" s="111">
        <f t="shared" si="7"/>
        <v>0</v>
      </c>
      <c r="O128" s="111">
        <f t="shared" si="8"/>
        <v>0</v>
      </c>
      <c r="P128" s="114">
        <f t="shared" si="9"/>
        <v>3079</v>
      </c>
    </row>
    <row r="129" spans="1:16" ht="27" customHeight="1">
      <c r="A129" s="108" t="s">
        <v>43</v>
      </c>
      <c r="B129" s="109" t="s">
        <v>20</v>
      </c>
      <c r="C129" s="109" t="s">
        <v>20</v>
      </c>
      <c r="D129" s="109" t="s">
        <v>20</v>
      </c>
      <c r="E129" s="67" t="s">
        <v>301</v>
      </c>
      <c r="F129" s="111">
        <f>F130+F134</f>
        <v>89180000</v>
      </c>
      <c r="G129" s="111">
        <v>0</v>
      </c>
      <c r="H129" s="111">
        <f t="shared" si="5"/>
        <v>89180000</v>
      </c>
      <c r="I129" s="111">
        <f>I130+I134</f>
        <v>0</v>
      </c>
      <c r="J129" s="111">
        <f>J130+J134</f>
        <v>0</v>
      </c>
      <c r="K129" s="111">
        <f t="shared" si="6"/>
        <v>0</v>
      </c>
      <c r="L129" s="111">
        <f>L130+L134</f>
        <v>0</v>
      </c>
      <c r="M129" s="111">
        <f>M130+M134</f>
        <v>0</v>
      </c>
      <c r="N129" s="111">
        <f t="shared" si="7"/>
        <v>0</v>
      </c>
      <c r="O129" s="111">
        <v>0</v>
      </c>
      <c r="P129" s="114">
        <f t="shared" si="9"/>
        <v>0</v>
      </c>
    </row>
    <row r="130" spans="1:16" ht="27" customHeight="1">
      <c r="A130" s="108" t="s">
        <v>20</v>
      </c>
      <c r="B130" s="109" t="s">
        <v>22</v>
      </c>
      <c r="C130" s="109" t="s">
        <v>20</v>
      </c>
      <c r="D130" s="109" t="s">
        <v>20</v>
      </c>
      <c r="E130" s="67" t="s">
        <v>302</v>
      </c>
      <c r="F130" s="111">
        <v>79380000</v>
      </c>
      <c r="G130" s="111">
        <v>0</v>
      </c>
      <c r="H130" s="111">
        <f t="shared" si="5"/>
        <v>79380000</v>
      </c>
      <c r="I130" s="111">
        <v>0</v>
      </c>
      <c r="J130" s="111">
        <v>0</v>
      </c>
      <c r="K130" s="111">
        <f t="shared" si="6"/>
        <v>0</v>
      </c>
      <c r="L130" s="111">
        <v>0</v>
      </c>
      <c r="M130" s="111">
        <v>0</v>
      </c>
      <c r="N130" s="111">
        <f t="shared" si="7"/>
        <v>0</v>
      </c>
      <c r="O130" s="111">
        <v>0</v>
      </c>
      <c r="P130" s="114">
        <f t="shared" si="9"/>
        <v>0</v>
      </c>
    </row>
    <row r="131" spans="1:16" ht="27" customHeight="1">
      <c r="A131" s="108" t="s">
        <v>20</v>
      </c>
      <c r="B131" s="109" t="s">
        <v>20</v>
      </c>
      <c r="C131" s="109" t="s">
        <v>20</v>
      </c>
      <c r="D131" s="109" t="s">
        <v>20</v>
      </c>
      <c r="E131" s="67" t="s">
        <v>303</v>
      </c>
      <c r="F131" s="111">
        <v>79380000</v>
      </c>
      <c r="G131" s="111">
        <v>0</v>
      </c>
      <c r="H131" s="111">
        <f t="shared" si="5"/>
        <v>79380000</v>
      </c>
      <c r="I131" s="111">
        <v>0</v>
      </c>
      <c r="J131" s="111">
        <v>0</v>
      </c>
      <c r="K131" s="111">
        <f t="shared" si="6"/>
        <v>0</v>
      </c>
      <c r="L131" s="111">
        <v>0</v>
      </c>
      <c r="M131" s="111">
        <v>0</v>
      </c>
      <c r="N131" s="111">
        <f t="shared" si="7"/>
        <v>0</v>
      </c>
      <c r="O131" s="111">
        <v>0</v>
      </c>
      <c r="P131" s="114">
        <f t="shared" si="9"/>
        <v>0</v>
      </c>
    </row>
    <row r="132" spans="1:16" ht="27" customHeight="1">
      <c r="A132" s="108" t="s">
        <v>20</v>
      </c>
      <c r="B132" s="109" t="s">
        <v>20</v>
      </c>
      <c r="C132" s="109" t="s">
        <v>22</v>
      </c>
      <c r="D132" s="109" t="s">
        <v>20</v>
      </c>
      <c r="E132" s="67" t="s">
        <v>304</v>
      </c>
      <c r="F132" s="111">
        <v>79380000</v>
      </c>
      <c r="G132" s="111">
        <v>0</v>
      </c>
      <c r="H132" s="111">
        <f t="shared" si="5"/>
        <v>79380000</v>
      </c>
      <c r="I132" s="111">
        <v>0</v>
      </c>
      <c r="J132" s="111">
        <v>0</v>
      </c>
      <c r="K132" s="111">
        <f t="shared" si="6"/>
        <v>0</v>
      </c>
      <c r="L132" s="111">
        <v>0</v>
      </c>
      <c r="M132" s="111">
        <v>0</v>
      </c>
      <c r="N132" s="111">
        <f t="shared" si="7"/>
        <v>0</v>
      </c>
      <c r="O132" s="111">
        <v>0</v>
      </c>
      <c r="P132" s="114">
        <f t="shared" si="9"/>
        <v>0</v>
      </c>
    </row>
    <row r="133" spans="1:16" ht="27" customHeight="1">
      <c r="A133" s="108" t="s">
        <v>20</v>
      </c>
      <c r="B133" s="109" t="s">
        <v>20</v>
      </c>
      <c r="C133" s="109" t="s">
        <v>20</v>
      </c>
      <c r="D133" s="109" t="s">
        <v>22</v>
      </c>
      <c r="E133" s="67" t="s">
        <v>305</v>
      </c>
      <c r="F133" s="111">
        <v>79380000</v>
      </c>
      <c r="G133" s="111">
        <v>0</v>
      </c>
      <c r="H133" s="111">
        <f t="shared" si="5"/>
        <v>79380000</v>
      </c>
      <c r="I133" s="111">
        <v>0</v>
      </c>
      <c r="J133" s="111">
        <v>0</v>
      </c>
      <c r="K133" s="111">
        <f t="shared" si="6"/>
        <v>0</v>
      </c>
      <c r="L133" s="111">
        <v>0</v>
      </c>
      <c r="M133" s="111">
        <v>0</v>
      </c>
      <c r="N133" s="111">
        <f t="shared" si="7"/>
        <v>0</v>
      </c>
      <c r="O133" s="111">
        <v>0</v>
      </c>
      <c r="P133" s="114">
        <f t="shared" si="9"/>
        <v>0</v>
      </c>
    </row>
    <row r="134" spans="1:16" ht="27" customHeight="1">
      <c r="A134" s="108" t="s">
        <v>20</v>
      </c>
      <c r="B134" s="109" t="s">
        <v>28</v>
      </c>
      <c r="C134" s="109" t="s">
        <v>20</v>
      </c>
      <c r="D134" s="109" t="s">
        <v>20</v>
      </c>
      <c r="E134" s="67" t="s">
        <v>306</v>
      </c>
      <c r="F134" s="111">
        <v>9800000</v>
      </c>
      <c r="G134" s="111">
        <v>0</v>
      </c>
      <c r="H134" s="111">
        <f t="shared" si="5"/>
        <v>9800000</v>
      </c>
      <c r="I134" s="111">
        <v>0</v>
      </c>
      <c r="J134" s="111">
        <v>0</v>
      </c>
      <c r="K134" s="111">
        <f t="shared" si="6"/>
        <v>0</v>
      </c>
      <c r="L134" s="111">
        <v>0</v>
      </c>
      <c r="M134" s="111">
        <v>0</v>
      </c>
      <c r="N134" s="111">
        <f t="shared" si="7"/>
        <v>0</v>
      </c>
      <c r="O134" s="111">
        <v>0</v>
      </c>
      <c r="P134" s="114">
        <f t="shared" si="9"/>
        <v>0</v>
      </c>
    </row>
    <row r="135" spans="1:16" ht="27" customHeight="1">
      <c r="A135" s="108" t="s">
        <v>20</v>
      </c>
      <c r="B135" s="109" t="s">
        <v>20</v>
      </c>
      <c r="C135" s="109" t="s">
        <v>20</v>
      </c>
      <c r="D135" s="109" t="s">
        <v>20</v>
      </c>
      <c r="E135" s="67" t="s">
        <v>307</v>
      </c>
      <c r="F135" s="111">
        <v>9800000</v>
      </c>
      <c r="G135" s="111">
        <v>0</v>
      </c>
      <c r="H135" s="111">
        <f t="shared" si="5"/>
        <v>9800000</v>
      </c>
      <c r="I135" s="111">
        <v>0</v>
      </c>
      <c r="J135" s="111">
        <v>0</v>
      </c>
      <c r="K135" s="111">
        <f t="shared" si="6"/>
        <v>0</v>
      </c>
      <c r="L135" s="111">
        <v>0</v>
      </c>
      <c r="M135" s="111">
        <v>0</v>
      </c>
      <c r="N135" s="111">
        <f t="shared" si="7"/>
        <v>0</v>
      </c>
      <c r="O135" s="111">
        <v>0</v>
      </c>
      <c r="P135" s="114">
        <f t="shared" si="9"/>
        <v>0</v>
      </c>
    </row>
    <row r="136" spans="1:16" ht="27" customHeight="1">
      <c r="A136" s="108" t="s">
        <v>20</v>
      </c>
      <c r="B136" s="109" t="s">
        <v>20</v>
      </c>
      <c r="C136" s="109" t="s">
        <v>22</v>
      </c>
      <c r="D136" s="109" t="s">
        <v>20</v>
      </c>
      <c r="E136" s="67" t="s">
        <v>308</v>
      </c>
      <c r="F136" s="111">
        <v>9800000</v>
      </c>
      <c r="G136" s="111">
        <v>0</v>
      </c>
      <c r="H136" s="111">
        <f aca="true" t="shared" si="10" ref="H136:H199">F136+G136</f>
        <v>9800000</v>
      </c>
      <c r="I136" s="111">
        <v>0</v>
      </c>
      <c r="J136" s="111">
        <v>0</v>
      </c>
      <c r="K136" s="111">
        <f aca="true" t="shared" si="11" ref="K136:K199">I136+J136</f>
        <v>0</v>
      </c>
      <c r="L136" s="111">
        <v>0</v>
      </c>
      <c r="M136" s="111">
        <v>0</v>
      </c>
      <c r="N136" s="111">
        <f aca="true" t="shared" si="12" ref="N136:N199">L136+M136</f>
        <v>0</v>
      </c>
      <c r="O136" s="111">
        <v>0</v>
      </c>
      <c r="P136" s="114">
        <f aca="true" t="shared" si="13" ref="P136:P199">K136-N136</f>
        <v>0</v>
      </c>
    </row>
    <row r="137" spans="1:16" ht="27" customHeight="1">
      <c r="A137" s="108" t="s">
        <v>20</v>
      </c>
      <c r="B137" s="109" t="s">
        <v>20</v>
      </c>
      <c r="C137" s="109" t="s">
        <v>20</v>
      </c>
      <c r="D137" s="109" t="s">
        <v>22</v>
      </c>
      <c r="E137" s="67" t="s">
        <v>309</v>
      </c>
      <c r="F137" s="111">
        <v>9800000</v>
      </c>
      <c r="G137" s="111">
        <v>0</v>
      </c>
      <c r="H137" s="111">
        <f t="shared" si="10"/>
        <v>9800000</v>
      </c>
      <c r="I137" s="111">
        <v>0</v>
      </c>
      <c r="J137" s="111">
        <v>0</v>
      </c>
      <c r="K137" s="111">
        <f t="shared" si="11"/>
        <v>0</v>
      </c>
      <c r="L137" s="111">
        <v>0</v>
      </c>
      <c r="M137" s="111">
        <v>0</v>
      </c>
      <c r="N137" s="111">
        <f t="shared" si="12"/>
        <v>0</v>
      </c>
      <c r="O137" s="111">
        <v>0</v>
      </c>
      <c r="P137" s="114">
        <f t="shared" si="13"/>
        <v>0</v>
      </c>
    </row>
    <row r="138" spans="1:16" ht="27" customHeight="1">
      <c r="A138" s="108" t="s">
        <v>46</v>
      </c>
      <c r="B138" s="109" t="s">
        <v>20</v>
      </c>
      <c r="C138" s="109" t="s">
        <v>20</v>
      </c>
      <c r="D138" s="109" t="s">
        <v>20</v>
      </c>
      <c r="E138" s="67" t="s">
        <v>310</v>
      </c>
      <c r="F138" s="111">
        <f>F139+F147+F155+F161+F165+F175+F183+F190</f>
        <v>59236946000</v>
      </c>
      <c r="G138" s="111">
        <v>0</v>
      </c>
      <c r="H138" s="111">
        <f t="shared" si="10"/>
        <v>59236946000</v>
      </c>
      <c r="I138" s="111">
        <f>I139+I147+I155+I161+I165+I175+I183+I190</f>
        <v>13514272000</v>
      </c>
      <c r="J138" s="111">
        <f>J139+J147+J155+J161+J165+J175+J183+J190</f>
        <v>8429319805</v>
      </c>
      <c r="K138" s="111">
        <f t="shared" si="11"/>
        <v>21943591805</v>
      </c>
      <c r="L138" s="111">
        <f>L139+L147+L155+L161+L165+L175+L183+L190</f>
        <v>11796898672</v>
      </c>
      <c r="M138" s="111">
        <f>M139+M147+M155+M161+M165+M175+M183+M190</f>
        <v>5412101620</v>
      </c>
      <c r="N138" s="111">
        <f t="shared" si="12"/>
        <v>17209000292</v>
      </c>
      <c r="O138" s="112">
        <f aca="true" t="shared" si="14" ref="O138:O201">(N138/K138)*100</f>
        <v>78.42380793867488</v>
      </c>
      <c r="P138" s="114">
        <f t="shared" si="13"/>
        <v>4734591513</v>
      </c>
    </row>
    <row r="139" spans="1:16" ht="27" customHeight="1">
      <c r="A139" s="108" t="s">
        <v>20</v>
      </c>
      <c r="B139" s="109" t="s">
        <v>22</v>
      </c>
      <c r="C139" s="109" t="s">
        <v>20</v>
      </c>
      <c r="D139" s="109" t="s">
        <v>20</v>
      </c>
      <c r="E139" s="67" t="s">
        <v>311</v>
      </c>
      <c r="F139" s="111">
        <v>861200000</v>
      </c>
      <c r="G139" s="111">
        <v>0</v>
      </c>
      <c r="H139" s="111">
        <f t="shared" si="10"/>
        <v>861200000</v>
      </c>
      <c r="I139" s="111">
        <v>101987000</v>
      </c>
      <c r="J139" s="111">
        <v>341042908</v>
      </c>
      <c r="K139" s="111">
        <f t="shared" si="11"/>
        <v>443029908</v>
      </c>
      <c r="L139" s="111">
        <v>100141995</v>
      </c>
      <c r="M139" s="111">
        <v>121804520</v>
      </c>
      <c r="N139" s="111">
        <f t="shared" si="12"/>
        <v>221946515</v>
      </c>
      <c r="O139" s="112">
        <f t="shared" si="14"/>
        <v>50.0974112564879</v>
      </c>
      <c r="P139" s="114">
        <f t="shared" si="13"/>
        <v>221083393</v>
      </c>
    </row>
    <row r="140" spans="1:16" ht="27" customHeight="1">
      <c r="A140" s="108" t="s">
        <v>20</v>
      </c>
      <c r="B140" s="109" t="s">
        <v>20</v>
      </c>
      <c r="C140" s="109" t="s">
        <v>20</v>
      </c>
      <c r="D140" s="109" t="s">
        <v>20</v>
      </c>
      <c r="E140" s="67" t="s">
        <v>312</v>
      </c>
      <c r="F140" s="111">
        <v>272563000</v>
      </c>
      <c r="G140" s="111">
        <v>0</v>
      </c>
      <c r="H140" s="111">
        <f t="shared" si="10"/>
        <v>272563000</v>
      </c>
      <c r="I140" s="111">
        <v>73673000</v>
      </c>
      <c r="J140" s="111">
        <v>13704429</v>
      </c>
      <c r="K140" s="111">
        <f t="shared" si="11"/>
        <v>87377429</v>
      </c>
      <c r="L140" s="111">
        <v>83589285</v>
      </c>
      <c r="M140" s="111">
        <v>0</v>
      </c>
      <c r="N140" s="111">
        <f t="shared" si="12"/>
        <v>83589285</v>
      </c>
      <c r="O140" s="112">
        <f t="shared" si="14"/>
        <v>95.66461952090624</v>
      </c>
      <c r="P140" s="114">
        <f t="shared" si="13"/>
        <v>3788144</v>
      </c>
    </row>
    <row r="141" spans="1:16" ht="27" customHeight="1">
      <c r="A141" s="108" t="s">
        <v>20</v>
      </c>
      <c r="B141" s="109" t="s">
        <v>20</v>
      </c>
      <c r="C141" s="109" t="s">
        <v>22</v>
      </c>
      <c r="D141" s="109" t="s">
        <v>20</v>
      </c>
      <c r="E141" s="67" t="s">
        <v>313</v>
      </c>
      <c r="F141" s="111">
        <v>272563000</v>
      </c>
      <c r="G141" s="111">
        <v>0</v>
      </c>
      <c r="H141" s="111">
        <f t="shared" si="10"/>
        <v>272563000</v>
      </c>
      <c r="I141" s="111">
        <v>73673000</v>
      </c>
      <c r="J141" s="111">
        <v>13704429</v>
      </c>
      <c r="K141" s="111">
        <f t="shared" si="11"/>
        <v>87377429</v>
      </c>
      <c r="L141" s="111">
        <v>83589285</v>
      </c>
      <c r="M141" s="111">
        <v>0</v>
      </c>
      <c r="N141" s="111">
        <f t="shared" si="12"/>
        <v>83589285</v>
      </c>
      <c r="O141" s="112">
        <f t="shared" si="14"/>
        <v>95.66461952090624</v>
      </c>
      <c r="P141" s="114">
        <f t="shared" si="13"/>
        <v>3788144</v>
      </c>
    </row>
    <row r="142" spans="1:16" ht="27" customHeight="1">
      <c r="A142" s="108" t="s">
        <v>20</v>
      </c>
      <c r="B142" s="109" t="s">
        <v>20</v>
      </c>
      <c r="C142" s="109" t="s">
        <v>20</v>
      </c>
      <c r="D142" s="109" t="s">
        <v>22</v>
      </c>
      <c r="E142" s="67" t="s">
        <v>314</v>
      </c>
      <c r="F142" s="111">
        <v>173449000</v>
      </c>
      <c r="G142" s="111">
        <v>0</v>
      </c>
      <c r="H142" s="111">
        <f t="shared" si="10"/>
        <v>173449000</v>
      </c>
      <c r="I142" s="111">
        <v>52543000</v>
      </c>
      <c r="J142" s="111">
        <v>13402429</v>
      </c>
      <c r="K142" s="111">
        <f t="shared" si="11"/>
        <v>65945429</v>
      </c>
      <c r="L142" s="111">
        <v>62459285</v>
      </c>
      <c r="M142" s="111">
        <v>0</v>
      </c>
      <c r="N142" s="111">
        <f t="shared" si="12"/>
        <v>62459285</v>
      </c>
      <c r="O142" s="112">
        <f t="shared" si="14"/>
        <v>94.71359265856016</v>
      </c>
      <c r="P142" s="114">
        <f t="shared" si="13"/>
        <v>3486144</v>
      </c>
    </row>
    <row r="143" spans="1:16" ht="27" customHeight="1">
      <c r="A143" s="108" t="s">
        <v>20</v>
      </c>
      <c r="B143" s="109" t="s">
        <v>20</v>
      </c>
      <c r="C143" s="109" t="s">
        <v>20</v>
      </c>
      <c r="D143" s="109" t="s">
        <v>28</v>
      </c>
      <c r="E143" s="67" t="s">
        <v>315</v>
      </c>
      <c r="F143" s="111">
        <v>99114000</v>
      </c>
      <c r="G143" s="111">
        <v>0</v>
      </c>
      <c r="H143" s="111">
        <f t="shared" si="10"/>
        <v>99114000</v>
      </c>
      <c r="I143" s="111">
        <v>21130000</v>
      </c>
      <c r="J143" s="111">
        <v>302000</v>
      </c>
      <c r="K143" s="111">
        <f t="shared" si="11"/>
        <v>21432000</v>
      </c>
      <c r="L143" s="111">
        <v>21130000</v>
      </c>
      <c r="M143" s="111">
        <v>0</v>
      </c>
      <c r="N143" s="111">
        <f t="shared" si="12"/>
        <v>21130000</v>
      </c>
      <c r="O143" s="112">
        <f t="shared" si="14"/>
        <v>98.59089212392685</v>
      </c>
      <c r="P143" s="114">
        <f t="shared" si="13"/>
        <v>302000</v>
      </c>
    </row>
    <row r="144" spans="1:16" ht="27" customHeight="1">
      <c r="A144" s="108" t="s">
        <v>20</v>
      </c>
      <c r="B144" s="109" t="s">
        <v>20</v>
      </c>
      <c r="C144" s="109" t="s">
        <v>20</v>
      </c>
      <c r="D144" s="109" t="s">
        <v>20</v>
      </c>
      <c r="E144" s="67" t="s">
        <v>316</v>
      </c>
      <c r="F144" s="111">
        <v>588637000</v>
      </c>
      <c r="G144" s="111">
        <v>0</v>
      </c>
      <c r="H144" s="111">
        <f t="shared" si="10"/>
        <v>588637000</v>
      </c>
      <c r="I144" s="111">
        <v>28314000</v>
      </c>
      <c r="J144" s="111">
        <v>327338479</v>
      </c>
      <c r="K144" s="111">
        <f t="shared" si="11"/>
        <v>355652479</v>
      </c>
      <c r="L144" s="111">
        <v>16552710</v>
      </c>
      <c r="M144" s="111">
        <v>121804520</v>
      </c>
      <c r="N144" s="111">
        <f t="shared" si="12"/>
        <v>138357230</v>
      </c>
      <c r="O144" s="112">
        <f t="shared" si="14"/>
        <v>38.90236626186992</v>
      </c>
      <c r="P144" s="114">
        <f t="shared" si="13"/>
        <v>217295249</v>
      </c>
    </row>
    <row r="145" spans="1:16" ht="27" customHeight="1">
      <c r="A145" s="108" t="s">
        <v>20</v>
      </c>
      <c r="B145" s="109" t="s">
        <v>20</v>
      </c>
      <c r="C145" s="109" t="s">
        <v>28</v>
      </c>
      <c r="D145" s="109" t="s">
        <v>20</v>
      </c>
      <c r="E145" s="67" t="s">
        <v>317</v>
      </c>
      <c r="F145" s="111">
        <v>588637000</v>
      </c>
      <c r="G145" s="111">
        <v>0</v>
      </c>
      <c r="H145" s="111">
        <f t="shared" si="10"/>
        <v>588637000</v>
      </c>
      <c r="I145" s="111">
        <v>28314000</v>
      </c>
      <c r="J145" s="111">
        <v>327338479</v>
      </c>
      <c r="K145" s="111">
        <f t="shared" si="11"/>
        <v>355652479</v>
      </c>
      <c r="L145" s="111">
        <v>16552710</v>
      </c>
      <c r="M145" s="111">
        <v>121804520</v>
      </c>
      <c r="N145" s="111">
        <f t="shared" si="12"/>
        <v>138357230</v>
      </c>
      <c r="O145" s="112">
        <f t="shared" si="14"/>
        <v>38.90236626186992</v>
      </c>
      <c r="P145" s="114">
        <f t="shared" si="13"/>
        <v>217295249</v>
      </c>
    </row>
    <row r="146" spans="1:16" ht="27" customHeight="1">
      <c r="A146" s="108" t="s">
        <v>20</v>
      </c>
      <c r="B146" s="109" t="s">
        <v>20</v>
      </c>
      <c r="C146" s="109" t="s">
        <v>20</v>
      </c>
      <c r="D146" s="109" t="s">
        <v>22</v>
      </c>
      <c r="E146" s="67" t="s">
        <v>318</v>
      </c>
      <c r="F146" s="111">
        <v>588637000</v>
      </c>
      <c r="G146" s="111">
        <v>0</v>
      </c>
      <c r="H146" s="111">
        <f t="shared" si="10"/>
        <v>588637000</v>
      </c>
      <c r="I146" s="111">
        <v>28314000</v>
      </c>
      <c r="J146" s="111">
        <v>327338479</v>
      </c>
      <c r="K146" s="111">
        <f t="shared" si="11"/>
        <v>355652479</v>
      </c>
      <c r="L146" s="111">
        <v>16552710</v>
      </c>
      <c r="M146" s="111">
        <v>121804520</v>
      </c>
      <c r="N146" s="111">
        <f t="shared" si="12"/>
        <v>138357230</v>
      </c>
      <c r="O146" s="112">
        <f t="shared" si="14"/>
        <v>38.90236626186992</v>
      </c>
      <c r="P146" s="114">
        <f t="shared" si="13"/>
        <v>217295249</v>
      </c>
    </row>
    <row r="147" spans="1:16" ht="27" customHeight="1">
      <c r="A147" s="108" t="s">
        <v>20</v>
      </c>
      <c r="B147" s="109" t="s">
        <v>28</v>
      </c>
      <c r="C147" s="109" t="s">
        <v>20</v>
      </c>
      <c r="D147" s="109" t="s">
        <v>20</v>
      </c>
      <c r="E147" s="67" t="s">
        <v>319</v>
      </c>
      <c r="F147" s="111">
        <v>9886590000</v>
      </c>
      <c r="G147" s="111">
        <v>0</v>
      </c>
      <c r="H147" s="111">
        <f t="shared" si="10"/>
        <v>9886590000</v>
      </c>
      <c r="I147" s="111">
        <v>3507021000</v>
      </c>
      <c r="J147" s="111">
        <v>935975713</v>
      </c>
      <c r="K147" s="111">
        <f t="shared" si="11"/>
        <v>4442996713</v>
      </c>
      <c r="L147" s="111">
        <v>3728123975</v>
      </c>
      <c r="M147" s="111">
        <v>600870214</v>
      </c>
      <c r="N147" s="111">
        <f t="shared" si="12"/>
        <v>4328994189</v>
      </c>
      <c r="O147" s="112">
        <f t="shared" si="14"/>
        <v>97.43410739723409</v>
      </c>
      <c r="P147" s="114">
        <f t="shared" si="13"/>
        <v>114002524</v>
      </c>
    </row>
    <row r="148" spans="1:16" ht="27" customHeight="1">
      <c r="A148" s="108" t="s">
        <v>20</v>
      </c>
      <c r="B148" s="109" t="s">
        <v>20</v>
      </c>
      <c r="C148" s="109" t="s">
        <v>20</v>
      </c>
      <c r="D148" s="109" t="s">
        <v>20</v>
      </c>
      <c r="E148" s="67" t="s">
        <v>320</v>
      </c>
      <c r="F148" s="111">
        <v>5150000000</v>
      </c>
      <c r="G148" s="111">
        <v>0</v>
      </c>
      <c r="H148" s="111">
        <f t="shared" si="10"/>
        <v>5150000000</v>
      </c>
      <c r="I148" s="111">
        <v>1692560000</v>
      </c>
      <c r="J148" s="111">
        <v>73089041</v>
      </c>
      <c r="K148" s="111">
        <f t="shared" si="11"/>
        <v>1765649041</v>
      </c>
      <c r="L148" s="111">
        <v>1653057480</v>
      </c>
      <c r="M148" s="111">
        <v>0</v>
      </c>
      <c r="N148" s="111">
        <f t="shared" si="12"/>
        <v>1653057480</v>
      </c>
      <c r="O148" s="112">
        <f t="shared" si="14"/>
        <v>93.62321965546266</v>
      </c>
      <c r="P148" s="114">
        <f t="shared" si="13"/>
        <v>112591561</v>
      </c>
    </row>
    <row r="149" spans="1:16" ht="27" customHeight="1">
      <c r="A149" s="115" t="s">
        <v>20</v>
      </c>
      <c r="B149" s="116" t="s">
        <v>20</v>
      </c>
      <c r="C149" s="116" t="s">
        <v>22</v>
      </c>
      <c r="D149" s="116" t="s">
        <v>20</v>
      </c>
      <c r="E149" s="120" t="s">
        <v>321</v>
      </c>
      <c r="F149" s="118">
        <v>4450000000</v>
      </c>
      <c r="G149" s="118">
        <v>0</v>
      </c>
      <c r="H149" s="118">
        <f t="shared" si="10"/>
        <v>4450000000</v>
      </c>
      <c r="I149" s="118">
        <v>1509260000</v>
      </c>
      <c r="J149" s="118">
        <v>42408548</v>
      </c>
      <c r="K149" s="118">
        <f t="shared" si="11"/>
        <v>1551668548</v>
      </c>
      <c r="L149" s="118">
        <v>1444917402</v>
      </c>
      <c r="M149" s="118">
        <v>0</v>
      </c>
      <c r="N149" s="118">
        <f t="shared" si="12"/>
        <v>1444917402</v>
      </c>
      <c r="O149" s="119">
        <f t="shared" si="14"/>
        <v>93.12023523724862</v>
      </c>
      <c r="P149" s="136">
        <f t="shared" si="13"/>
        <v>106751146</v>
      </c>
    </row>
    <row r="150" spans="1:16" ht="27" customHeight="1">
      <c r="A150" s="108" t="s">
        <v>20</v>
      </c>
      <c r="B150" s="109" t="s">
        <v>20</v>
      </c>
      <c r="C150" s="109" t="s">
        <v>20</v>
      </c>
      <c r="D150" s="109" t="s">
        <v>22</v>
      </c>
      <c r="E150" s="67" t="s">
        <v>322</v>
      </c>
      <c r="F150" s="111">
        <v>4450000000</v>
      </c>
      <c r="G150" s="111">
        <v>0</v>
      </c>
      <c r="H150" s="111">
        <f t="shared" si="10"/>
        <v>4450000000</v>
      </c>
      <c r="I150" s="111">
        <v>1509260000</v>
      </c>
      <c r="J150" s="111">
        <v>42408548</v>
      </c>
      <c r="K150" s="111">
        <f t="shared" si="11"/>
        <v>1551668548</v>
      </c>
      <c r="L150" s="111">
        <v>1444917402</v>
      </c>
      <c r="M150" s="111">
        <v>0</v>
      </c>
      <c r="N150" s="111">
        <f t="shared" si="12"/>
        <v>1444917402</v>
      </c>
      <c r="O150" s="112">
        <f t="shared" si="14"/>
        <v>93.12023523724862</v>
      </c>
      <c r="P150" s="114">
        <f t="shared" si="13"/>
        <v>106751146</v>
      </c>
    </row>
    <row r="151" spans="1:16" ht="27" customHeight="1">
      <c r="A151" s="108" t="s">
        <v>20</v>
      </c>
      <c r="B151" s="109" t="s">
        <v>20</v>
      </c>
      <c r="C151" s="109" t="s">
        <v>28</v>
      </c>
      <c r="D151" s="109" t="s">
        <v>20</v>
      </c>
      <c r="E151" s="67" t="s">
        <v>323</v>
      </c>
      <c r="F151" s="111">
        <v>700000000</v>
      </c>
      <c r="G151" s="111">
        <v>0</v>
      </c>
      <c r="H151" s="111">
        <f t="shared" si="10"/>
        <v>700000000</v>
      </c>
      <c r="I151" s="111">
        <v>183300000</v>
      </c>
      <c r="J151" s="111">
        <v>30680493</v>
      </c>
      <c r="K151" s="111">
        <f t="shared" si="11"/>
        <v>213980493</v>
      </c>
      <c r="L151" s="111">
        <v>208140078</v>
      </c>
      <c r="M151" s="111">
        <v>0</v>
      </c>
      <c r="N151" s="111">
        <f t="shared" si="12"/>
        <v>208140078</v>
      </c>
      <c r="O151" s="112">
        <f t="shared" si="14"/>
        <v>97.27058531452211</v>
      </c>
      <c r="P151" s="114">
        <f t="shared" si="13"/>
        <v>5840415</v>
      </c>
    </row>
    <row r="152" spans="1:16" ht="27" customHeight="1">
      <c r="A152" s="108" t="s">
        <v>20</v>
      </c>
      <c r="B152" s="109" t="s">
        <v>20</v>
      </c>
      <c r="C152" s="109" t="s">
        <v>20</v>
      </c>
      <c r="D152" s="109" t="s">
        <v>20</v>
      </c>
      <c r="E152" s="67" t="s">
        <v>324</v>
      </c>
      <c r="F152" s="111">
        <v>4736590000</v>
      </c>
      <c r="G152" s="111">
        <v>0</v>
      </c>
      <c r="H152" s="111">
        <f t="shared" si="10"/>
        <v>4736590000</v>
      </c>
      <c r="I152" s="111">
        <v>1814461000</v>
      </c>
      <c r="J152" s="111">
        <v>862886672</v>
      </c>
      <c r="K152" s="111">
        <f t="shared" si="11"/>
        <v>2677347672</v>
      </c>
      <c r="L152" s="111">
        <v>2075066495</v>
      </c>
      <c r="M152" s="111">
        <v>600870214</v>
      </c>
      <c r="N152" s="111">
        <f t="shared" si="12"/>
        <v>2675936709</v>
      </c>
      <c r="O152" s="112">
        <f t="shared" si="14"/>
        <v>99.94729997098412</v>
      </c>
      <c r="P152" s="114">
        <f t="shared" si="13"/>
        <v>1410963</v>
      </c>
    </row>
    <row r="153" spans="1:16" ht="27" customHeight="1">
      <c r="A153" s="108" t="s">
        <v>20</v>
      </c>
      <c r="B153" s="109" t="s">
        <v>20</v>
      </c>
      <c r="C153" s="109" t="s">
        <v>32</v>
      </c>
      <c r="D153" s="109" t="s">
        <v>20</v>
      </c>
      <c r="E153" s="67" t="s">
        <v>325</v>
      </c>
      <c r="F153" s="111">
        <v>4736590000</v>
      </c>
      <c r="G153" s="111">
        <v>0</v>
      </c>
      <c r="H153" s="111">
        <f t="shared" si="10"/>
        <v>4736590000</v>
      </c>
      <c r="I153" s="111">
        <v>1814461000</v>
      </c>
      <c r="J153" s="111">
        <v>862886672</v>
      </c>
      <c r="K153" s="111">
        <f t="shared" si="11"/>
        <v>2677347672</v>
      </c>
      <c r="L153" s="111">
        <v>2075066495</v>
      </c>
      <c r="M153" s="111">
        <v>600870214</v>
      </c>
      <c r="N153" s="111">
        <f t="shared" si="12"/>
        <v>2675936709</v>
      </c>
      <c r="O153" s="112">
        <f t="shared" si="14"/>
        <v>99.94729997098412</v>
      </c>
      <c r="P153" s="114">
        <f t="shared" si="13"/>
        <v>1410963</v>
      </c>
    </row>
    <row r="154" spans="1:16" ht="27" customHeight="1">
      <c r="A154" s="108" t="s">
        <v>20</v>
      </c>
      <c r="B154" s="109" t="s">
        <v>20</v>
      </c>
      <c r="C154" s="109" t="s">
        <v>20</v>
      </c>
      <c r="D154" s="109" t="s">
        <v>22</v>
      </c>
      <c r="E154" s="67" t="s">
        <v>326</v>
      </c>
      <c r="F154" s="111">
        <v>4736590000</v>
      </c>
      <c r="G154" s="111">
        <v>0</v>
      </c>
      <c r="H154" s="111">
        <f t="shared" si="10"/>
        <v>4736590000</v>
      </c>
      <c r="I154" s="111">
        <v>1814461000</v>
      </c>
      <c r="J154" s="111">
        <v>862886672</v>
      </c>
      <c r="K154" s="111">
        <f t="shared" si="11"/>
        <v>2677347672</v>
      </c>
      <c r="L154" s="111">
        <v>2075066495</v>
      </c>
      <c r="M154" s="111">
        <v>600870214</v>
      </c>
      <c r="N154" s="111">
        <f t="shared" si="12"/>
        <v>2675936709</v>
      </c>
      <c r="O154" s="112">
        <f t="shared" si="14"/>
        <v>99.94729997098412</v>
      </c>
      <c r="P154" s="114">
        <f t="shared" si="13"/>
        <v>1410963</v>
      </c>
    </row>
    <row r="155" spans="1:16" ht="27" customHeight="1">
      <c r="A155" s="108" t="s">
        <v>20</v>
      </c>
      <c r="B155" s="109" t="s">
        <v>32</v>
      </c>
      <c r="C155" s="109" t="s">
        <v>20</v>
      </c>
      <c r="D155" s="109" t="s">
        <v>20</v>
      </c>
      <c r="E155" s="67" t="s">
        <v>327</v>
      </c>
      <c r="F155" s="111">
        <v>279734000</v>
      </c>
      <c r="G155" s="111">
        <v>0</v>
      </c>
      <c r="H155" s="111">
        <f t="shared" si="10"/>
        <v>279734000</v>
      </c>
      <c r="I155" s="111">
        <v>61620000</v>
      </c>
      <c r="J155" s="111">
        <v>1912784</v>
      </c>
      <c r="K155" s="111">
        <f t="shared" si="11"/>
        <v>63532784</v>
      </c>
      <c r="L155" s="111">
        <v>62129115</v>
      </c>
      <c r="M155" s="111">
        <v>0</v>
      </c>
      <c r="N155" s="111">
        <f t="shared" si="12"/>
        <v>62129115</v>
      </c>
      <c r="O155" s="112">
        <f t="shared" si="14"/>
        <v>97.79063829471096</v>
      </c>
      <c r="P155" s="114">
        <f t="shared" si="13"/>
        <v>1403669</v>
      </c>
    </row>
    <row r="156" spans="1:16" ht="27" customHeight="1">
      <c r="A156" s="108" t="s">
        <v>20</v>
      </c>
      <c r="B156" s="109" t="s">
        <v>20</v>
      </c>
      <c r="C156" s="109" t="s">
        <v>20</v>
      </c>
      <c r="D156" s="109" t="s">
        <v>20</v>
      </c>
      <c r="E156" s="67" t="s">
        <v>328</v>
      </c>
      <c r="F156" s="111">
        <v>279734000</v>
      </c>
      <c r="G156" s="111">
        <v>0</v>
      </c>
      <c r="H156" s="111">
        <f t="shared" si="10"/>
        <v>279734000</v>
      </c>
      <c r="I156" s="111">
        <v>61620000</v>
      </c>
      <c r="J156" s="111">
        <v>1912784</v>
      </c>
      <c r="K156" s="111">
        <f t="shared" si="11"/>
        <v>63532784</v>
      </c>
      <c r="L156" s="111">
        <v>62129115</v>
      </c>
      <c r="M156" s="111">
        <v>0</v>
      </c>
      <c r="N156" s="111">
        <f t="shared" si="12"/>
        <v>62129115</v>
      </c>
      <c r="O156" s="112">
        <f t="shared" si="14"/>
        <v>97.79063829471096</v>
      </c>
      <c r="P156" s="114">
        <f t="shared" si="13"/>
        <v>1403669</v>
      </c>
    </row>
    <row r="157" spans="1:16" ht="27" customHeight="1">
      <c r="A157" s="108" t="s">
        <v>20</v>
      </c>
      <c r="B157" s="109" t="s">
        <v>20</v>
      </c>
      <c r="C157" s="109" t="s">
        <v>22</v>
      </c>
      <c r="D157" s="109" t="s">
        <v>20</v>
      </c>
      <c r="E157" s="67" t="s">
        <v>329</v>
      </c>
      <c r="F157" s="111">
        <v>250000000</v>
      </c>
      <c r="G157" s="111">
        <v>0</v>
      </c>
      <c r="H157" s="111">
        <f t="shared" si="10"/>
        <v>250000000</v>
      </c>
      <c r="I157" s="111">
        <v>52380000</v>
      </c>
      <c r="J157" s="111">
        <v>1533784</v>
      </c>
      <c r="K157" s="111">
        <f t="shared" si="11"/>
        <v>53913784</v>
      </c>
      <c r="L157" s="111">
        <v>53539115</v>
      </c>
      <c r="M157" s="111">
        <v>0</v>
      </c>
      <c r="N157" s="111">
        <f t="shared" si="12"/>
        <v>53539115</v>
      </c>
      <c r="O157" s="112">
        <f t="shared" si="14"/>
        <v>99.30505898083503</v>
      </c>
      <c r="P157" s="114">
        <f t="shared" si="13"/>
        <v>374669</v>
      </c>
    </row>
    <row r="158" spans="1:16" ht="27" customHeight="1">
      <c r="A158" s="108" t="s">
        <v>20</v>
      </c>
      <c r="B158" s="109" t="s">
        <v>20</v>
      </c>
      <c r="C158" s="109" t="s">
        <v>20</v>
      </c>
      <c r="D158" s="109" t="s">
        <v>22</v>
      </c>
      <c r="E158" s="67" t="s">
        <v>572</v>
      </c>
      <c r="F158" s="111">
        <v>250000000</v>
      </c>
      <c r="G158" s="111">
        <v>0</v>
      </c>
      <c r="H158" s="111">
        <f t="shared" si="10"/>
        <v>250000000</v>
      </c>
      <c r="I158" s="111">
        <v>52380000</v>
      </c>
      <c r="J158" s="111">
        <v>1533784</v>
      </c>
      <c r="K158" s="111">
        <f t="shared" si="11"/>
        <v>53913784</v>
      </c>
      <c r="L158" s="111">
        <v>53539115</v>
      </c>
      <c r="M158" s="111">
        <v>0</v>
      </c>
      <c r="N158" s="111">
        <f t="shared" si="12"/>
        <v>53539115</v>
      </c>
      <c r="O158" s="112">
        <f t="shared" si="14"/>
        <v>99.30505898083503</v>
      </c>
      <c r="P158" s="114">
        <f t="shared" si="13"/>
        <v>374669</v>
      </c>
    </row>
    <row r="159" spans="1:16" ht="27" customHeight="1">
      <c r="A159" s="108" t="s">
        <v>20</v>
      </c>
      <c r="B159" s="109" t="s">
        <v>20</v>
      </c>
      <c r="C159" s="109" t="s">
        <v>28</v>
      </c>
      <c r="D159" s="109" t="s">
        <v>20</v>
      </c>
      <c r="E159" s="67" t="s">
        <v>330</v>
      </c>
      <c r="F159" s="111">
        <v>29734000</v>
      </c>
      <c r="G159" s="111">
        <v>0</v>
      </c>
      <c r="H159" s="111">
        <f t="shared" si="10"/>
        <v>29734000</v>
      </c>
      <c r="I159" s="111">
        <v>9240000</v>
      </c>
      <c r="J159" s="111">
        <v>379000</v>
      </c>
      <c r="K159" s="111">
        <f t="shared" si="11"/>
        <v>9619000</v>
      </c>
      <c r="L159" s="111">
        <v>8590000</v>
      </c>
      <c r="M159" s="111">
        <v>0</v>
      </c>
      <c r="N159" s="111">
        <f t="shared" si="12"/>
        <v>8590000</v>
      </c>
      <c r="O159" s="112">
        <f t="shared" si="14"/>
        <v>89.30242228921925</v>
      </c>
      <c r="P159" s="114">
        <f t="shared" si="13"/>
        <v>1029000</v>
      </c>
    </row>
    <row r="160" spans="1:16" ht="27" customHeight="1">
      <c r="A160" s="108" t="s">
        <v>20</v>
      </c>
      <c r="B160" s="109" t="s">
        <v>20</v>
      </c>
      <c r="C160" s="109" t="s">
        <v>20</v>
      </c>
      <c r="D160" s="109" t="s">
        <v>22</v>
      </c>
      <c r="E160" s="67" t="s">
        <v>331</v>
      </c>
      <c r="F160" s="111">
        <v>29734000</v>
      </c>
      <c r="G160" s="111">
        <v>0</v>
      </c>
      <c r="H160" s="111">
        <f t="shared" si="10"/>
        <v>29734000</v>
      </c>
      <c r="I160" s="111">
        <v>9240000</v>
      </c>
      <c r="J160" s="111">
        <v>379000</v>
      </c>
      <c r="K160" s="111">
        <f t="shared" si="11"/>
        <v>9619000</v>
      </c>
      <c r="L160" s="111">
        <v>8590000</v>
      </c>
      <c r="M160" s="111">
        <v>0</v>
      </c>
      <c r="N160" s="111">
        <f t="shared" si="12"/>
        <v>8590000</v>
      </c>
      <c r="O160" s="112">
        <f t="shared" si="14"/>
        <v>89.30242228921925</v>
      </c>
      <c r="P160" s="114">
        <f t="shared" si="13"/>
        <v>1029000</v>
      </c>
    </row>
    <row r="161" spans="1:16" ht="27" customHeight="1">
      <c r="A161" s="108" t="s">
        <v>20</v>
      </c>
      <c r="B161" s="109" t="s">
        <v>36</v>
      </c>
      <c r="C161" s="109" t="s">
        <v>20</v>
      </c>
      <c r="D161" s="109" t="s">
        <v>20</v>
      </c>
      <c r="E161" s="67" t="s">
        <v>332</v>
      </c>
      <c r="F161" s="111">
        <v>9911000</v>
      </c>
      <c r="G161" s="111">
        <v>0</v>
      </c>
      <c r="H161" s="111">
        <f t="shared" si="10"/>
        <v>9911000</v>
      </c>
      <c r="I161" s="111">
        <v>0</v>
      </c>
      <c r="J161" s="111">
        <v>80924</v>
      </c>
      <c r="K161" s="111">
        <f t="shared" si="11"/>
        <v>80924</v>
      </c>
      <c r="L161" s="111">
        <v>0</v>
      </c>
      <c r="M161" s="111">
        <v>0</v>
      </c>
      <c r="N161" s="111">
        <f t="shared" si="12"/>
        <v>0</v>
      </c>
      <c r="O161" s="111">
        <f t="shared" si="14"/>
        <v>0</v>
      </c>
      <c r="P161" s="114">
        <f t="shared" si="13"/>
        <v>80924</v>
      </c>
    </row>
    <row r="162" spans="1:16" ht="27" customHeight="1">
      <c r="A162" s="108" t="s">
        <v>20</v>
      </c>
      <c r="B162" s="109" t="s">
        <v>20</v>
      </c>
      <c r="C162" s="109" t="s">
        <v>20</v>
      </c>
      <c r="D162" s="109" t="s">
        <v>20</v>
      </c>
      <c r="E162" s="67" t="s">
        <v>333</v>
      </c>
      <c r="F162" s="111">
        <v>9911000</v>
      </c>
      <c r="G162" s="111">
        <v>0</v>
      </c>
      <c r="H162" s="111">
        <f t="shared" si="10"/>
        <v>9911000</v>
      </c>
      <c r="I162" s="111">
        <v>0</v>
      </c>
      <c r="J162" s="111">
        <v>80924</v>
      </c>
      <c r="K162" s="111">
        <f t="shared" si="11"/>
        <v>80924</v>
      </c>
      <c r="L162" s="111">
        <v>0</v>
      </c>
      <c r="M162" s="111">
        <v>0</v>
      </c>
      <c r="N162" s="111">
        <f t="shared" si="12"/>
        <v>0</v>
      </c>
      <c r="O162" s="111">
        <f t="shared" si="14"/>
        <v>0</v>
      </c>
      <c r="P162" s="114">
        <f t="shared" si="13"/>
        <v>80924</v>
      </c>
    </row>
    <row r="163" spans="1:16" ht="27" customHeight="1">
      <c r="A163" s="108" t="s">
        <v>20</v>
      </c>
      <c r="B163" s="109" t="s">
        <v>20</v>
      </c>
      <c r="C163" s="109" t="s">
        <v>22</v>
      </c>
      <c r="D163" s="109" t="s">
        <v>20</v>
      </c>
      <c r="E163" s="67" t="s">
        <v>334</v>
      </c>
      <c r="F163" s="111">
        <v>9911000</v>
      </c>
      <c r="G163" s="111">
        <v>0</v>
      </c>
      <c r="H163" s="111">
        <f t="shared" si="10"/>
        <v>9911000</v>
      </c>
      <c r="I163" s="111">
        <v>0</v>
      </c>
      <c r="J163" s="111">
        <v>80924</v>
      </c>
      <c r="K163" s="111">
        <f t="shared" si="11"/>
        <v>80924</v>
      </c>
      <c r="L163" s="111">
        <v>0</v>
      </c>
      <c r="M163" s="111">
        <v>0</v>
      </c>
      <c r="N163" s="111">
        <f t="shared" si="12"/>
        <v>0</v>
      </c>
      <c r="O163" s="111">
        <f t="shared" si="14"/>
        <v>0</v>
      </c>
      <c r="P163" s="114">
        <f t="shared" si="13"/>
        <v>80924</v>
      </c>
    </row>
    <row r="164" spans="1:16" ht="27" customHeight="1">
      <c r="A164" s="108" t="s">
        <v>20</v>
      </c>
      <c r="B164" s="109" t="s">
        <v>20</v>
      </c>
      <c r="C164" s="109" t="s">
        <v>20</v>
      </c>
      <c r="D164" s="109" t="s">
        <v>22</v>
      </c>
      <c r="E164" s="67" t="s">
        <v>335</v>
      </c>
      <c r="F164" s="111">
        <v>9911000</v>
      </c>
      <c r="G164" s="111">
        <v>0</v>
      </c>
      <c r="H164" s="111">
        <f t="shared" si="10"/>
        <v>9911000</v>
      </c>
      <c r="I164" s="111">
        <v>0</v>
      </c>
      <c r="J164" s="111">
        <v>80924</v>
      </c>
      <c r="K164" s="111">
        <f t="shared" si="11"/>
        <v>80924</v>
      </c>
      <c r="L164" s="111">
        <v>0</v>
      </c>
      <c r="M164" s="111">
        <v>0</v>
      </c>
      <c r="N164" s="111">
        <f t="shared" si="12"/>
        <v>0</v>
      </c>
      <c r="O164" s="111">
        <f t="shared" si="14"/>
        <v>0</v>
      </c>
      <c r="P164" s="114">
        <f t="shared" si="13"/>
        <v>80924</v>
      </c>
    </row>
    <row r="165" spans="1:16" ht="27" customHeight="1">
      <c r="A165" s="108" t="s">
        <v>20</v>
      </c>
      <c r="B165" s="109" t="s">
        <v>39</v>
      </c>
      <c r="C165" s="109" t="s">
        <v>20</v>
      </c>
      <c r="D165" s="109" t="s">
        <v>20</v>
      </c>
      <c r="E165" s="67" t="s">
        <v>336</v>
      </c>
      <c r="F165" s="111">
        <v>38234135000</v>
      </c>
      <c r="G165" s="111">
        <v>0</v>
      </c>
      <c r="H165" s="111">
        <f t="shared" si="10"/>
        <v>38234135000</v>
      </c>
      <c r="I165" s="111">
        <v>8600205000</v>
      </c>
      <c r="J165" s="111">
        <v>4597171038</v>
      </c>
      <c r="K165" s="111">
        <f t="shared" si="11"/>
        <v>13197376038</v>
      </c>
      <c r="L165" s="111">
        <v>6481502153</v>
      </c>
      <c r="M165" s="111">
        <v>3939059040</v>
      </c>
      <c r="N165" s="111">
        <f t="shared" si="12"/>
        <v>10420561193</v>
      </c>
      <c r="O165" s="112">
        <f t="shared" si="14"/>
        <v>78.95934133418227</v>
      </c>
      <c r="P165" s="114">
        <f t="shared" si="13"/>
        <v>2776814845</v>
      </c>
    </row>
    <row r="166" spans="1:16" ht="27" customHeight="1">
      <c r="A166" s="108" t="s">
        <v>20</v>
      </c>
      <c r="B166" s="109" t="s">
        <v>20</v>
      </c>
      <c r="C166" s="109" t="s">
        <v>20</v>
      </c>
      <c r="D166" s="109" t="s">
        <v>20</v>
      </c>
      <c r="E166" s="67" t="s">
        <v>337</v>
      </c>
      <c r="F166" s="111">
        <v>455924000</v>
      </c>
      <c r="G166" s="111">
        <v>0</v>
      </c>
      <c r="H166" s="111">
        <f t="shared" si="10"/>
        <v>455924000</v>
      </c>
      <c r="I166" s="111">
        <v>73660000</v>
      </c>
      <c r="J166" s="111">
        <v>14226549</v>
      </c>
      <c r="K166" s="111">
        <f t="shared" si="11"/>
        <v>87886549</v>
      </c>
      <c r="L166" s="111">
        <v>65365763</v>
      </c>
      <c r="M166" s="111">
        <v>345000</v>
      </c>
      <c r="N166" s="111">
        <f t="shared" si="12"/>
        <v>65710763</v>
      </c>
      <c r="O166" s="112">
        <f t="shared" si="14"/>
        <v>74.76771331640295</v>
      </c>
      <c r="P166" s="114">
        <f t="shared" si="13"/>
        <v>22175786</v>
      </c>
    </row>
    <row r="167" spans="1:16" ht="27" customHeight="1">
      <c r="A167" s="108" t="s">
        <v>20</v>
      </c>
      <c r="B167" s="109" t="s">
        <v>20</v>
      </c>
      <c r="C167" s="109" t="s">
        <v>22</v>
      </c>
      <c r="D167" s="109" t="s">
        <v>20</v>
      </c>
      <c r="E167" s="67" t="s">
        <v>338</v>
      </c>
      <c r="F167" s="111">
        <v>455924000</v>
      </c>
      <c r="G167" s="111">
        <v>0</v>
      </c>
      <c r="H167" s="111">
        <f t="shared" si="10"/>
        <v>455924000</v>
      </c>
      <c r="I167" s="111">
        <v>73660000</v>
      </c>
      <c r="J167" s="111">
        <v>14226549</v>
      </c>
      <c r="K167" s="111">
        <f t="shared" si="11"/>
        <v>87886549</v>
      </c>
      <c r="L167" s="111">
        <v>65365763</v>
      </c>
      <c r="M167" s="111">
        <v>345000</v>
      </c>
      <c r="N167" s="111">
        <f t="shared" si="12"/>
        <v>65710763</v>
      </c>
      <c r="O167" s="112">
        <f t="shared" si="14"/>
        <v>74.76771331640295</v>
      </c>
      <c r="P167" s="114">
        <f t="shared" si="13"/>
        <v>22175786</v>
      </c>
    </row>
    <row r="168" spans="1:16" ht="27" customHeight="1">
      <c r="A168" s="108" t="s">
        <v>20</v>
      </c>
      <c r="B168" s="109" t="s">
        <v>20</v>
      </c>
      <c r="C168" s="109" t="s">
        <v>20</v>
      </c>
      <c r="D168" s="109" t="s">
        <v>22</v>
      </c>
      <c r="E168" s="67" t="s">
        <v>339</v>
      </c>
      <c r="F168" s="111">
        <v>128848000</v>
      </c>
      <c r="G168" s="111">
        <v>0</v>
      </c>
      <c r="H168" s="111">
        <f t="shared" si="10"/>
        <v>128848000</v>
      </c>
      <c r="I168" s="111">
        <v>23890000</v>
      </c>
      <c r="J168" s="111">
        <v>648277</v>
      </c>
      <c r="K168" s="111">
        <f t="shared" si="11"/>
        <v>24538277</v>
      </c>
      <c r="L168" s="111">
        <v>23592149</v>
      </c>
      <c r="M168" s="111">
        <v>0</v>
      </c>
      <c r="N168" s="111">
        <f t="shared" si="12"/>
        <v>23592149</v>
      </c>
      <c r="O168" s="112">
        <f t="shared" si="14"/>
        <v>96.14427695962516</v>
      </c>
      <c r="P168" s="114">
        <f t="shared" si="13"/>
        <v>946128</v>
      </c>
    </row>
    <row r="169" spans="1:16" ht="27" customHeight="1">
      <c r="A169" s="108" t="s">
        <v>20</v>
      </c>
      <c r="B169" s="109" t="s">
        <v>20</v>
      </c>
      <c r="C169" s="109" t="s">
        <v>20</v>
      </c>
      <c r="D169" s="109" t="s">
        <v>28</v>
      </c>
      <c r="E169" s="67" t="s">
        <v>340</v>
      </c>
      <c r="F169" s="111">
        <v>327076000</v>
      </c>
      <c r="G169" s="111">
        <v>0</v>
      </c>
      <c r="H169" s="111">
        <f t="shared" si="10"/>
        <v>327076000</v>
      </c>
      <c r="I169" s="111">
        <v>49770000</v>
      </c>
      <c r="J169" s="111">
        <v>13578272</v>
      </c>
      <c r="K169" s="111">
        <f t="shared" si="11"/>
        <v>63348272</v>
      </c>
      <c r="L169" s="111">
        <v>41773614</v>
      </c>
      <c r="M169" s="111">
        <v>345000</v>
      </c>
      <c r="N169" s="111">
        <f t="shared" si="12"/>
        <v>42118614</v>
      </c>
      <c r="O169" s="112">
        <f t="shared" si="14"/>
        <v>66.48739211071141</v>
      </c>
      <c r="P169" s="114">
        <f t="shared" si="13"/>
        <v>21229658</v>
      </c>
    </row>
    <row r="170" spans="1:16" ht="27" customHeight="1">
      <c r="A170" s="108" t="s">
        <v>20</v>
      </c>
      <c r="B170" s="109" t="s">
        <v>20</v>
      </c>
      <c r="C170" s="109" t="s">
        <v>20</v>
      </c>
      <c r="D170" s="109" t="s">
        <v>20</v>
      </c>
      <c r="E170" s="67" t="s">
        <v>341</v>
      </c>
      <c r="F170" s="111">
        <v>37778211000</v>
      </c>
      <c r="G170" s="111">
        <v>0</v>
      </c>
      <c r="H170" s="111">
        <f t="shared" si="10"/>
        <v>37778211000</v>
      </c>
      <c r="I170" s="111">
        <v>8526545000</v>
      </c>
      <c r="J170" s="111">
        <v>4582944489</v>
      </c>
      <c r="K170" s="111">
        <f t="shared" si="11"/>
        <v>13109489489</v>
      </c>
      <c r="L170" s="111">
        <v>6416136390</v>
      </c>
      <c r="M170" s="111">
        <v>3938714040</v>
      </c>
      <c r="N170" s="111">
        <f t="shared" si="12"/>
        <v>10354850430</v>
      </c>
      <c r="O170" s="112">
        <f t="shared" si="14"/>
        <v>78.98744217834431</v>
      </c>
      <c r="P170" s="114">
        <f t="shared" si="13"/>
        <v>2754639059</v>
      </c>
    </row>
    <row r="171" spans="1:16" ht="27" customHeight="1">
      <c r="A171" s="108" t="s">
        <v>20</v>
      </c>
      <c r="B171" s="109" t="s">
        <v>20</v>
      </c>
      <c r="C171" s="109" t="s">
        <v>28</v>
      </c>
      <c r="D171" s="109" t="s">
        <v>20</v>
      </c>
      <c r="E171" s="67" t="s">
        <v>342</v>
      </c>
      <c r="F171" s="111">
        <v>37778211000</v>
      </c>
      <c r="G171" s="111">
        <v>0</v>
      </c>
      <c r="H171" s="111">
        <f t="shared" si="10"/>
        <v>37778211000</v>
      </c>
      <c r="I171" s="111">
        <v>8526545000</v>
      </c>
      <c r="J171" s="111">
        <v>4582944489</v>
      </c>
      <c r="K171" s="111">
        <f t="shared" si="11"/>
        <v>13109489489</v>
      </c>
      <c r="L171" s="111">
        <v>6416136390</v>
      </c>
      <c r="M171" s="111">
        <v>3938714040</v>
      </c>
      <c r="N171" s="111">
        <f t="shared" si="12"/>
        <v>10354850430</v>
      </c>
      <c r="O171" s="112">
        <f t="shared" si="14"/>
        <v>78.98744217834431</v>
      </c>
      <c r="P171" s="114">
        <f t="shared" si="13"/>
        <v>2754639059</v>
      </c>
    </row>
    <row r="172" spans="1:16" ht="27" customHeight="1">
      <c r="A172" s="108" t="s">
        <v>20</v>
      </c>
      <c r="B172" s="109" t="s">
        <v>20</v>
      </c>
      <c r="C172" s="109" t="s">
        <v>20</v>
      </c>
      <c r="D172" s="109" t="s">
        <v>22</v>
      </c>
      <c r="E172" s="67" t="s">
        <v>343</v>
      </c>
      <c r="F172" s="111">
        <v>18178725000</v>
      </c>
      <c r="G172" s="111">
        <v>0</v>
      </c>
      <c r="H172" s="111">
        <f t="shared" si="10"/>
        <v>18178725000</v>
      </c>
      <c r="I172" s="111">
        <v>3954658000</v>
      </c>
      <c r="J172" s="111">
        <v>1838011154</v>
      </c>
      <c r="K172" s="111">
        <f t="shared" si="11"/>
        <v>5792669154</v>
      </c>
      <c r="L172" s="111">
        <v>4067019429</v>
      </c>
      <c r="M172" s="111">
        <v>541652128</v>
      </c>
      <c r="N172" s="111">
        <f t="shared" si="12"/>
        <v>4608671557</v>
      </c>
      <c r="O172" s="112">
        <f t="shared" si="14"/>
        <v>79.56041393832382</v>
      </c>
      <c r="P172" s="114">
        <f t="shared" si="13"/>
        <v>1183997597</v>
      </c>
    </row>
    <row r="173" spans="1:16" ht="27" customHeight="1">
      <c r="A173" s="115" t="s">
        <v>20</v>
      </c>
      <c r="B173" s="116" t="s">
        <v>20</v>
      </c>
      <c r="C173" s="116" t="s">
        <v>20</v>
      </c>
      <c r="D173" s="116" t="s">
        <v>28</v>
      </c>
      <c r="E173" s="120" t="s">
        <v>344</v>
      </c>
      <c r="F173" s="118">
        <v>13950000000</v>
      </c>
      <c r="G173" s="118">
        <v>0</v>
      </c>
      <c r="H173" s="118">
        <f t="shared" si="10"/>
        <v>13950000000</v>
      </c>
      <c r="I173" s="118">
        <v>4289141000</v>
      </c>
      <c r="J173" s="118">
        <v>1351027125</v>
      </c>
      <c r="K173" s="118">
        <f t="shared" si="11"/>
        <v>5640168125</v>
      </c>
      <c r="L173" s="118">
        <v>1957221710</v>
      </c>
      <c r="M173" s="118">
        <v>2849051761</v>
      </c>
      <c r="N173" s="118">
        <f t="shared" si="12"/>
        <v>4806273471</v>
      </c>
      <c r="O173" s="119">
        <f t="shared" si="14"/>
        <v>85.21507452404178</v>
      </c>
      <c r="P173" s="136">
        <f t="shared" si="13"/>
        <v>833894654</v>
      </c>
    </row>
    <row r="174" spans="1:16" ht="27" customHeight="1">
      <c r="A174" s="108" t="s">
        <v>20</v>
      </c>
      <c r="B174" s="109" t="s">
        <v>20</v>
      </c>
      <c r="C174" s="109" t="s">
        <v>20</v>
      </c>
      <c r="D174" s="109" t="s">
        <v>32</v>
      </c>
      <c r="E174" s="67" t="s">
        <v>345</v>
      </c>
      <c r="F174" s="111">
        <v>5649486000</v>
      </c>
      <c r="G174" s="111">
        <v>0</v>
      </c>
      <c r="H174" s="111">
        <f t="shared" si="10"/>
        <v>5649486000</v>
      </c>
      <c r="I174" s="111">
        <v>282746000</v>
      </c>
      <c r="J174" s="111">
        <v>1393906210</v>
      </c>
      <c r="K174" s="111">
        <f t="shared" si="11"/>
        <v>1676652210</v>
      </c>
      <c r="L174" s="111">
        <v>391895251</v>
      </c>
      <c r="M174" s="111">
        <v>548010151</v>
      </c>
      <c r="N174" s="111">
        <f t="shared" si="12"/>
        <v>939905402</v>
      </c>
      <c r="O174" s="112">
        <f t="shared" si="14"/>
        <v>56.05845961339829</v>
      </c>
      <c r="P174" s="114">
        <f t="shared" si="13"/>
        <v>736746808</v>
      </c>
    </row>
    <row r="175" spans="1:16" ht="27" customHeight="1">
      <c r="A175" s="108" t="s">
        <v>20</v>
      </c>
      <c r="B175" s="109" t="s">
        <v>43</v>
      </c>
      <c r="C175" s="109" t="s">
        <v>20</v>
      </c>
      <c r="D175" s="109" t="s">
        <v>20</v>
      </c>
      <c r="E175" s="67" t="s">
        <v>346</v>
      </c>
      <c r="F175" s="111">
        <v>2441537000</v>
      </c>
      <c r="G175" s="111">
        <v>0</v>
      </c>
      <c r="H175" s="111">
        <f t="shared" si="10"/>
        <v>2441537000</v>
      </c>
      <c r="I175" s="111">
        <v>271671000</v>
      </c>
      <c r="J175" s="111">
        <v>633984677</v>
      </c>
      <c r="K175" s="111">
        <f t="shared" si="11"/>
        <v>905655677</v>
      </c>
      <c r="L175" s="111">
        <v>220425419</v>
      </c>
      <c r="M175" s="111">
        <v>260389846</v>
      </c>
      <c r="N175" s="111">
        <f t="shared" si="12"/>
        <v>480815265</v>
      </c>
      <c r="O175" s="112">
        <f t="shared" si="14"/>
        <v>53.0902943812718</v>
      </c>
      <c r="P175" s="114">
        <f t="shared" si="13"/>
        <v>424840412</v>
      </c>
    </row>
    <row r="176" spans="1:16" ht="27" customHeight="1">
      <c r="A176" s="108" t="s">
        <v>20</v>
      </c>
      <c r="B176" s="109" t="s">
        <v>20</v>
      </c>
      <c r="C176" s="109" t="s">
        <v>20</v>
      </c>
      <c r="D176" s="109" t="s">
        <v>20</v>
      </c>
      <c r="E176" s="67" t="s">
        <v>347</v>
      </c>
      <c r="F176" s="111">
        <v>547958000</v>
      </c>
      <c r="G176" s="111">
        <v>0</v>
      </c>
      <c r="H176" s="111">
        <f t="shared" si="10"/>
        <v>547958000</v>
      </c>
      <c r="I176" s="111">
        <v>83242000</v>
      </c>
      <c r="J176" s="111">
        <v>133902</v>
      </c>
      <c r="K176" s="111">
        <f t="shared" si="11"/>
        <v>83375902</v>
      </c>
      <c r="L176" s="111">
        <v>45635654</v>
      </c>
      <c r="M176" s="111">
        <v>37720629</v>
      </c>
      <c r="N176" s="111">
        <f t="shared" si="12"/>
        <v>83356283</v>
      </c>
      <c r="O176" s="112">
        <f t="shared" si="14"/>
        <v>99.97646922008711</v>
      </c>
      <c r="P176" s="114">
        <f t="shared" si="13"/>
        <v>19619</v>
      </c>
    </row>
    <row r="177" spans="1:16" ht="27" customHeight="1">
      <c r="A177" s="108" t="s">
        <v>20</v>
      </c>
      <c r="B177" s="109" t="s">
        <v>20</v>
      </c>
      <c r="C177" s="109" t="s">
        <v>22</v>
      </c>
      <c r="D177" s="109" t="s">
        <v>20</v>
      </c>
      <c r="E177" s="67" t="s">
        <v>348</v>
      </c>
      <c r="F177" s="111">
        <v>547958000</v>
      </c>
      <c r="G177" s="111">
        <v>0</v>
      </c>
      <c r="H177" s="111">
        <f t="shared" si="10"/>
        <v>547958000</v>
      </c>
      <c r="I177" s="111">
        <v>83242000</v>
      </c>
      <c r="J177" s="111">
        <v>133902</v>
      </c>
      <c r="K177" s="111">
        <f t="shared" si="11"/>
        <v>83375902</v>
      </c>
      <c r="L177" s="111">
        <v>45635654</v>
      </c>
      <c r="M177" s="111">
        <v>37720629</v>
      </c>
      <c r="N177" s="111">
        <f t="shared" si="12"/>
        <v>83356283</v>
      </c>
      <c r="O177" s="112">
        <f t="shared" si="14"/>
        <v>99.97646922008711</v>
      </c>
      <c r="P177" s="114">
        <f t="shared" si="13"/>
        <v>19619</v>
      </c>
    </row>
    <row r="178" spans="1:16" ht="27" customHeight="1">
      <c r="A178" s="108" t="s">
        <v>20</v>
      </c>
      <c r="B178" s="109" t="s">
        <v>20</v>
      </c>
      <c r="C178" s="109" t="s">
        <v>20</v>
      </c>
      <c r="D178" s="109" t="s">
        <v>22</v>
      </c>
      <c r="E178" s="67" t="s">
        <v>349</v>
      </c>
      <c r="F178" s="111">
        <v>151503000</v>
      </c>
      <c r="G178" s="111">
        <v>0</v>
      </c>
      <c r="H178" s="111">
        <f t="shared" si="10"/>
        <v>151503000</v>
      </c>
      <c r="I178" s="111">
        <v>24305000</v>
      </c>
      <c r="J178" s="111">
        <v>113273</v>
      </c>
      <c r="K178" s="111">
        <f t="shared" si="11"/>
        <v>24418273</v>
      </c>
      <c r="L178" s="111">
        <v>24399154</v>
      </c>
      <c r="M178" s="111">
        <v>0</v>
      </c>
      <c r="N178" s="111">
        <f t="shared" si="12"/>
        <v>24399154</v>
      </c>
      <c r="O178" s="112">
        <f t="shared" si="14"/>
        <v>99.92170207942225</v>
      </c>
      <c r="P178" s="114">
        <f t="shared" si="13"/>
        <v>19119</v>
      </c>
    </row>
    <row r="179" spans="1:16" ht="27" customHeight="1">
      <c r="A179" s="108" t="s">
        <v>20</v>
      </c>
      <c r="B179" s="109" t="s">
        <v>20</v>
      </c>
      <c r="C179" s="109" t="s">
        <v>20</v>
      </c>
      <c r="D179" s="109" t="s">
        <v>28</v>
      </c>
      <c r="E179" s="67" t="s">
        <v>350</v>
      </c>
      <c r="F179" s="111">
        <v>396455000</v>
      </c>
      <c r="G179" s="111">
        <v>0</v>
      </c>
      <c r="H179" s="111">
        <f t="shared" si="10"/>
        <v>396455000</v>
      </c>
      <c r="I179" s="111">
        <v>58937000</v>
      </c>
      <c r="J179" s="111">
        <v>20629</v>
      </c>
      <c r="K179" s="111">
        <f t="shared" si="11"/>
        <v>58957629</v>
      </c>
      <c r="L179" s="111">
        <v>21236500</v>
      </c>
      <c r="M179" s="111">
        <v>37720629</v>
      </c>
      <c r="N179" s="111">
        <f t="shared" si="12"/>
        <v>58957129</v>
      </c>
      <c r="O179" s="112">
        <f t="shared" si="14"/>
        <v>99.99915193333165</v>
      </c>
      <c r="P179" s="114">
        <f t="shared" si="13"/>
        <v>500</v>
      </c>
    </row>
    <row r="180" spans="1:16" ht="27" customHeight="1">
      <c r="A180" s="108" t="s">
        <v>20</v>
      </c>
      <c r="B180" s="109" t="s">
        <v>20</v>
      </c>
      <c r="C180" s="109" t="s">
        <v>20</v>
      </c>
      <c r="D180" s="109" t="s">
        <v>20</v>
      </c>
      <c r="E180" s="67" t="s">
        <v>351</v>
      </c>
      <c r="F180" s="111">
        <v>1893579000</v>
      </c>
      <c r="G180" s="111">
        <v>0</v>
      </c>
      <c r="H180" s="111">
        <f t="shared" si="10"/>
        <v>1893579000</v>
      </c>
      <c r="I180" s="111">
        <v>188429000</v>
      </c>
      <c r="J180" s="111">
        <v>633850775</v>
      </c>
      <c r="K180" s="111">
        <f t="shared" si="11"/>
        <v>822279775</v>
      </c>
      <c r="L180" s="111">
        <v>174789765</v>
      </c>
      <c r="M180" s="111">
        <v>222669217</v>
      </c>
      <c r="N180" s="111">
        <f t="shared" si="12"/>
        <v>397458982</v>
      </c>
      <c r="O180" s="112">
        <f t="shared" si="14"/>
        <v>48.3362225466387</v>
      </c>
      <c r="P180" s="114">
        <f t="shared" si="13"/>
        <v>424820793</v>
      </c>
    </row>
    <row r="181" spans="1:16" ht="27" customHeight="1">
      <c r="A181" s="108" t="s">
        <v>20</v>
      </c>
      <c r="B181" s="109" t="s">
        <v>20</v>
      </c>
      <c r="C181" s="109" t="s">
        <v>28</v>
      </c>
      <c r="D181" s="109" t="s">
        <v>20</v>
      </c>
      <c r="E181" s="67" t="s">
        <v>352</v>
      </c>
      <c r="F181" s="111">
        <v>1893579000</v>
      </c>
      <c r="G181" s="111">
        <v>0</v>
      </c>
      <c r="H181" s="111">
        <f t="shared" si="10"/>
        <v>1893579000</v>
      </c>
      <c r="I181" s="111">
        <v>188429000</v>
      </c>
      <c r="J181" s="111">
        <v>633850775</v>
      </c>
      <c r="K181" s="111">
        <f t="shared" si="11"/>
        <v>822279775</v>
      </c>
      <c r="L181" s="111">
        <v>174789765</v>
      </c>
      <c r="M181" s="111">
        <v>222669217</v>
      </c>
      <c r="N181" s="111">
        <f t="shared" si="12"/>
        <v>397458982</v>
      </c>
      <c r="O181" s="112">
        <f t="shared" si="14"/>
        <v>48.3362225466387</v>
      </c>
      <c r="P181" s="114">
        <f t="shared" si="13"/>
        <v>424820793</v>
      </c>
    </row>
    <row r="182" spans="1:16" ht="27" customHeight="1">
      <c r="A182" s="108" t="s">
        <v>20</v>
      </c>
      <c r="B182" s="109" t="s">
        <v>20</v>
      </c>
      <c r="C182" s="109" t="s">
        <v>20</v>
      </c>
      <c r="D182" s="109" t="s">
        <v>22</v>
      </c>
      <c r="E182" s="67" t="s">
        <v>353</v>
      </c>
      <c r="F182" s="111">
        <v>1893579000</v>
      </c>
      <c r="G182" s="111">
        <v>0</v>
      </c>
      <c r="H182" s="111">
        <f t="shared" si="10"/>
        <v>1893579000</v>
      </c>
      <c r="I182" s="111">
        <v>188429000</v>
      </c>
      <c r="J182" s="111">
        <v>633850775</v>
      </c>
      <c r="K182" s="111">
        <f t="shared" si="11"/>
        <v>822279775</v>
      </c>
      <c r="L182" s="111">
        <v>174789765</v>
      </c>
      <c r="M182" s="111">
        <v>222669217</v>
      </c>
      <c r="N182" s="111">
        <f t="shared" si="12"/>
        <v>397458982</v>
      </c>
      <c r="O182" s="112">
        <f t="shared" si="14"/>
        <v>48.3362225466387</v>
      </c>
      <c r="P182" s="114">
        <f t="shared" si="13"/>
        <v>424820793</v>
      </c>
    </row>
    <row r="183" spans="1:16" ht="27" customHeight="1">
      <c r="A183" s="108" t="s">
        <v>20</v>
      </c>
      <c r="B183" s="109" t="s">
        <v>46</v>
      </c>
      <c r="C183" s="109" t="s">
        <v>20</v>
      </c>
      <c r="D183" s="109" t="s">
        <v>20</v>
      </c>
      <c r="E183" s="67" t="s">
        <v>354</v>
      </c>
      <c r="F183" s="111">
        <v>2026481000</v>
      </c>
      <c r="G183" s="111">
        <v>0</v>
      </c>
      <c r="H183" s="111">
        <f t="shared" si="10"/>
        <v>2026481000</v>
      </c>
      <c r="I183" s="111">
        <v>43522000</v>
      </c>
      <c r="J183" s="111">
        <v>621927861</v>
      </c>
      <c r="K183" s="111">
        <f t="shared" si="11"/>
        <v>665449861</v>
      </c>
      <c r="L183" s="111">
        <v>153715383</v>
      </c>
      <c r="M183" s="111">
        <v>435000000</v>
      </c>
      <c r="N183" s="111">
        <f t="shared" si="12"/>
        <v>588715383</v>
      </c>
      <c r="O183" s="112">
        <f t="shared" si="14"/>
        <v>88.46878142183577</v>
      </c>
      <c r="P183" s="114">
        <f t="shared" si="13"/>
        <v>76734478</v>
      </c>
    </row>
    <row r="184" spans="1:16" ht="27" customHeight="1">
      <c r="A184" s="108" t="s">
        <v>20</v>
      </c>
      <c r="B184" s="109" t="s">
        <v>20</v>
      </c>
      <c r="C184" s="109" t="s">
        <v>20</v>
      </c>
      <c r="D184" s="109" t="s">
        <v>20</v>
      </c>
      <c r="E184" s="67" t="s">
        <v>355</v>
      </c>
      <c r="F184" s="111">
        <v>29734000</v>
      </c>
      <c r="G184" s="111">
        <v>0</v>
      </c>
      <c r="H184" s="111">
        <f t="shared" si="10"/>
        <v>29734000</v>
      </c>
      <c r="I184" s="111">
        <v>18572000</v>
      </c>
      <c r="J184" s="111">
        <v>458387</v>
      </c>
      <c r="K184" s="111">
        <f t="shared" si="11"/>
        <v>19030387</v>
      </c>
      <c r="L184" s="111">
        <v>18748725</v>
      </c>
      <c r="M184" s="111">
        <v>0</v>
      </c>
      <c r="N184" s="111">
        <f t="shared" si="12"/>
        <v>18748725</v>
      </c>
      <c r="O184" s="112">
        <f t="shared" si="14"/>
        <v>98.51993551155843</v>
      </c>
      <c r="P184" s="114">
        <f t="shared" si="13"/>
        <v>281662</v>
      </c>
    </row>
    <row r="185" spans="1:16" ht="27" customHeight="1">
      <c r="A185" s="108" t="s">
        <v>20</v>
      </c>
      <c r="B185" s="109" t="s">
        <v>20</v>
      </c>
      <c r="C185" s="109" t="s">
        <v>22</v>
      </c>
      <c r="D185" s="109" t="s">
        <v>20</v>
      </c>
      <c r="E185" s="67" t="s">
        <v>356</v>
      </c>
      <c r="F185" s="111">
        <v>29734000</v>
      </c>
      <c r="G185" s="111">
        <v>0</v>
      </c>
      <c r="H185" s="111">
        <f t="shared" si="10"/>
        <v>29734000</v>
      </c>
      <c r="I185" s="111">
        <v>18572000</v>
      </c>
      <c r="J185" s="111">
        <v>458387</v>
      </c>
      <c r="K185" s="111">
        <f t="shared" si="11"/>
        <v>19030387</v>
      </c>
      <c r="L185" s="111">
        <v>18748725</v>
      </c>
      <c r="M185" s="111">
        <v>0</v>
      </c>
      <c r="N185" s="111">
        <f t="shared" si="12"/>
        <v>18748725</v>
      </c>
      <c r="O185" s="112">
        <f t="shared" si="14"/>
        <v>98.51993551155843</v>
      </c>
      <c r="P185" s="114">
        <f t="shared" si="13"/>
        <v>281662</v>
      </c>
    </row>
    <row r="186" spans="1:16" ht="27" customHeight="1">
      <c r="A186" s="108" t="s">
        <v>20</v>
      </c>
      <c r="B186" s="109" t="s">
        <v>20</v>
      </c>
      <c r="C186" s="109" t="s">
        <v>20</v>
      </c>
      <c r="D186" s="109" t="s">
        <v>22</v>
      </c>
      <c r="E186" s="67" t="s">
        <v>357</v>
      </c>
      <c r="F186" s="111">
        <v>29734000</v>
      </c>
      <c r="G186" s="111">
        <v>0</v>
      </c>
      <c r="H186" s="111">
        <f t="shared" si="10"/>
        <v>29734000</v>
      </c>
      <c r="I186" s="111">
        <v>18572000</v>
      </c>
      <c r="J186" s="111">
        <v>458387</v>
      </c>
      <c r="K186" s="111">
        <f t="shared" si="11"/>
        <v>19030387</v>
      </c>
      <c r="L186" s="111">
        <v>18748725</v>
      </c>
      <c r="M186" s="111">
        <v>0</v>
      </c>
      <c r="N186" s="111">
        <f t="shared" si="12"/>
        <v>18748725</v>
      </c>
      <c r="O186" s="112">
        <f t="shared" si="14"/>
        <v>98.51993551155843</v>
      </c>
      <c r="P186" s="114">
        <f t="shared" si="13"/>
        <v>281662</v>
      </c>
    </row>
    <row r="187" spans="1:16" ht="27" customHeight="1">
      <c r="A187" s="108" t="s">
        <v>20</v>
      </c>
      <c r="B187" s="109" t="s">
        <v>20</v>
      </c>
      <c r="C187" s="109" t="s">
        <v>20</v>
      </c>
      <c r="D187" s="109" t="s">
        <v>20</v>
      </c>
      <c r="E187" s="67" t="s">
        <v>358</v>
      </c>
      <c r="F187" s="111">
        <v>1996747000</v>
      </c>
      <c r="G187" s="111">
        <v>0</v>
      </c>
      <c r="H187" s="111">
        <f t="shared" si="10"/>
        <v>1996747000</v>
      </c>
      <c r="I187" s="111">
        <v>24950000</v>
      </c>
      <c r="J187" s="111">
        <v>621469474</v>
      </c>
      <c r="K187" s="111">
        <f t="shared" si="11"/>
        <v>646419474</v>
      </c>
      <c r="L187" s="111">
        <v>134966658</v>
      </c>
      <c r="M187" s="111">
        <v>435000000</v>
      </c>
      <c r="N187" s="111">
        <f t="shared" si="12"/>
        <v>569966658</v>
      </c>
      <c r="O187" s="112">
        <f t="shared" si="14"/>
        <v>88.17287859121646</v>
      </c>
      <c r="P187" s="114">
        <f t="shared" si="13"/>
        <v>76452816</v>
      </c>
    </row>
    <row r="188" spans="1:16" ht="27" customHeight="1">
      <c r="A188" s="108" t="s">
        <v>20</v>
      </c>
      <c r="B188" s="109" t="s">
        <v>20</v>
      </c>
      <c r="C188" s="109" t="s">
        <v>28</v>
      </c>
      <c r="D188" s="109" t="s">
        <v>20</v>
      </c>
      <c r="E188" s="67" t="s">
        <v>359</v>
      </c>
      <c r="F188" s="111">
        <v>1996747000</v>
      </c>
      <c r="G188" s="111">
        <v>0</v>
      </c>
      <c r="H188" s="111">
        <f t="shared" si="10"/>
        <v>1996747000</v>
      </c>
      <c r="I188" s="111">
        <v>24950000</v>
      </c>
      <c r="J188" s="111">
        <v>621469474</v>
      </c>
      <c r="K188" s="111">
        <f t="shared" si="11"/>
        <v>646419474</v>
      </c>
      <c r="L188" s="111">
        <v>134966658</v>
      </c>
      <c r="M188" s="111">
        <v>435000000</v>
      </c>
      <c r="N188" s="111">
        <f t="shared" si="12"/>
        <v>569966658</v>
      </c>
      <c r="O188" s="112">
        <f t="shared" si="14"/>
        <v>88.17287859121646</v>
      </c>
      <c r="P188" s="114">
        <f t="shared" si="13"/>
        <v>76452816</v>
      </c>
    </row>
    <row r="189" spans="1:16" ht="27" customHeight="1">
      <c r="A189" s="108" t="s">
        <v>20</v>
      </c>
      <c r="B189" s="109" t="s">
        <v>20</v>
      </c>
      <c r="C189" s="109" t="s">
        <v>20</v>
      </c>
      <c r="D189" s="109" t="s">
        <v>22</v>
      </c>
      <c r="E189" s="67" t="s">
        <v>360</v>
      </c>
      <c r="F189" s="111">
        <v>1996747000</v>
      </c>
      <c r="G189" s="111">
        <v>0</v>
      </c>
      <c r="H189" s="111">
        <f t="shared" si="10"/>
        <v>1996747000</v>
      </c>
      <c r="I189" s="111">
        <v>24950000</v>
      </c>
      <c r="J189" s="111">
        <v>621469474</v>
      </c>
      <c r="K189" s="111">
        <f t="shared" si="11"/>
        <v>646419474</v>
      </c>
      <c r="L189" s="111">
        <v>134966658</v>
      </c>
      <c r="M189" s="111">
        <v>435000000</v>
      </c>
      <c r="N189" s="111">
        <f t="shared" si="12"/>
        <v>569966658</v>
      </c>
      <c r="O189" s="112">
        <f t="shared" si="14"/>
        <v>88.17287859121646</v>
      </c>
      <c r="P189" s="114">
        <f t="shared" si="13"/>
        <v>76452816</v>
      </c>
    </row>
    <row r="190" spans="1:16" ht="27" customHeight="1">
      <c r="A190" s="108" t="s">
        <v>20</v>
      </c>
      <c r="B190" s="109" t="s">
        <v>50</v>
      </c>
      <c r="C190" s="109" t="s">
        <v>20</v>
      </c>
      <c r="D190" s="109" t="s">
        <v>20</v>
      </c>
      <c r="E190" s="67" t="s">
        <v>361</v>
      </c>
      <c r="F190" s="111">
        <v>5497358000</v>
      </c>
      <c r="G190" s="111">
        <v>0</v>
      </c>
      <c r="H190" s="111">
        <f t="shared" si="10"/>
        <v>5497358000</v>
      </c>
      <c r="I190" s="111">
        <v>928246000</v>
      </c>
      <c r="J190" s="111">
        <v>1297223900</v>
      </c>
      <c r="K190" s="111">
        <f t="shared" si="11"/>
        <v>2225469900</v>
      </c>
      <c r="L190" s="111">
        <v>1050860632</v>
      </c>
      <c r="M190" s="111">
        <v>54978000</v>
      </c>
      <c r="N190" s="111">
        <f t="shared" si="12"/>
        <v>1105838632</v>
      </c>
      <c r="O190" s="112">
        <f t="shared" si="14"/>
        <v>49.69011856776854</v>
      </c>
      <c r="P190" s="114">
        <f t="shared" si="13"/>
        <v>1119631268</v>
      </c>
    </row>
    <row r="191" spans="1:16" ht="27" customHeight="1">
      <c r="A191" s="108" t="s">
        <v>20</v>
      </c>
      <c r="B191" s="109" t="s">
        <v>20</v>
      </c>
      <c r="C191" s="109" t="s">
        <v>20</v>
      </c>
      <c r="D191" s="109" t="s">
        <v>20</v>
      </c>
      <c r="E191" s="67" t="s">
        <v>362</v>
      </c>
      <c r="F191" s="111">
        <v>5497358000</v>
      </c>
      <c r="G191" s="111">
        <v>0</v>
      </c>
      <c r="H191" s="111">
        <f t="shared" si="10"/>
        <v>5497358000</v>
      </c>
      <c r="I191" s="111">
        <v>928246000</v>
      </c>
      <c r="J191" s="111">
        <v>1297223900</v>
      </c>
      <c r="K191" s="111">
        <f t="shared" si="11"/>
        <v>2225469900</v>
      </c>
      <c r="L191" s="111">
        <v>1050860632</v>
      </c>
      <c r="M191" s="111">
        <v>54978000</v>
      </c>
      <c r="N191" s="111">
        <f t="shared" si="12"/>
        <v>1105838632</v>
      </c>
      <c r="O191" s="112">
        <f t="shared" si="14"/>
        <v>49.69011856776854</v>
      </c>
      <c r="P191" s="114">
        <f t="shared" si="13"/>
        <v>1119631268</v>
      </c>
    </row>
    <row r="192" spans="1:16" ht="27" customHeight="1">
      <c r="A192" s="108" t="s">
        <v>20</v>
      </c>
      <c r="B192" s="109" t="s">
        <v>20</v>
      </c>
      <c r="C192" s="109" t="s">
        <v>22</v>
      </c>
      <c r="D192" s="109" t="s">
        <v>20</v>
      </c>
      <c r="E192" s="67" t="s">
        <v>363</v>
      </c>
      <c r="F192" s="111">
        <v>5497358000</v>
      </c>
      <c r="G192" s="111">
        <v>0</v>
      </c>
      <c r="H192" s="111">
        <f t="shared" si="10"/>
        <v>5497358000</v>
      </c>
      <c r="I192" s="111">
        <v>928246000</v>
      </c>
      <c r="J192" s="111">
        <v>1297223900</v>
      </c>
      <c r="K192" s="111">
        <f t="shared" si="11"/>
        <v>2225469900</v>
      </c>
      <c r="L192" s="111">
        <v>1050860632</v>
      </c>
      <c r="M192" s="111">
        <v>54978000</v>
      </c>
      <c r="N192" s="111">
        <f t="shared" si="12"/>
        <v>1105838632</v>
      </c>
      <c r="O192" s="112">
        <f t="shared" si="14"/>
        <v>49.69011856776854</v>
      </c>
      <c r="P192" s="114">
        <f t="shared" si="13"/>
        <v>1119631268</v>
      </c>
    </row>
    <row r="193" spans="1:16" ht="27" customHeight="1">
      <c r="A193" s="108" t="s">
        <v>20</v>
      </c>
      <c r="B193" s="109" t="s">
        <v>20</v>
      </c>
      <c r="C193" s="109" t="s">
        <v>20</v>
      </c>
      <c r="D193" s="109" t="s">
        <v>22</v>
      </c>
      <c r="E193" s="67" t="s">
        <v>364</v>
      </c>
      <c r="F193" s="111">
        <v>2140858000</v>
      </c>
      <c r="G193" s="111">
        <v>0</v>
      </c>
      <c r="H193" s="111">
        <f t="shared" si="10"/>
        <v>2140858000</v>
      </c>
      <c r="I193" s="111">
        <v>72000000</v>
      </c>
      <c r="J193" s="111">
        <v>1138900000</v>
      </c>
      <c r="K193" s="111">
        <f t="shared" si="11"/>
        <v>1210900000</v>
      </c>
      <c r="L193" s="111">
        <v>150394000</v>
      </c>
      <c r="M193" s="111">
        <v>0</v>
      </c>
      <c r="N193" s="111">
        <f t="shared" si="12"/>
        <v>150394000</v>
      </c>
      <c r="O193" s="112">
        <f t="shared" si="14"/>
        <v>12.420018168304567</v>
      </c>
      <c r="P193" s="114">
        <f t="shared" si="13"/>
        <v>1060506000</v>
      </c>
    </row>
    <row r="194" spans="1:16" ht="27" customHeight="1">
      <c r="A194" s="108" t="s">
        <v>20</v>
      </c>
      <c r="B194" s="109" t="s">
        <v>20</v>
      </c>
      <c r="C194" s="109" t="s">
        <v>20</v>
      </c>
      <c r="D194" s="109" t="s">
        <v>28</v>
      </c>
      <c r="E194" s="67" t="s">
        <v>365</v>
      </c>
      <c r="F194" s="111">
        <v>2196500000</v>
      </c>
      <c r="G194" s="111">
        <v>0</v>
      </c>
      <c r="H194" s="111">
        <f t="shared" si="10"/>
        <v>2196500000</v>
      </c>
      <c r="I194" s="111">
        <v>561246000</v>
      </c>
      <c r="J194" s="111">
        <v>107400900</v>
      </c>
      <c r="K194" s="111">
        <f t="shared" si="11"/>
        <v>668646900</v>
      </c>
      <c r="L194" s="111">
        <v>648996400</v>
      </c>
      <c r="M194" s="111">
        <v>0</v>
      </c>
      <c r="N194" s="111">
        <f t="shared" si="12"/>
        <v>648996400</v>
      </c>
      <c r="O194" s="112">
        <f t="shared" si="14"/>
        <v>97.06115440002789</v>
      </c>
      <c r="P194" s="114">
        <f t="shared" si="13"/>
        <v>19650500</v>
      </c>
    </row>
    <row r="195" spans="1:16" ht="27" customHeight="1">
      <c r="A195" s="108" t="s">
        <v>20</v>
      </c>
      <c r="B195" s="109" t="s">
        <v>20</v>
      </c>
      <c r="C195" s="109" t="s">
        <v>20</v>
      </c>
      <c r="D195" s="109" t="s">
        <v>32</v>
      </c>
      <c r="E195" s="67" t="s">
        <v>573</v>
      </c>
      <c r="F195" s="111">
        <v>1160000000</v>
      </c>
      <c r="G195" s="111">
        <v>0</v>
      </c>
      <c r="H195" s="111">
        <f t="shared" si="10"/>
        <v>1160000000</v>
      </c>
      <c r="I195" s="111">
        <v>295000000</v>
      </c>
      <c r="J195" s="111">
        <v>50923000</v>
      </c>
      <c r="K195" s="111">
        <f t="shared" si="11"/>
        <v>345923000</v>
      </c>
      <c r="L195" s="111">
        <v>251470232</v>
      </c>
      <c r="M195" s="111">
        <v>54978000</v>
      </c>
      <c r="N195" s="111">
        <f t="shared" si="12"/>
        <v>306448232</v>
      </c>
      <c r="O195" s="112">
        <f t="shared" si="14"/>
        <v>88.58856797611028</v>
      </c>
      <c r="P195" s="114">
        <f t="shared" si="13"/>
        <v>39474768</v>
      </c>
    </row>
    <row r="196" spans="1:16" ht="27" customHeight="1">
      <c r="A196" s="108" t="s">
        <v>50</v>
      </c>
      <c r="B196" s="109" t="s">
        <v>20</v>
      </c>
      <c r="C196" s="109" t="s">
        <v>20</v>
      </c>
      <c r="D196" s="109" t="s">
        <v>20</v>
      </c>
      <c r="E196" s="67" t="s">
        <v>366</v>
      </c>
      <c r="F196" s="111">
        <f>F197+F211+F216+F220+F229</f>
        <v>56950820000</v>
      </c>
      <c r="G196" s="111">
        <v>0</v>
      </c>
      <c r="H196" s="111">
        <f t="shared" si="10"/>
        <v>56950820000</v>
      </c>
      <c r="I196" s="111">
        <f>I197+I211+I216+I220+I229</f>
        <v>12802566000</v>
      </c>
      <c r="J196" s="111">
        <f>J197+J211+J216+J220+J229</f>
        <v>7590702722</v>
      </c>
      <c r="K196" s="111">
        <f t="shared" si="11"/>
        <v>20393268722</v>
      </c>
      <c r="L196" s="111">
        <f>L197+L211+L216+L220+L229</f>
        <v>8331769351</v>
      </c>
      <c r="M196" s="111">
        <f>M197+M211+M216+M220+M229</f>
        <v>5698325852</v>
      </c>
      <c r="N196" s="111">
        <f t="shared" si="12"/>
        <v>14030095203</v>
      </c>
      <c r="O196" s="112">
        <f t="shared" si="14"/>
        <v>68.79767728389962</v>
      </c>
      <c r="P196" s="114">
        <f t="shared" si="13"/>
        <v>6363173519</v>
      </c>
    </row>
    <row r="197" spans="1:16" ht="27" customHeight="1">
      <c r="A197" s="115" t="s">
        <v>20</v>
      </c>
      <c r="B197" s="116" t="s">
        <v>22</v>
      </c>
      <c r="C197" s="116" t="s">
        <v>20</v>
      </c>
      <c r="D197" s="116" t="s">
        <v>20</v>
      </c>
      <c r="E197" s="120" t="s">
        <v>367</v>
      </c>
      <c r="F197" s="118">
        <v>20057275000</v>
      </c>
      <c r="G197" s="118">
        <v>0</v>
      </c>
      <c r="H197" s="118">
        <f t="shared" si="10"/>
        <v>20057275000</v>
      </c>
      <c r="I197" s="118">
        <v>4656309000</v>
      </c>
      <c r="J197" s="118">
        <v>3287656438</v>
      </c>
      <c r="K197" s="118">
        <f t="shared" si="11"/>
        <v>7943965438</v>
      </c>
      <c r="L197" s="118">
        <v>2460172400</v>
      </c>
      <c r="M197" s="118">
        <v>1448802227</v>
      </c>
      <c r="N197" s="118">
        <f t="shared" si="12"/>
        <v>3908974627</v>
      </c>
      <c r="O197" s="119">
        <f t="shared" si="14"/>
        <v>49.20684332665144</v>
      </c>
      <c r="P197" s="136">
        <f t="shared" si="13"/>
        <v>4034990811</v>
      </c>
    </row>
    <row r="198" spans="1:16" ht="27" customHeight="1">
      <c r="A198" s="108" t="s">
        <v>20</v>
      </c>
      <c r="B198" s="109" t="s">
        <v>20</v>
      </c>
      <c r="C198" s="109" t="s">
        <v>20</v>
      </c>
      <c r="D198" s="109" t="s">
        <v>20</v>
      </c>
      <c r="E198" s="67" t="s">
        <v>368</v>
      </c>
      <c r="F198" s="111">
        <v>17760000</v>
      </c>
      <c r="G198" s="111">
        <v>0</v>
      </c>
      <c r="H198" s="111">
        <f t="shared" si="10"/>
        <v>17760000</v>
      </c>
      <c r="I198" s="111">
        <v>4550000</v>
      </c>
      <c r="J198" s="111">
        <v>2261564</v>
      </c>
      <c r="K198" s="111">
        <f t="shared" si="11"/>
        <v>6811564</v>
      </c>
      <c r="L198" s="111">
        <v>3023945</v>
      </c>
      <c r="M198" s="111">
        <v>0</v>
      </c>
      <c r="N198" s="111">
        <f t="shared" si="12"/>
        <v>3023945</v>
      </c>
      <c r="O198" s="112">
        <f t="shared" si="14"/>
        <v>44.39428301635278</v>
      </c>
      <c r="P198" s="114">
        <f t="shared" si="13"/>
        <v>3787619</v>
      </c>
    </row>
    <row r="199" spans="1:16" ht="27" customHeight="1">
      <c r="A199" s="108" t="s">
        <v>20</v>
      </c>
      <c r="B199" s="109" t="s">
        <v>20</v>
      </c>
      <c r="C199" s="109" t="s">
        <v>22</v>
      </c>
      <c r="D199" s="109" t="s">
        <v>20</v>
      </c>
      <c r="E199" s="67" t="s">
        <v>369</v>
      </c>
      <c r="F199" s="111">
        <v>17760000</v>
      </c>
      <c r="G199" s="111">
        <v>0</v>
      </c>
      <c r="H199" s="111">
        <f t="shared" si="10"/>
        <v>17760000</v>
      </c>
      <c r="I199" s="111">
        <v>4550000</v>
      </c>
      <c r="J199" s="111">
        <v>2261564</v>
      </c>
      <c r="K199" s="111">
        <f t="shared" si="11"/>
        <v>6811564</v>
      </c>
      <c r="L199" s="111">
        <v>3023945</v>
      </c>
      <c r="M199" s="111">
        <v>0</v>
      </c>
      <c r="N199" s="111">
        <f t="shared" si="12"/>
        <v>3023945</v>
      </c>
      <c r="O199" s="112">
        <f t="shared" si="14"/>
        <v>44.39428301635278</v>
      </c>
      <c r="P199" s="114">
        <f t="shared" si="13"/>
        <v>3787619</v>
      </c>
    </row>
    <row r="200" spans="1:16" ht="27" customHeight="1">
      <c r="A200" s="108" t="s">
        <v>20</v>
      </c>
      <c r="B200" s="109" t="s">
        <v>20</v>
      </c>
      <c r="C200" s="109" t="s">
        <v>20</v>
      </c>
      <c r="D200" s="109" t="s">
        <v>22</v>
      </c>
      <c r="E200" s="67" t="s">
        <v>370</v>
      </c>
      <c r="F200" s="111">
        <v>17760000</v>
      </c>
      <c r="G200" s="111">
        <v>0</v>
      </c>
      <c r="H200" s="111">
        <f aca="true" t="shared" si="15" ref="H200:H263">F200+G200</f>
        <v>17760000</v>
      </c>
      <c r="I200" s="111">
        <v>4550000</v>
      </c>
      <c r="J200" s="111">
        <v>2261564</v>
      </c>
      <c r="K200" s="111">
        <f aca="true" t="shared" si="16" ref="K200:K263">I200+J200</f>
        <v>6811564</v>
      </c>
      <c r="L200" s="111">
        <v>3023945</v>
      </c>
      <c r="M200" s="111">
        <v>0</v>
      </c>
      <c r="N200" s="111">
        <f aca="true" t="shared" si="17" ref="N200:N263">L200+M200</f>
        <v>3023945</v>
      </c>
      <c r="O200" s="112">
        <f t="shared" si="14"/>
        <v>44.39428301635278</v>
      </c>
      <c r="P200" s="114">
        <f aca="true" t="shared" si="18" ref="P200:P263">K200-N200</f>
        <v>3787619</v>
      </c>
    </row>
    <row r="201" spans="1:16" ht="27" customHeight="1">
      <c r="A201" s="108" t="s">
        <v>20</v>
      </c>
      <c r="B201" s="109" t="s">
        <v>20</v>
      </c>
      <c r="C201" s="109" t="s">
        <v>20</v>
      </c>
      <c r="D201" s="109" t="s">
        <v>20</v>
      </c>
      <c r="E201" s="67" t="s">
        <v>371</v>
      </c>
      <c r="F201" s="111">
        <v>20039515000</v>
      </c>
      <c r="G201" s="111">
        <v>0</v>
      </c>
      <c r="H201" s="111">
        <f t="shared" si="15"/>
        <v>20039515000</v>
      </c>
      <c r="I201" s="111">
        <v>4651759000</v>
      </c>
      <c r="J201" s="111">
        <v>3285394874</v>
      </c>
      <c r="K201" s="111">
        <f t="shared" si="16"/>
        <v>7937153874</v>
      </c>
      <c r="L201" s="111">
        <v>2457148455</v>
      </c>
      <c r="M201" s="111">
        <v>1448802227</v>
      </c>
      <c r="N201" s="111">
        <f t="shared" si="17"/>
        <v>3905950682</v>
      </c>
      <c r="O201" s="112">
        <f t="shared" si="14"/>
        <v>49.2109734043944</v>
      </c>
      <c r="P201" s="114">
        <f t="shared" si="18"/>
        <v>4031203192</v>
      </c>
    </row>
    <row r="202" spans="1:16" ht="27" customHeight="1">
      <c r="A202" s="108" t="s">
        <v>20</v>
      </c>
      <c r="B202" s="109" t="s">
        <v>20</v>
      </c>
      <c r="C202" s="109" t="s">
        <v>28</v>
      </c>
      <c r="D202" s="109" t="s">
        <v>20</v>
      </c>
      <c r="E202" s="67" t="s">
        <v>372</v>
      </c>
      <c r="F202" s="111">
        <v>8863298000</v>
      </c>
      <c r="G202" s="111">
        <v>0</v>
      </c>
      <c r="H202" s="111">
        <f t="shared" si="15"/>
        <v>8863298000</v>
      </c>
      <c r="I202" s="111">
        <v>2547790000</v>
      </c>
      <c r="J202" s="111">
        <v>989421000</v>
      </c>
      <c r="K202" s="111">
        <f t="shared" si="16"/>
        <v>3537211000</v>
      </c>
      <c r="L202" s="111">
        <v>375794657</v>
      </c>
      <c r="M202" s="111">
        <v>0</v>
      </c>
      <c r="N202" s="111">
        <f t="shared" si="17"/>
        <v>375794657</v>
      </c>
      <c r="O202" s="112">
        <f aca="true" t="shared" si="19" ref="O202:O265">(N202/K202)*100</f>
        <v>10.624038458548274</v>
      </c>
      <c r="P202" s="114">
        <f t="shared" si="18"/>
        <v>3161416343</v>
      </c>
    </row>
    <row r="203" spans="1:16" ht="27" customHeight="1">
      <c r="A203" s="108" t="s">
        <v>20</v>
      </c>
      <c r="B203" s="109" t="s">
        <v>20</v>
      </c>
      <c r="C203" s="109" t="s">
        <v>20</v>
      </c>
      <c r="D203" s="109" t="s">
        <v>22</v>
      </c>
      <c r="E203" s="67" t="s">
        <v>373</v>
      </c>
      <c r="F203" s="111">
        <v>1174611000</v>
      </c>
      <c r="G203" s="111">
        <v>0</v>
      </c>
      <c r="H203" s="111">
        <f t="shared" si="15"/>
        <v>1174611000</v>
      </c>
      <c r="I203" s="111">
        <v>97335000</v>
      </c>
      <c r="J203" s="111">
        <v>51566000</v>
      </c>
      <c r="K203" s="111">
        <f t="shared" si="16"/>
        <v>148901000</v>
      </c>
      <c r="L203" s="111">
        <v>118772579</v>
      </c>
      <c r="M203" s="111">
        <v>0</v>
      </c>
      <c r="N203" s="111">
        <f t="shared" si="17"/>
        <v>118772579</v>
      </c>
      <c r="O203" s="112">
        <f t="shared" si="19"/>
        <v>79.76613924688216</v>
      </c>
      <c r="P203" s="114">
        <f t="shared" si="18"/>
        <v>30128421</v>
      </c>
    </row>
    <row r="204" spans="1:16" ht="27" customHeight="1">
      <c r="A204" s="108" t="s">
        <v>20</v>
      </c>
      <c r="B204" s="109" t="s">
        <v>20</v>
      </c>
      <c r="C204" s="109" t="s">
        <v>20</v>
      </c>
      <c r="D204" s="109" t="s">
        <v>28</v>
      </c>
      <c r="E204" s="67" t="s">
        <v>374</v>
      </c>
      <c r="F204" s="111">
        <v>7382824000</v>
      </c>
      <c r="G204" s="111">
        <v>0</v>
      </c>
      <c r="H204" s="111">
        <f t="shared" si="15"/>
        <v>7382824000</v>
      </c>
      <c r="I204" s="111">
        <v>2443308000</v>
      </c>
      <c r="J204" s="111">
        <v>937855000</v>
      </c>
      <c r="K204" s="111">
        <f t="shared" si="16"/>
        <v>3381163000</v>
      </c>
      <c r="L204" s="111">
        <v>252291738</v>
      </c>
      <c r="M204" s="111">
        <v>0</v>
      </c>
      <c r="N204" s="111">
        <f t="shared" si="17"/>
        <v>252291738</v>
      </c>
      <c r="O204" s="112">
        <f t="shared" si="19"/>
        <v>7.4616851657255205</v>
      </c>
      <c r="P204" s="114">
        <f t="shared" si="18"/>
        <v>3128871262</v>
      </c>
    </row>
    <row r="205" spans="1:16" ht="27" customHeight="1">
      <c r="A205" s="108" t="s">
        <v>20</v>
      </c>
      <c r="B205" s="109" t="s">
        <v>20</v>
      </c>
      <c r="C205" s="109" t="s">
        <v>20</v>
      </c>
      <c r="D205" s="109" t="s">
        <v>32</v>
      </c>
      <c r="E205" s="67" t="s">
        <v>375</v>
      </c>
      <c r="F205" s="111">
        <v>305863000</v>
      </c>
      <c r="G205" s="111">
        <v>0</v>
      </c>
      <c r="H205" s="111">
        <f t="shared" si="15"/>
        <v>305863000</v>
      </c>
      <c r="I205" s="111">
        <v>7147000</v>
      </c>
      <c r="J205" s="111">
        <v>0</v>
      </c>
      <c r="K205" s="111">
        <f t="shared" si="16"/>
        <v>7147000</v>
      </c>
      <c r="L205" s="111">
        <v>4730340</v>
      </c>
      <c r="M205" s="111">
        <v>0</v>
      </c>
      <c r="N205" s="111">
        <f t="shared" si="17"/>
        <v>4730340</v>
      </c>
      <c r="O205" s="112">
        <f t="shared" si="19"/>
        <v>66.1863719042955</v>
      </c>
      <c r="P205" s="114">
        <f t="shared" si="18"/>
        <v>2416660</v>
      </c>
    </row>
    <row r="206" spans="1:16" ht="27" customHeight="1">
      <c r="A206" s="108" t="s">
        <v>20</v>
      </c>
      <c r="B206" s="109" t="s">
        <v>20</v>
      </c>
      <c r="C206" s="109" t="s">
        <v>32</v>
      </c>
      <c r="D206" s="109" t="s">
        <v>20</v>
      </c>
      <c r="E206" s="67" t="s">
        <v>574</v>
      </c>
      <c r="F206" s="111">
        <v>1350000000</v>
      </c>
      <c r="G206" s="111">
        <v>0</v>
      </c>
      <c r="H206" s="111">
        <f t="shared" si="15"/>
        <v>1350000000</v>
      </c>
      <c r="I206" s="111">
        <v>0</v>
      </c>
      <c r="J206" s="111">
        <v>305214387</v>
      </c>
      <c r="K206" s="111">
        <f t="shared" si="16"/>
        <v>305214387</v>
      </c>
      <c r="L206" s="111">
        <v>0</v>
      </c>
      <c r="M206" s="111">
        <v>0</v>
      </c>
      <c r="N206" s="111">
        <f t="shared" si="17"/>
        <v>0</v>
      </c>
      <c r="O206" s="111">
        <f t="shared" si="19"/>
        <v>0</v>
      </c>
      <c r="P206" s="114">
        <f t="shared" si="18"/>
        <v>305214387</v>
      </c>
    </row>
    <row r="207" spans="1:16" ht="27" customHeight="1">
      <c r="A207" s="108" t="s">
        <v>20</v>
      </c>
      <c r="B207" s="109" t="s">
        <v>20</v>
      </c>
      <c r="C207" s="109" t="s">
        <v>20</v>
      </c>
      <c r="D207" s="109" t="s">
        <v>22</v>
      </c>
      <c r="E207" s="67" t="s">
        <v>376</v>
      </c>
      <c r="F207" s="111">
        <v>1350000000</v>
      </c>
      <c r="G207" s="111">
        <v>0</v>
      </c>
      <c r="H207" s="111">
        <f t="shared" si="15"/>
        <v>1350000000</v>
      </c>
      <c r="I207" s="111">
        <v>0</v>
      </c>
      <c r="J207" s="111">
        <v>305214387</v>
      </c>
      <c r="K207" s="111">
        <f t="shared" si="16"/>
        <v>305214387</v>
      </c>
      <c r="L207" s="111">
        <v>0</v>
      </c>
      <c r="M207" s="111">
        <v>0</v>
      </c>
      <c r="N207" s="111">
        <f t="shared" si="17"/>
        <v>0</v>
      </c>
      <c r="O207" s="111">
        <f t="shared" si="19"/>
        <v>0</v>
      </c>
      <c r="P207" s="114">
        <f t="shared" si="18"/>
        <v>305214387</v>
      </c>
    </row>
    <row r="208" spans="1:16" ht="27" customHeight="1">
      <c r="A208" s="108" t="s">
        <v>20</v>
      </c>
      <c r="B208" s="109" t="s">
        <v>20</v>
      </c>
      <c r="C208" s="109" t="s">
        <v>36</v>
      </c>
      <c r="D208" s="109" t="s">
        <v>20</v>
      </c>
      <c r="E208" s="67" t="s">
        <v>377</v>
      </c>
      <c r="F208" s="111">
        <v>9826217000</v>
      </c>
      <c r="G208" s="111">
        <v>0</v>
      </c>
      <c r="H208" s="111">
        <f t="shared" si="15"/>
        <v>9826217000</v>
      </c>
      <c r="I208" s="111">
        <v>2103969000</v>
      </c>
      <c r="J208" s="111">
        <v>1990759487</v>
      </c>
      <c r="K208" s="111">
        <f t="shared" si="16"/>
        <v>4094728487</v>
      </c>
      <c r="L208" s="111">
        <v>2081353798</v>
      </c>
      <c r="M208" s="111">
        <v>1448802227</v>
      </c>
      <c r="N208" s="111">
        <f t="shared" si="17"/>
        <v>3530156025</v>
      </c>
      <c r="O208" s="112">
        <f t="shared" si="19"/>
        <v>86.21221251195502</v>
      </c>
      <c r="P208" s="114">
        <f t="shared" si="18"/>
        <v>564572462</v>
      </c>
    </row>
    <row r="209" spans="1:16" ht="27" customHeight="1">
      <c r="A209" s="108" t="s">
        <v>20</v>
      </c>
      <c r="B209" s="109" t="s">
        <v>20</v>
      </c>
      <c r="C209" s="109" t="s">
        <v>20</v>
      </c>
      <c r="D209" s="109" t="s">
        <v>22</v>
      </c>
      <c r="E209" s="67" t="s">
        <v>378</v>
      </c>
      <c r="F209" s="111">
        <v>24000000</v>
      </c>
      <c r="G209" s="111">
        <v>0</v>
      </c>
      <c r="H209" s="111">
        <f t="shared" si="15"/>
        <v>24000000</v>
      </c>
      <c r="I209" s="111">
        <v>0</v>
      </c>
      <c r="J209" s="111">
        <v>7200000</v>
      </c>
      <c r="K209" s="111">
        <f t="shared" si="16"/>
        <v>7200000</v>
      </c>
      <c r="L209" s="111">
        <v>0</v>
      </c>
      <c r="M209" s="111">
        <v>0</v>
      </c>
      <c r="N209" s="111">
        <f t="shared" si="17"/>
        <v>0</v>
      </c>
      <c r="O209" s="111">
        <f t="shared" si="19"/>
        <v>0</v>
      </c>
      <c r="P209" s="114">
        <f t="shared" si="18"/>
        <v>7200000</v>
      </c>
    </row>
    <row r="210" spans="1:16" ht="27" customHeight="1">
      <c r="A210" s="108" t="s">
        <v>20</v>
      </c>
      <c r="B210" s="109" t="s">
        <v>20</v>
      </c>
      <c r="C210" s="109" t="s">
        <v>20</v>
      </c>
      <c r="D210" s="109" t="s">
        <v>28</v>
      </c>
      <c r="E210" s="67" t="s">
        <v>379</v>
      </c>
      <c r="F210" s="111">
        <v>9802217000</v>
      </c>
      <c r="G210" s="111">
        <v>0</v>
      </c>
      <c r="H210" s="111">
        <f t="shared" si="15"/>
        <v>9802217000</v>
      </c>
      <c r="I210" s="111">
        <v>2103969000</v>
      </c>
      <c r="J210" s="111">
        <v>1983559487</v>
      </c>
      <c r="K210" s="111">
        <f t="shared" si="16"/>
        <v>4087528487</v>
      </c>
      <c r="L210" s="111">
        <v>2081353798</v>
      </c>
      <c r="M210" s="111">
        <v>1448802227</v>
      </c>
      <c r="N210" s="111">
        <f t="shared" si="17"/>
        <v>3530156025</v>
      </c>
      <c r="O210" s="112">
        <f t="shared" si="19"/>
        <v>86.36407149766244</v>
      </c>
      <c r="P210" s="114">
        <f t="shared" si="18"/>
        <v>557372462</v>
      </c>
    </row>
    <row r="211" spans="1:16" ht="27" customHeight="1">
      <c r="A211" s="108" t="s">
        <v>20</v>
      </c>
      <c r="B211" s="109" t="s">
        <v>28</v>
      </c>
      <c r="C211" s="109" t="s">
        <v>20</v>
      </c>
      <c r="D211" s="109" t="s">
        <v>20</v>
      </c>
      <c r="E211" s="67" t="s">
        <v>380</v>
      </c>
      <c r="F211" s="111">
        <v>1142545000</v>
      </c>
      <c r="G211" s="111">
        <v>0</v>
      </c>
      <c r="H211" s="111">
        <f t="shared" si="15"/>
        <v>1142545000</v>
      </c>
      <c r="I211" s="111">
        <v>56447000</v>
      </c>
      <c r="J211" s="111">
        <v>3831852</v>
      </c>
      <c r="K211" s="111">
        <f t="shared" si="16"/>
        <v>60278852</v>
      </c>
      <c r="L211" s="111">
        <v>58605908</v>
      </c>
      <c r="M211" s="111">
        <v>0</v>
      </c>
      <c r="N211" s="111">
        <f t="shared" si="17"/>
        <v>58605908</v>
      </c>
      <c r="O211" s="112">
        <f t="shared" si="19"/>
        <v>97.22465849216903</v>
      </c>
      <c r="P211" s="114">
        <f t="shared" si="18"/>
        <v>1672944</v>
      </c>
    </row>
    <row r="212" spans="1:16" ht="27" customHeight="1">
      <c r="A212" s="108" t="s">
        <v>20</v>
      </c>
      <c r="B212" s="109" t="s">
        <v>20</v>
      </c>
      <c r="C212" s="109" t="s">
        <v>20</v>
      </c>
      <c r="D212" s="109" t="s">
        <v>20</v>
      </c>
      <c r="E212" s="67" t="s">
        <v>381</v>
      </c>
      <c r="F212" s="111">
        <v>1142545000</v>
      </c>
      <c r="G212" s="111">
        <v>0</v>
      </c>
      <c r="H212" s="111">
        <f t="shared" si="15"/>
        <v>1142545000</v>
      </c>
      <c r="I212" s="111">
        <v>56447000</v>
      </c>
      <c r="J212" s="111">
        <v>3831852</v>
      </c>
      <c r="K212" s="111">
        <f t="shared" si="16"/>
        <v>60278852</v>
      </c>
      <c r="L212" s="111">
        <v>58605908</v>
      </c>
      <c r="M212" s="111">
        <v>0</v>
      </c>
      <c r="N212" s="111">
        <f t="shared" si="17"/>
        <v>58605908</v>
      </c>
      <c r="O212" s="112">
        <f t="shared" si="19"/>
        <v>97.22465849216903</v>
      </c>
      <c r="P212" s="114">
        <f t="shared" si="18"/>
        <v>1672944</v>
      </c>
    </row>
    <row r="213" spans="1:16" ht="27" customHeight="1">
      <c r="A213" s="108" t="s">
        <v>20</v>
      </c>
      <c r="B213" s="109" t="s">
        <v>20</v>
      </c>
      <c r="C213" s="109" t="s">
        <v>22</v>
      </c>
      <c r="D213" s="109" t="s">
        <v>20</v>
      </c>
      <c r="E213" s="67" t="s">
        <v>382</v>
      </c>
      <c r="F213" s="111">
        <v>1142545000</v>
      </c>
      <c r="G213" s="111">
        <v>0</v>
      </c>
      <c r="H213" s="111">
        <f t="shared" si="15"/>
        <v>1142545000</v>
      </c>
      <c r="I213" s="111">
        <v>56447000</v>
      </c>
      <c r="J213" s="111">
        <v>3831852</v>
      </c>
      <c r="K213" s="111">
        <f t="shared" si="16"/>
        <v>60278852</v>
      </c>
      <c r="L213" s="111">
        <v>58605908</v>
      </c>
      <c r="M213" s="111">
        <v>0</v>
      </c>
      <c r="N213" s="111">
        <f t="shared" si="17"/>
        <v>58605908</v>
      </c>
      <c r="O213" s="112">
        <f t="shared" si="19"/>
        <v>97.22465849216903</v>
      </c>
      <c r="P213" s="114">
        <f t="shared" si="18"/>
        <v>1672944</v>
      </c>
    </row>
    <row r="214" spans="1:16" ht="27" customHeight="1">
      <c r="A214" s="108" t="s">
        <v>20</v>
      </c>
      <c r="B214" s="109" t="s">
        <v>20</v>
      </c>
      <c r="C214" s="109" t="s">
        <v>20</v>
      </c>
      <c r="D214" s="109" t="s">
        <v>22</v>
      </c>
      <c r="E214" s="67" t="s">
        <v>383</v>
      </c>
      <c r="F214" s="111">
        <v>1093212000</v>
      </c>
      <c r="G214" s="111">
        <v>0</v>
      </c>
      <c r="H214" s="111">
        <f t="shared" si="15"/>
        <v>1093212000</v>
      </c>
      <c r="I214" s="111">
        <v>53447000</v>
      </c>
      <c r="J214" s="111">
        <v>2960186</v>
      </c>
      <c r="K214" s="111">
        <f t="shared" si="16"/>
        <v>56407186</v>
      </c>
      <c r="L214" s="111">
        <v>54805908</v>
      </c>
      <c r="M214" s="111">
        <v>0</v>
      </c>
      <c r="N214" s="111">
        <f t="shared" si="17"/>
        <v>54805908</v>
      </c>
      <c r="O214" s="112">
        <f t="shared" si="19"/>
        <v>97.1612163031852</v>
      </c>
      <c r="P214" s="114">
        <f t="shared" si="18"/>
        <v>1601278</v>
      </c>
    </row>
    <row r="215" spans="1:16" ht="27" customHeight="1">
      <c r="A215" s="108" t="s">
        <v>20</v>
      </c>
      <c r="B215" s="109" t="s">
        <v>20</v>
      </c>
      <c r="C215" s="109" t="s">
        <v>20</v>
      </c>
      <c r="D215" s="109" t="s">
        <v>28</v>
      </c>
      <c r="E215" s="67" t="s">
        <v>384</v>
      </c>
      <c r="F215" s="111">
        <v>49333000</v>
      </c>
      <c r="G215" s="111">
        <v>0</v>
      </c>
      <c r="H215" s="111">
        <f t="shared" si="15"/>
        <v>49333000</v>
      </c>
      <c r="I215" s="111">
        <v>3000000</v>
      </c>
      <c r="J215" s="111">
        <v>871666</v>
      </c>
      <c r="K215" s="111">
        <f t="shared" si="16"/>
        <v>3871666</v>
      </c>
      <c r="L215" s="111">
        <v>3800000</v>
      </c>
      <c r="M215" s="111">
        <v>0</v>
      </c>
      <c r="N215" s="111">
        <f t="shared" si="17"/>
        <v>3800000</v>
      </c>
      <c r="O215" s="112">
        <f t="shared" si="19"/>
        <v>98.14896222969647</v>
      </c>
      <c r="P215" s="114">
        <f t="shared" si="18"/>
        <v>71666</v>
      </c>
    </row>
    <row r="216" spans="1:16" ht="27" customHeight="1">
      <c r="A216" s="108" t="s">
        <v>20</v>
      </c>
      <c r="B216" s="109" t="s">
        <v>32</v>
      </c>
      <c r="C216" s="109" t="s">
        <v>20</v>
      </c>
      <c r="D216" s="109" t="s">
        <v>20</v>
      </c>
      <c r="E216" s="67" t="s">
        <v>385</v>
      </c>
      <c r="F216" s="111">
        <v>600000000</v>
      </c>
      <c r="G216" s="111">
        <v>0</v>
      </c>
      <c r="H216" s="111">
        <f t="shared" si="15"/>
        <v>600000000</v>
      </c>
      <c r="I216" s="111">
        <v>0</v>
      </c>
      <c r="J216" s="111">
        <v>391882905</v>
      </c>
      <c r="K216" s="111">
        <f t="shared" si="16"/>
        <v>391882905</v>
      </c>
      <c r="L216" s="111">
        <v>61524922</v>
      </c>
      <c r="M216" s="111">
        <v>0</v>
      </c>
      <c r="N216" s="111">
        <f t="shared" si="17"/>
        <v>61524922</v>
      </c>
      <c r="O216" s="112">
        <f t="shared" si="19"/>
        <v>15.699822884593551</v>
      </c>
      <c r="P216" s="114">
        <f t="shared" si="18"/>
        <v>330357983</v>
      </c>
    </row>
    <row r="217" spans="1:16" ht="27" customHeight="1">
      <c r="A217" s="108" t="s">
        <v>20</v>
      </c>
      <c r="B217" s="109" t="s">
        <v>20</v>
      </c>
      <c r="C217" s="109" t="s">
        <v>20</v>
      </c>
      <c r="D217" s="109" t="s">
        <v>20</v>
      </c>
      <c r="E217" s="67" t="s">
        <v>386</v>
      </c>
      <c r="F217" s="111">
        <v>600000000</v>
      </c>
      <c r="G217" s="111">
        <v>0</v>
      </c>
      <c r="H217" s="111">
        <f t="shared" si="15"/>
        <v>600000000</v>
      </c>
      <c r="I217" s="111">
        <v>0</v>
      </c>
      <c r="J217" s="111">
        <v>391882905</v>
      </c>
      <c r="K217" s="111">
        <f t="shared" si="16"/>
        <v>391882905</v>
      </c>
      <c r="L217" s="111">
        <v>61524922</v>
      </c>
      <c r="M217" s="111">
        <v>0</v>
      </c>
      <c r="N217" s="111">
        <f t="shared" si="17"/>
        <v>61524922</v>
      </c>
      <c r="O217" s="112">
        <f t="shared" si="19"/>
        <v>15.699822884593551</v>
      </c>
      <c r="P217" s="114">
        <f t="shared" si="18"/>
        <v>330357983</v>
      </c>
    </row>
    <row r="218" spans="1:16" ht="27" customHeight="1">
      <c r="A218" s="108" t="s">
        <v>20</v>
      </c>
      <c r="B218" s="109" t="s">
        <v>20</v>
      </c>
      <c r="C218" s="109" t="s">
        <v>22</v>
      </c>
      <c r="D218" s="109" t="s">
        <v>20</v>
      </c>
      <c r="E218" s="67" t="s">
        <v>387</v>
      </c>
      <c r="F218" s="111">
        <v>600000000</v>
      </c>
      <c r="G218" s="111">
        <v>0</v>
      </c>
      <c r="H218" s="111">
        <f t="shared" si="15"/>
        <v>600000000</v>
      </c>
      <c r="I218" s="111">
        <v>0</v>
      </c>
      <c r="J218" s="111">
        <v>391882905</v>
      </c>
      <c r="K218" s="111">
        <f t="shared" si="16"/>
        <v>391882905</v>
      </c>
      <c r="L218" s="111">
        <v>61524922</v>
      </c>
      <c r="M218" s="111">
        <v>0</v>
      </c>
      <c r="N218" s="111">
        <f t="shared" si="17"/>
        <v>61524922</v>
      </c>
      <c r="O218" s="112">
        <f t="shared" si="19"/>
        <v>15.699822884593551</v>
      </c>
      <c r="P218" s="114">
        <f t="shared" si="18"/>
        <v>330357983</v>
      </c>
    </row>
    <row r="219" spans="1:16" ht="27" customHeight="1">
      <c r="A219" s="108" t="s">
        <v>20</v>
      </c>
      <c r="B219" s="109" t="s">
        <v>20</v>
      </c>
      <c r="C219" s="109" t="s">
        <v>20</v>
      </c>
      <c r="D219" s="109" t="s">
        <v>22</v>
      </c>
      <c r="E219" s="67" t="s">
        <v>388</v>
      </c>
      <c r="F219" s="111">
        <v>600000000</v>
      </c>
      <c r="G219" s="111">
        <v>0</v>
      </c>
      <c r="H219" s="111">
        <f t="shared" si="15"/>
        <v>600000000</v>
      </c>
      <c r="I219" s="111">
        <v>0</v>
      </c>
      <c r="J219" s="111">
        <v>391882905</v>
      </c>
      <c r="K219" s="111">
        <f t="shared" si="16"/>
        <v>391882905</v>
      </c>
      <c r="L219" s="111">
        <v>61524922</v>
      </c>
      <c r="M219" s="111">
        <v>0</v>
      </c>
      <c r="N219" s="111">
        <f t="shared" si="17"/>
        <v>61524922</v>
      </c>
      <c r="O219" s="112">
        <f t="shared" si="19"/>
        <v>15.699822884593551</v>
      </c>
      <c r="P219" s="114">
        <f t="shared" si="18"/>
        <v>330357983</v>
      </c>
    </row>
    <row r="220" spans="1:16" ht="27" customHeight="1">
      <c r="A220" s="108" t="s">
        <v>20</v>
      </c>
      <c r="B220" s="109" t="s">
        <v>36</v>
      </c>
      <c r="C220" s="109" t="s">
        <v>20</v>
      </c>
      <c r="D220" s="109" t="s">
        <v>20</v>
      </c>
      <c r="E220" s="67" t="s">
        <v>389</v>
      </c>
      <c r="F220" s="111">
        <v>12653831000</v>
      </c>
      <c r="G220" s="111">
        <v>0</v>
      </c>
      <c r="H220" s="111">
        <f t="shared" si="15"/>
        <v>12653831000</v>
      </c>
      <c r="I220" s="111">
        <v>3065506000</v>
      </c>
      <c r="J220" s="111">
        <v>1419857881</v>
      </c>
      <c r="K220" s="111">
        <f t="shared" si="16"/>
        <v>4485363881</v>
      </c>
      <c r="L220" s="111">
        <v>2236531480</v>
      </c>
      <c r="M220" s="111">
        <v>1952758208</v>
      </c>
      <c r="N220" s="111">
        <f t="shared" si="17"/>
        <v>4189289688</v>
      </c>
      <c r="O220" s="112">
        <f t="shared" si="19"/>
        <v>93.39910426767892</v>
      </c>
      <c r="P220" s="114">
        <f t="shared" si="18"/>
        <v>296074193</v>
      </c>
    </row>
    <row r="221" spans="1:16" ht="27" customHeight="1">
      <c r="A221" s="115" t="s">
        <v>20</v>
      </c>
      <c r="B221" s="116" t="s">
        <v>20</v>
      </c>
      <c r="C221" s="116" t="s">
        <v>20</v>
      </c>
      <c r="D221" s="116" t="s">
        <v>20</v>
      </c>
      <c r="E221" s="120" t="s">
        <v>390</v>
      </c>
      <c r="F221" s="118">
        <v>12653831000</v>
      </c>
      <c r="G221" s="118">
        <v>0</v>
      </c>
      <c r="H221" s="118">
        <f t="shared" si="15"/>
        <v>12653831000</v>
      </c>
      <c r="I221" s="118">
        <v>3065506000</v>
      </c>
      <c r="J221" s="118">
        <v>1419857881</v>
      </c>
      <c r="K221" s="118">
        <f t="shared" si="16"/>
        <v>4485363881</v>
      </c>
      <c r="L221" s="118">
        <v>2236531480</v>
      </c>
      <c r="M221" s="118">
        <v>1952758208</v>
      </c>
      <c r="N221" s="118">
        <f t="shared" si="17"/>
        <v>4189289688</v>
      </c>
      <c r="O221" s="119">
        <f t="shared" si="19"/>
        <v>93.39910426767892</v>
      </c>
      <c r="P221" s="136">
        <f t="shared" si="18"/>
        <v>296074193</v>
      </c>
    </row>
    <row r="222" spans="1:16" ht="27" customHeight="1">
      <c r="A222" s="108" t="s">
        <v>20</v>
      </c>
      <c r="B222" s="109" t="s">
        <v>20</v>
      </c>
      <c r="C222" s="109" t="s">
        <v>22</v>
      </c>
      <c r="D222" s="109" t="s">
        <v>20</v>
      </c>
      <c r="E222" s="67" t="s">
        <v>391</v>
      </c>
      <c r="F222" s="111">
        <v>674502000</v>
      </c>
      <c r="G222" s="111">
        <v>0</v>
      </c>
      <c r="H222" s="111">
        <f t="shared" si="15"/>
        <v>674502000</v>
      </c>
      <c r="I222" s="111">
        <v>92700000</v>
      </c>
      <c r="J222" s="111">
        <v>70536986</v>
      </c>
      <c r="K222" s="111">
        <f t="shared" si="16"/>
        <v>163236986</v>
      </c>
      <c r="L222" s="111">
        <v>118043113</v>
      </c>
      <c r="M222" s="111">
        <v>45193873</v>
      </c>
      <c r="N222" s="111">
        <f t="shared" si="17"/>
        <v>163236986</v>
      </c>
      <c r="O222" s="112">
        <f t="shared" si="19"/>
        <v>100</v>
      </c>
      <c r="P222" s="114">
        <f t="shared" si="18"/>
        <v>0</v>
      </c>
    </row>
    <row r="223" spans="1:16" ht="27" customHeight="1">
      <c r="A223" s="108" t="s">
        <v>20</v>
      </c>
      <c r="B223" s="109" t="s">
        <v>20</v>
      </c>
      <c r="C223" s="109" t="s">
        <v>20</v>
      </c>
      <c r="D223" s="109" t="s">
        <v>22</v>
      </c>
      <c r="E223" s="67" t="s">
        <v>392</v>
      </c>
      <c r="F223" s="111">
        <v>674502000</v>
      </c>
      <c r="G223" s="111">
        <v>0</v>
      </c>
      <c r="H223" s="111">
        <f t="shared" si="15"/>
        <v>674502000</v>
      </c>
      <c r="I223" s="111">
        <v>92700000</v>
      </c>
      <c r="J223" s="111">
        <v>70536986</v>
      </c>
      <c r="K223" s="111">
        <f t="shared" si="16"/>
        <v>163236986</v>
      </c>
      <c r="L223" s="111">
        <v>118043113</v>
      </c>
      <c r="M223" s="111">
        <v>45193873</v>
      </c>
      <c r="N223" s="111">
        <f t="shared" si="17"/>
        <v>163236986</v>
      </c>
      <c r="O223" s="112">
        <f t="shared" si="19"/>
        <v>100</v>
      </c>
      <c r="P223" s="114">
        <f t="shared" si="18"/>
        <v>0</v>
      </c>
    </row>
    <row r="224" spans="1:16" ht="27" customHeight="1">
      <c r="A224" s="108" t="s">
        <v>20</v>
      </c>
      <c r="B224" s="109" t="s">
        <v>20</v>
      </c>
      <c r="C224" s="109" t="s">
        <v>28</v>
      </c>
      <c r="D224" s="109" t="s">
        <v>20</v>
      </c>
      <c r="E224" s="67" t="s">
        <v>393</v>
      </c>
      <c r="F224" s="111">
        <v>11619200000</v>
      </c>
      <c r="G224" s="111">
        <v>0</v>
      </c>
      <c r="H224" s="111">
        <f t="shared" si="15"/>
        <v>11619200000</v>
      </c>
      <c r="I224" s="111">
        <v>2876230000</v>
      </c>
      <c r="J224" s="111">
        <v>1312956316</v>
      </c>
      <c r="K224" s="111">
        <f t="shared" si="16"/>
        <v>4189186316</v>
      </c>
      <c r="L224" s="111">
        <v>2036243001</v>
      </c>
      <c r="M224" s="111">
        <v>1858618163</v>
      </c>
      <c r="N224" s="111">
        <f t="shared" si="17"/>
        <v>3894861164</v>
      </c>
      <c r="O224" s="112">
        <f t="shared" si="19"/>
        <v>92.97416897224487</v>
      </c>
      <c r="P224" s="114">
        <f t="shared" si="18"/>
        <v>294325152</v>
      </c>
    </row>
    <row r="225" spans="1:16" ht="27" customHeight="1">
      <c r="A225" s="108" t="s">
        <v>20</v>
      </c>
      <c r="B225" s="109" t="s">
        <v>20</v>
      </c>
      <c r="C225" s="109" t="s">
        <v>20</v>
      </c>
      <c r="D225" s="109" t="s">
        <v>22</v>
      </c>
      <c r="E225" s="67" t="s">
        <v>394</v>
      </c>
      <c r="F225" s="111">
        <v>3650000000</v>
      </c>
      <c r="G225" s="111">
        <v>0</v>
      </c>
      <c r="H225" s="111">
        <f t="shared" si="15"/>
        <v>3650000000</v>
      </c>
      <c r="I225" s="111">
        <v>917262000</v>
      </c>
      <c r="J225" s="111">
        <v>948006440</v>
      </c>
      <c r="K225" s="111">
        <f t="shared" si="16"/>
        <v>1865268440</v>
      </c>
      <c r="L225" s="111">
        <v>708643925</v>
      </c>
      <c r="M225" s="111">
        <v>1136651153</v>
      </c>
      <c r="N225" s="111">
        <f t="shared" si="17"/>
        <v>1845295078</v>
      </c>
      <c r="O225" s="112">
        <f t="shared" si="19"/>
        <v>98.92919637883328</v>
      </c>
      <c r="P225" s="114">
        <f t="shared" si="18"/>
        <v>19973362</v>
      </c>
    </row>
    <row r="226" spans="1:16" ht="27" customHeight="1">
      <c r="A226" s="108" t="s">
        <v>20</v>
      </c>
      <c r="B226" s="109" t="s">
        <v>20</v>
      </c>
      <c r="C226" s="109" t="s">
        <v>20</v>
      </c>
      <c r="D226" s="109" t="s">
        <v>28</v>
      </c>
      <c r="E226" s="67" t="s">
        <v>395</v>
      </c>
      <c r="F226" s="111">
        <v>7969200000</v>
      </c>
      <c r="G226" s="111">
        <v>0</v>
      </c>
      <c r="H226" s="111">
        <f t="shared" si="15"/>
        <v>7969200000</v>
      </c>
      <c r="I226" s="111">
        <v>1958968000</v>
      </c>
      <c r="J226" s="111">
        <v>364949876</v>
      </c>
      <c r="K226" s="111">
        <f t="shared" si="16"/>
        <v>2323917876</v>
      </c>
      <c r="L226" s="111">
        <v>1327599076</v>
      </c>
      <c r="M226" s="111">
        <v>721967010</v>
      </c>
      <c r="N226" s="111">
        <f t="shared" si="17"/>
        <v>2049566086</v>
      </c>
      <c r="O226" s="112">
        <f t="shared" si="19"/>
        <v>88.19442834734664</v>
      </c>
      <c r="P226" s="114">
        <f t="shared" si="18"/>
        <v>274351790</v>
      </c>
    </row>
    <row r="227" spans="1:16" ht="27" customHeight="1">
      <c r="A227" s="108" t="s">
        <v>20</v>
      </c>
      <c r="B227" s="109" t="s">
        <v>20</v>
      </c>
      <c r="C227" s="109" t="s">
        <v>32</v>
      </c>
      <c r="D227" s="109" t="s">
        <v>20</v>
      </c>
      <c r="E227" s="67" t="s">
        <v>396</v>
      </c>
      <c r="F227" s="111">
        <v>360129000</v>
      </c>
      <c r="G227" s="111">
        <v>0</v>
      </c>
      <c r="H227" s="111">
        <f t="shared" si="15"/>
        <v>360129000</v>
      </c>
      <c r="I227" s="111">
        <v>96576000</v>
      </c>
      <c r="J227" s="111">
        <v>36364579</v>
      </c>
      <c r="K227" s="111">
        <f t="shared" si="16"/>
        <v>132940579</v>
      </c>
      <c r="L227" s="111">
        <v>82245366</v>
      </c>
      <c r="M227" s="111">
        <v>48946172</v>
      </c>
      <c r="N227" s="111">
        <f t="shared" si="17"/>
        <v>131191538</v>
      </c>
      <c r="O227" s="112">
        <f t="shared" si="19"/>
        <v>98.68434377738042</v>
      </c>
      <c r="P227" s="114">
        <f t="shared" si="18"/>
        <v>1749041</v>
      </c>
    </row>
    <row r="228" spans="1:16" ht="27" customHeight="1">
      <c r="A228" s="108" t="s">
        <v>20</v>
      </c>
      <c r="B228" s="109" t="s">
        <v>20</v>
      </c>
      <c r="C228" s="109" t="s">
        <v>20</v>
      </c>
      <c r="D228" s="109" t="s">
        <v>22</v>
      </c>
      <c r="E228" s="67" t="s">
        <v>397</v>
      </c>
      <c r="F228" s="111">
        <v>360129000</v>
      </c>
      <c r="G228" s="111">
        <v>0</v>
      </c>
      <c r="H228" s="111">
        <f t="shared" si="15"/>
        <v>360129000</v>
      </c>
      <c r="I228" s="111">
        <v>96576000</v>
      </c>
      <c r="J228" s="111">
        <v>36364579</v>
      </c>
      <c r="K228" s="111">
        <f t="shared" si="16"/>
        <v>132940579</v>
      </c>
      <c r="L228" s="111">
        <v>82245366</v>
      </c>
      <c r="M228" s="111">
        <v>48946172</v>
      </c>
      <c r="N228" s="111">
        <f t="shared" si="17"/>
        <v>131191538</v>
      </c>
      <c r="O228" s="112">
        <f t="shared" si="19"/>
        <v>98.68434377738042</v>
      </c>
      <c r="P228" s="114">
        <f t="shared" si="18"/>
        <v>1749041</v>
      </c>
    </row>
    <row r="229" spans="1:16" ht="27" customHeight="1">
      <c r="A229" s="108" t="s">
        <v>20</v>
      </c>
      <c r="B229" s="109" t="s">
        <v>39</v>
      </c>
      <c r="C229" s="109" t="s">
        <v>20</v>
      </c>
      <c r="D229" s="109" t="s">
        <v>20</v>
      </c>
      <c r="E229" s="67" t="s">
        <v>398</v>
      </c>
      <c r="F229" s="111">
        <v>22497169000</v>
      </c>
      <c r="G229" s="111">
        <v>0</v>
      </c>
      <c r="H229" s="111">
        <f t="shared" si="15"/>
        <v>22497169000</v>
      </c>
      <c r="I229" s="111">
        <v>5024304000</v>
      </c>
      <c r="J229" s="111">
        <v>2487473646</v>
      </c>
      <c r="K229" s="111">
        <f t="shared" si="16"/>
        <v>7511777646</v>
      </c>
      <c r="L229" s="111">
        <v>3514934641</v>
      </c>
      <c r="M229" s="111">
        <v>2296765417</v>
      </c>
      <c r="N229" s="111">
        <f t="shared" si="17"/>
        <v>5811700058</v>
      </c>
      <c r="O229" s="112">
        <f t="shared" si="19"/>
        <v>77.36783930358632</v>
      </c>
      <c r="P229" s="114">
        <f t="shared" si="18"/>
        <v>1700077588</v>
      </c>
    </row>
    <row r="230" spans="1:16" ht="27" customHeight="1">
      <c r="A230" s="108" t="s">
        <v>20</v>
      </c>
      <c r="B230" s="109" t="s">
        <v>20</v>
      </c>
      <c r="C230" s="109" t="s">
        <v>20</v>
      </c>
      <c r="D230" s="109" t="s">
        <v>20</v>
      </c>
      <c r="E230" s="67" t="s">
        <v>399</v>
      </c>
      <c r="F230" s="111">
        <v>22497169000</v>
      </c>
      <c r="G230" s="111">
        <v>0</v>
      </c>
      <c r="H230" s="111">
        <f t="shared" si="15"/>
        <v>22497169000</v>
      </c>
      <c r="I230" s="111">
        <v>5024304000</v>
      </c>
      <c r="J230" s="111">
        <v>2487473646</v>
      </c>
      <c r="K230" s="111">
        <f t="shared" si="16"/>
        <v>7511777646</v>
      </c>
      <c r="L230" s="111">
        <v>3514934641</v>
      </c>
      <c r="M230" s="111">
        <v>2296765417</v>
      </c>
      <c r="N230" s="111">
        <f t="shared" si="17"/>
        <v>5811700058</v>
      </c>
      <c r="O230" s="112">
        <f t="shared" si="19"/>
        <v>77.36783930358632</v>
      </c>
      <c r="P230" s="114">
        <f t="shared" si="18"/>
        <v>1700077588</v>
      </c>
    </row>
    <row r="231" spans="1:16" ht="27" customHeight="1">
      <c r="A231" s="108" t="s">
        <v>20</v>
      </c>
      <c r="B231" s="109" t="s">
        <v>20</v>
      </c>
      <c r="C231" s="109" t="s">
        <v>22</v>
      </c>
      <c r="D231" s="109" t="s">
        <v>20</v>
      </c>
      <c r="E231" s="67" t="s">
        <v>400</v>
      </c>
      <c r="F231" s="111">
        <v>22497169000</v>
      </c>
      <c r="G231" s="111">
        <v>0</v>
      </c>
      <c r="H231" s="111">
        <f t="shared" si="15"/>
        <v>22497169000</v>
      </c>
      <c r="I231" s="111">
        <v>5024304000</v>
      </c>
      <c r="J231" s="111">
        <v>2487473646</v>
      </c>
      <c r="K231" s="111">
        <f t="shared" si="16"/>
        <v>7511777646</v>
      </c>
      <c r="L231" s="111">
        <v>3514934641</v>
      </c>
      <c r="M231" s="111">
        <v>2296765417</v>
      </c>
      <c r="N231" s="111">
        <f t="shared" si="17"/>
        <v>5811700058</v>
      </c>
      <c r="O231" s="112">
        <f t="shared" si="19"/>
        <v>77.36783930358632</v>
      </c>
      <c r="P231" s="114">
        <f t="shared" si="18"/>
        <v>1700077588</v>
      </c>
    </row>
    <row r="232" spans="1:16" ht="27" customHeight="1">
      <c r="A232" s="108" t="s">
        <v>20</v>
      </c>
      <c r="B232" s="109" t="s">
        <v>20</v>
      </c>
      <c r="C232" s="109" t="s">
        <v>20</v>
      </c>
      <c r="D232" s="109" t="s">
        <v>22</v>
      </c>
      <c r="E232" s="67" t="s">
        <v>401</v>
      </c>
      <c r="F232" s="111">
        <v>20000000</v>
      </c>
      <c r="G232" s="111">
        <v>0</v>
      </c>
      <c r="H232" s="111">
        <f t="shared" si="15"/>
        <v>20000000</v>
      </c>
      <c r="I232" s="111">
        <v>0</v>
      </c>
      <c r="J232" s="111">
        <v>10000000</v>
      </c>
      <c r="K232" s="111">
        <f t="shared" si="16"/>
        <v>10000000</v>
      </c>
      <c r="L232" s="111">
        <v>3496500</v>
      </c>
      <c r="M232" s="111">
        <v>0</v>
      </c>
      <c r="N232" s="111">
        <f t="shared" si="17"/>
        <v>3496500</v>
      </c>
      <c r="O232" s="112">
        <f t="shared" si="19"/>
        <v>34.965</v>
      </c>
      <c r="P232" s="114">
        <f t="shared" si="18"/>
        <v>6503500</v>
      </c>
    </row>
    <row r="233" spans="1:16" ht="27" customHeight="1">
      <c r="A233" s="108" t="s">
        <v>20</v>
      </c>
      <c r="B233" s="109" t="s">
        <v>20</v>
      </c>
      <c r="C233" s="109" t="s">
        <v>20</v>
      </c>
      <c r="D233" s="109" t="s">
        <v>28</v>
      </c>
      <c r="E233" s="67" t="s">
        <v>402</v>
      </c>
      <c r="F233" s="111">
        <v>12714284000</v>
      </c>
      <c r="G233" s="111">
        <v>0</v>
      </c>
      <c r="H233" s="111">
        <f t="shared" si="15"/>
        <v>12714284000</v>
      </c>
      <c r="I233" s="111">
        <v>3271047000</v>
      </c>
      <c r="J233" s="111">
        <v>1430173980</v>
      </c>
      <c r="K233" s="111">
        <f t="shared" si="16"/>
        <v>4701220980</v>
      </c>
      <c r="L233" s="111">
        <v>1911055309</v>
      </c>
      <c r="M233" s="111">
        <v>1362036793</v>
      </c>
      <c r="N233" s="111">
        <f t="shared" si="17"/>
        <v>3273092102</v>
      </c>
      <c r="O233" s="112">
        <f t="shared" si="19"/>
        <v>69.62217083443714</v>
      </c>
      <c r="P233" s="114">
        <f t="shared" si="18"/>
        <v>1428128878</v>
      </c>
    </row>
    <row r="234" spans="1:16" ht="27" customHeight="1">
      <c r="A234" s="108" t="s">
        <v>20</v>
      </c>
      <c r="B234" s="109" t="s">
        <v>20</v>
      </c>
      <c r="C234" s="109" t="s">
        <v>20</v>
      </c>
      <c r="D234" s="109" t="s">
        <v>32</v>
      </c>
      <c r="E234" s="67" t="s">
        <v>403</v>
      </c>
      <c r="F234" s="111">
        <v>9084485000</v>
      </c>
      <c r="G234" s="111">
        <v>0</v>
      </c>
      <c r="H234" s="111">
        <f t="shared" si="15"/>
        <v>9084485000</v>
      </c>
      <c r="I234" s="111">
        <v>1493257000</v>
      </c>
      <c r="J234" s="111">
        <v>834030515</v>
      </c>
      <c r="K234" s="111">
        <f t="shared" si="16"/>
        <v>2327287515</v>
      </c>
      <c r="L234" s="111">
        <v>1551312764</v>
      </c>
      <c r="M234" s="111">
        <v>554733460</v>
      </c>
      <c r="N234" s="111">
        <f t="shared" si="17"/>
        <v>2106046224</v>
      </c>
      <c r="O234" s="112">
        <f t="shared" si="19"/>
        <v>90.49359868198323</v>
      </c>
      <c r="P234" s="114">
        <f t="shared" si="18"/>
        <v>221241291</v>
      </c>
    </row>
    <row r="235" spans="1:16" ht="27" customHeight="1">
      <c r="A235" s="108" t="s">
        <v>20</v>
      </c>
      <c r="B235" s="109" t="s">
        <v>20</v>
      </c>
      <c r="C235" s="109" t="s">
        <v>20</v>
      </c>
      <c r="D235" s="109" t="s">
        <v>36</v>
      </c>
      <c r="E235" s="67" t="s">
        <v>404</v>
      </c>
      <c r="F235" s="111">
        <v>623400000</v>
      </c>
      <c r="G235" s="111">
        <v>0</v>
      </c>
      <c r="H235" s="111">
        <f t="shared" si="15"/>
        <v>623400000</v>
      </c>
      <c r="I235" s="111">
        <v>260000000</v>
      </c>
      <c r="J235" s="111">
        <v>209269151</v>
      </c>
      <c r="K235" s="111">
        <f t="shared" si="16"/>
        <v>469269151</v>
      </c>
      <c r="L235" s="111">
        <v>49070068</v>
      </c>
      <c r="M235" s="111">
        <v>379995164</v>
      </c>
      <c r="N235" s="111">
        <f t="shared" si="17"/>
        <v>429065232</v>
      </c>
      <c r="O235" s="112">
        <f t="shared" si="19"/>
        <v>91.43265247367603</v>
      </c>
      <c r="P235" s="114">
        <f t="shared" si="18"/>
        <v>40203919</v>
      </c>
    </row>
    <row r="236" spans="1:16" ht="27" customHeight="1">
      <c r="A236" s="108" t="s">
        <v>20</v>
      </c>
      <c r="B236" s="109" t="s">
        <v>20</v>
      </c>
      <c r="C236" s="109" t="s">
        <v>20</v>
      </c>
      <c r="D236" s="109" t="s">
        <v>39</v>
      </c>
      <c r="E236" s="67" t="s">
        <v>405</v>
      </c>
      <c r="F236" s="111">
        <v>55000000</v>
      </c>
      <c r="G236" s="111">
        <v>0</v>
      </c>
      <c r="H236" s="111">
        <f t="shared" si="15"/>
        <v>55000000</v>
      </c>
      <c r="I236" s="111">
        <v>0</v>
      </c>
      <c r="J236" s="111">
        <v>4000000</v>
      </c>
      <c r="K236" s="111">
        <f t="shared" si="16"/>
        <v>4000000</v>
      </c>
      <c r="L236" s="111">
        <v>0</v>
      </c>
      <c r="M236" s="111">
        <v>0</v>
      </c>
      <c r="N236" s="111">
        <f t="shared" si="17"/>
        <v>0</v>
      </c>
      <c r="O236" s="111">
        <f t="shared" si="19"/>
        <v>0</v>
      </c>
      <c r="P236" s="114">
        <f t="shared" si="18"/>
        <v>4000000</v>
      </c>
    </row>
    <row r="237" spans="1:16" ht="27" customHeight="1">
      <c r="A237" s="108" t="s">
        <v>54</v>
      </c>
      <c r="B237" s="109" t="s">
        <v>20</v>
      </c>
      <c r="C237" s="109" t="s">
        <v>20</v>
      </c>
      <c r="D237" s="109" t="s">
        <v>20</v>
      </c>
      <c r="E237" s="67" t="s">
        <v>406</v>
      </c>
      <c r="F237" s="111">
        <f>F238</f>
        <v>196000000</v>
      </c>
      <c r="G237" s="111">
        <v>0</v>
      </c>
      <c r="H237" s="111">
        <f t="shared" si="15"/>
        <v>196000000</v>
      </c>
      <c r="I237" s="111">
        <f>I238</f>
        <v>32120000</v>
      </c>
      <c r="J237" s="111">
        <f>J238</f>
        <v>8901144</v>
      </c>
      <c r="K237" s="111">
        <f t="shared" si="16"/>
        <v>41021144</v>
      </c>
      <c r="L237" s="111">
        <f>L238</f>
        <v>39882562</v>
      </c>
      <c r="M237" s="111">
        <f>M238</f>
        <v>38000</v>
      </c>
      <c r="N237" s="111">
        <f t="shared" si="17"/>
        <v>39920562</v>
      </c>
      <c r="O237" s="112">
        <f t="shared" si="19"/>
        <v>97.31703728204167</v>
      </c>
      <c r="P237" s="114">
        <f t="shared" si="18"/>
        <v>1100582</v>
      </c>
    </row>
    <row r="238" spans="1:16" ht="27" customHeight="1">
      <c r="A238" s="108" t="s">
        <v>20</v>
      </c>
      <c r="B238" s="109" t="s">
        <v>22</v>
      </c>
      <c r="C238" s="109" t="s">
        <v>20</v>
      </c>
      <c r="D238" s="109" t="s">
        <v>20</v>
      </c>
      <c r="E238" s="67" t="s">
        <v>407</v>
      </c>
      <c r="F238" s="111">
        <v>196000000</v>
      </c>
      <c r="G238" s="111">
        <v>0</v>
      </c>
      <c r="H238" s="111">
        <f t="shared" si="15"/>
        <v>196000000</v>
      </c>
      <c r="I238" s="111">
        <v>32120000</v>
      </c>
      <c r="J238" s="111">
        <v>8901144</v>
      </c>
      <c r="K238" s="111">
        <f t="shared" si="16"/>
        <v>41021144</v>
      </c>
      <c r="L238" s="111">
        <v>39882562</v>
      </c>
      <c r="M238" s="111">
        <v>38000</v>
      </c>
      <c r="N238" s="111">
        <f t="shared" si="17"/>
        <v>39920562</v>
      </c>
      <c r="O238" s="112">
        <f t="shared" si="19"/>
        <v>97.31703728204167</v>
      </c>
      <c r="P238" s="114">
        <f t="shared" si="18"/>
        <v>1100582</v>
      </c>
    </row>
    <row r="239" spans="1:16" ht="27" customHeight="1">
      <c r="A239" s="108" t="s">
        <v>20</v>
      </c>
      <c r="B239" s="109" t="s">
        <v>20</v>
      </c>
      <c r="C239" s="109" t="s">
        <v>20</v>
      </c>
      <c r="D239" s="109" t="s">
        <v>20</v>
      </c>
      <c r="E239" s="67" t="s">
        <v>408</v>
      </c>
      <c r="F239" s="111">
        <v>196000000</v>
      </c>
      <c r="G239" s="111">
        <v>0</v>
      </c>
      <c r="H239" s="111">
        <f t="shared" si="15"/>
        <v>196000000</v>
      </c>
      <c r="I239" s="111">
        <v>32120000</v>
      </c>
      <c r="J239" s="111">
        <v>8901144</v>
      </c>
      <c r="K239" s="111">
        <f t="shared" si="16"/>
        <v>41021144</v>
      </c>
      <c r="L239" s="111">
        <v>39882562</v>
      </c>
      <c r="M239" s="111">
        <v>38000</v>
      </c>
      <c r="N239" s="111">
        <f t="shared" si="17"/>
        <v>39920562</v>
      </c>
      <c r="O239" s="112">
        <f t="shared" si="19"/>
        <v>97.31703728204167</v>
      </c>
      <c r="P239" s="114">
        <f t="shared" si="18"/>
        <v>1100582</v>
      </c>
    </row>
    <row r="240" spans="1:16" ht="27" customHeight="1">
      <c r="A240" s="108" t="s">
        <v>20</v>
      </c>
      <c r="B240" s="109" t="s">
        <v>20</v>
      </c>
      <c r="C240" s="109" t="s">
        <v>22</v>
      </c>
      <c r="D240" s="109" t="s">
        <v>20</v>
      </c>
      <c r="E240" s="67" t="s">
        <v>409</v>
      </c>
      <c r="F240" s="111">
        <v>196000000</v>
      </c>
      <c r="G240" s="111">
        <v>0</v>
      </c>
      <c r="H240" s="111">
        <f t="shared" si="15"/>
        <v>196000000</v>
      </c>
      <c r="I240" s="111">
        <v>32120000</v>
      </c>
      <c r="J240" s="111">
        <v>8901144</v>
      </c>
      <c r="K240" s="111">
        <f t="shared" si="16"/>
        <v>41021144</v>
      </c>
      <c r="L240" s="111">
        <v>39882562</v>
      </c>
      <c r="M240" s="111">
        <v>38000</v>
      </c>
      <c r="N240" s="111">
        <f t="shared" si="17"/>
        <v>39920562</v>
      </c>
      <c r="O240" s="112">
        <f t="shared" si="19"/>
        <v>97.31703728204167</v>
      </c>
      <c r="P240" s="114">
        <f t="shared" si="18"/>
        <v>1100582</v>
      </c>
    </row>
    <row r="241" spans="1:16" ht="27" customHeight="1">
      <c r="A241" s="108" t="s">
        <v>20</v>
      </c>
      <c r="B241" s="109" t="s">
        <v>20</v>
      </c>
      <c r="C241" s="109" t="s">
        <v>20</v>
      </c>
      <c r="D241" s="109" t="s">
        <v>22</v>
      </c>
      <c r="E241" s="67" t="s">
        <v>575</v>
      </c>
      <c r="F241" s="111">
        <v>196000000</v>
      </c>
      <c r="G241" s="111">
        <v>0</v>
      </c>
      <c r="H241" s="111">
        <f t="shared" si="15"/>
        <v>196000000</v>
      </c>
      <c r="I241" s="111">
        <v>32120000</v>
      </c>
      <c r="J241" s="111">
        <v>8901144</v>
      </c>
      <c r="K241" s="111">
        <f t="shared" si="16"/>
        <v>41021144</v>
      </c>
      <c r="L241" s="111">
        <v>39882562</v>
      </c>
      <c r="M241" s="111">
        <v>38000</v>
      </c>
      <c r="N241" s="111">
        <f t="shared" si="17"/>
        <v>39920562</v>
      </c>
      <c r="O241" s="112">
        <f t="shared" si="19"/>
        <v>97.31703728204167</v>
      </c>
      <c r="P241" s="114">
        <f t="shared" si="18"/>
        <v>1100582</v>
      </c>
    </row>
    <row r="242" spans="1:16" ht="27" customHeight="1">
      <c r="A242" s="108" t="s">
        <v>58</v>
      </c>
      <c r="B242" s="109" t="s">
        <v>20</v>
      </c>
      <c r="C242" s="109" t="s">
        <v>20</v>
      </c>
      <c r="D242" s="109" t="s">
        <v>20</v>
      </c>
      <c r="E242" s="67" t="s">
        <v>410</v>
      </c>
      <c r="F242" s="111">
        <f>F243+F251+F259+F265+F269</f>
        <v>7405468000</v>
      </c>
      <c r="G242" s="111">
        <v>0</v>
      </c>
      <c r="H242" s="111">
        <f t="shared" si="15"/>
        <v>7405468000</v>
      </c>
      <c r="I242" s="111">
        <f>I243+I251+I259+I265+I269</f>
        <v>1587692000</v>
      </c>
      <c r="J242" s="111">
        <f>J243+J251+J259+J265+J269</f>
        <v>908620189</v>
      </c>
      <c r="K242" s="111">
        <f t="shared" si="16"/>
        <v>2496312189</v>
      </c>
      <c r="L242" s="111">
        <f>L243+L251+L259+L265+L269</f>
        <v>1891085063</v>
      </c>
      <c r="M242" s="111">
        <f>M243+M251+M259+M265+M269</f>
        <v>303726632</v>
      </c>
      <c r="N242" s="111">
        <f t="shared" si="17"/>
        <v>2194811695</v>
      </c>
      <c r="O242" s="112">
        <f t="shared" si="19"/>
        <v>87.92216392931293</v>
      </c>
      <c r="P242" s="114">
        <f t="shared" si="18"/>
        <v>301500494</v>
      </c>
    </row>
    <row r="243" spans="1:16" ht="27" customHeight="1">
      <c r="A243" s="108" t="s">
        <v>20</v>
      </c>
      <c r="B243" s="109" t="s">
        <v>22</v>
      </c>
      <c r="C243" s="109" t="s">
        <v>20</v>
      </c>
      <c r="D243" s="109" t="s">
        <v>20</v>
      </c>
      <c r="E243" s="67" t="s">
        <v>411</v>
      </c>
      <c r="F243" s="111">
        <v>2385320000</v>
      </c>
      <c r="G243" s="111">
        <v>0</v>
      </c>
      <c r="H243" s="111">
        <f t="shared" si="15"/>
        <v>2385320000</v>
      </c>
      <c r="I243" s="111">
        <v>906950000</v>
      </c>
      <c r="J243" s="111">
        <v>5713313</v>
      </c>
      <c r="K243" s="111">
        <f t="shared" si="16"/>
        <v>912663313</v>
      </c>
      <c r="L243" s="111">
        <v>846059767</v>
      </c>
      <c r="M243" s="111">
        <v>0</v>
      </c>
      <c r="N243" s="111">
        <f t="shared" si="17"/>
        <v>846059767</v>
      </c>
      <c r="O243" s="112">
        <f t="shared" si="19"/>
        <v>92.70228735489886</v>
      </c>
      <c r="P243" s="114">
        <f t="shared" si="18"/>
        <v>66603546</v>
      </c>
    </row>
    <row r="244" spans="1:16" ht="27" customHeight="1">
      <c r="A244" s="108" t="s">
        <v>20</v>
      </c>
      <c r="B244" s="109" t="s">
        <v>20</v>
      </c>
      <c r="C244" s="109" t="s">
        <v>20</v>
      </c>
      <c r="D244" s="109" t="s">
        <v>20</v>
      </c>
      <c r="E244" s="67" t="s">
        <v>412</v>
      </c>
      <c r="F244" s="111">
        <v>2385320000</v>
      </c>
      <c r="G244" s="111">
        <v>0</v>
      </c>
      <c r="H244" s="111">
        <f t="shared" si="15"/>
        <v>2385320000</v>
      </c>
      <c r="I244" s="111">
        <v>906950000</v>
      </c>
      <c r="J244" s="111">
        <v>5713313</v>
      </c>
      <c r="K244" s="111">
        <f t="shared" si="16"/>
        <v>912663313</v>
      </c>
      <c r="L244" s="111">
        <v>846059767</v>
      </c>
      <c r="M244" s="111">
        <v>0</v>
      </c>
      <c r="N244" s="111">
        <f t="shared" si="17"/>
        <v>846059767</v>
      </c>
      <c r="O244" s="112">
        <f t="shared" si="19"/>
        <v>92.70228735489886</v>
      </c>
      <c r="P244" s="114">
        <f t="shared" si="18"/>
        <v>66603546</v>
      </c>
    </row>
    <row r="245" spans="1:16" ht="27" customHeight="1">
      <c r="A245" s="115" t="s">
        <v>20</v>
      </c>
      <c r="B245" s="116" t="s">
        <v>20</v>
      </c>
      <c r="C245" s="116" t="s">
        <v>22</v>
      </c>
      <c r="D245" s="116" t="s">
        <v>20</v>
      </c>
      <c r="E245" s="120" t="s">
        <v>413</v>
      </c>
      <c r="F245" s="118">
        <v>2107000000</v>
      </c>
      <c r="G245" s="118">
        <v>0</v>
      </c>
      <c r="H245" s="118">
        <f t="shared" si="15"/>
        <v>2107000000</v>
      </c>
      <c r="I245" s="118">
        <v>860000000</v>
      </c>
      <c r="J245" s="118">
        <v>343034</v>
      </c>
      <c r="K245" s="118">
        <f t="shared" si="16"/>
        <v>860343034</v>
      </c>
      <c r="L245" s="118">
        <v>824290774</v>
      </c>
      <c r="M245" s="118">
        <v>0</v>
      </c>
      <c r="N245" s="118">
        <f t="shared" si="17"/>
        <v>824290774</v>
      </c>
      <c r="O245" s="119">
        <f t="shared" si="19"/>
        <v>95.80954821794954</v>
      </c>
      <c r="P245" s="136">
        <f t="shared" si="18"/>
        <v>36052260</v>
      </c>
    </row>
    <row r="246" spans="1:16" ht="27" customHeight="1">
      <c r="A246" s="108" t="s">
        <v>20</v>
      </c>
      <c r="B246" s="109" t="s">
        <v>20</v>
      </c>
      <c r="C246" s="109" t="s">
        <v>20</v>
      </c>
      <c r="D246" s="109" t="s">
        <v>22</v>
      </c>
      <c r="E246" s="67" t="s">
        <v>414</v>
      </c>
      <c r="F246" s="111">
        <v>1960000000</v>
      </c>
      <c r="G246" s="111">
        <v>0</v>
      </c>
      <c r="H246" s="111">
        <f t="shared" si="15"/>
        <v>1960000000</v>
      </c>
      <c r="I246" s="111">
        <v>850000000</v>
      </c>
      <c r="J246" s="111">
        <v>343034</v>
      </c>
      <c r="K246" s="111">
        <f t="shared" si="16"/>
        <v>850343034</v>
      </c>
      <c r="L246" s="111">
        <v>824290774</v>
      </c>
      <c r="M246" s="111">
        <v>0</v>
      </c>
      <c r="N246" s="111">
        <f t="shared" si="17"/>
        <v>824290774</v>
      </c>
      <c r="O246" s="112">
        <f t="shared" si="19"/>
        <v>96.936264665161</v>
      </c>
      <c r="P246" s="114">
        <f t="shared" si="18"/>
        <v>26052260</v>
      </c>
    </row>
    <row r="247" spans="1:16" ht="27" customHeight="1">
      <c r="A247" s="108" t="s">
        <v>20</v>
      </c>
      <c r="B247" s="109" t="s">
        <v>20</v>
      </c>
      <c r="C247" s="109" t="s">
        <v>20</v>
      </c>
      <c r="D247" s="109" t="s">
        <v>28</v>
      </c>
      <c r="E247" s="67" t="s">
        <v>415</v>
      </c>
      <c r="F247" s="111">
        <v>147000000</v>
      </c>
      <c r="G247" s="111">
        <v>0</v>
      </c>
      <c r="H247" s="111">
        <f t="shared" si="15"/>
        <v>147000000</v>
      </c>
      <c r="I247" s="111">
        <v>10000000</v>
      </c>
      <c r="J247" s="111">
        <v>0</v>
      </c>
      <c r="K247" s="111">
        <f t="shared" si="16"/>
        <v>10000000</v>
      </c>
      <c r="L247" s="111">
        <v>0</v>
      </c>
      <c r="M247" s="111">
        <v>0</v>
      </c>
      <c r="N247" s="111">
        <f t="shared" si="17"/>
        <v>0</v>
      </c>
      <c r="O247" s="111">
        <f t="shared" si="19"/>
        <v>0</v>
      </c>
      <c r="P247" s="114">
        <f t="shared" si="18"/>
        <v>10000000</v>
      </c>
    </row>
    <row r="248" spans="1:16" ht="27" customHeight="1">
      <c r="A248" s="108" t="s">
        <v>20</v>
      </c>
      <c r="B248" s="109" t="s">
        <v>20</v>
      </c>
      <c r="C248" s="109" t="s">
        <v>28</v>
      </c>
      <c r="D248" s="109" t="s">
        <v>20</v>
      </c>
      <c r="E248" s="67" t="s">
        <v>416</v>
      </c>
      <c r="F248" s="111">
        <v>278320000</v>
      </c>
      <c r="G248" s="111">
        <v>0</v>
      </c>
      <c r="H248" s="111">
        <f t="shared" si="15"/>
        <v>278320000</v>
      </c>
      <c r="I248" s="111">
        <v>46950000</v>
      </c>
      <c r="J248" s="111">
        <v>5370279</v>
      </c>
      <c r="K248" s="111">
        <f t="shared" si="16"/>
        <v>52320279</v>
      </c>
      <c r="L248" s="111">
        <v>21768993</v>
      </c>
      <c r="M248" s="111">
        <v>0</v>
      </c>
      <c r="N248" s="111">
        <f t="shared" si="17"/>
        <v>21768993</v>
      </c>
      <c r="O248" s="112">
        <f t="shared" si="19"/>
        <v>41.60718064978208</v>
      </c>
      <c r="P248" s="114">
        <f t="shared" si="18"/>
        <v>30551286</v>
      </c>
    </row>
    <row r="249" spans="1:16" ht="27" customHeight="1">
      <c r="A249" s="108" t="s">
        <v>20</v>
      </c>
      <c r="B249" s="109" t="s">
        <v>20</v>
      </c>
      <c r="C249" s="109" t="s">
        <v>20</v>
      </c>
      <c r="D249" s="109" t="s">
        <v>22</v>
      </c>
      <c r="E249" s="67" t="s">
        <v>417</v>
      </c>
      <c r="F249" s="111">
        <v>77420000</v>
      </c>
      <c r="G249" s="111">
        <v>0</v>
      </c>
      <c r="H249" s="111">
        <f t="shared" si="15"/>
        <v>77420000</v>
      </c>
      <c r="I249" s="111">
        <v>0</v>
      </c>
      <c r="J249" s="111">
        <v>0</v>
      </c>
      <c r="K249" s="111">
        <f t="shared" si="16"/>
        <v>0</v>
      </c>
      <c r="L249" s="111">
        <v>0</v>
      </c>
      <c r="M249" s="111">
        <v>0</v>
      </c>
      <c r="N249" s="111">
        <f t="shared" si="17"/>
        <v>0</v>
      </c>
      <c r="O249" s="111">
        <v>0</v>
      </c>
      <c r="P249" s="114">
        <f t="shared" si="18"/>
        <v>0</v>
      </c>
    </row>
    <row r="250" spans="1:16" ht="27" customHeight="1">
      <c r="A250" s="108" t="s">
        <v>20</v>
      </c>
      <c r="B250" s="109" t="s">
        <v>20</v>
      </c>
      <c r="C250" s="109" t="s">
        <v>20</v>
      </c>
      <c r="D250" s="109" t="s">
        <v>28</v>
      </c>
      <c r="E250" s="67" t="s">
        <v>418</v>
      </c>
      <c r="F250" s="111">
        <v>200900000</v>
      </c>
      <c r="G250" s="111">
        <v>0</v>
      </c>
      <c r="H250" s="111">
        <f t="shared" si="15"/>
        <v>200900000</v>
      </c>
      <c r="I250" s="111">
        <v>46950000</v>
      </c>
      <c r="J250" s="111">
        <v>5370279</v>
      </c>
      <c r="K250" s="111">
        <f t="shared" si="16"/>
        <v>52320279</v>
      </c>
      <c r="L250" s="111">
        <v>21768993</v>
      </c>
      <c r="M250" s="111">
        <v>0</v>
      </c>
      <c r="N250" s="111">
        <f t="shared" si="17"/>
        <v>21768993</v>
      </c>
      <c r="O250" s="112">
        <f t="shared" si="19"/>
        <v>41.60718064978208</v>
      </c>
      <c r="P250" s="114">
        <f t="shared" si="18"/>
        <v>30551286</v>
      </c>
    </row>
    <row r="251" spans="1:16" ht="27" customHeight="1">
      <c r="A251" s="108" t="s">
        <v>20</v>
      </c>
      <c r="B251" s="109" t="s">
        <v>28</v>
      </c>
      <c r="C251" s="109" t="s">
        <v>20</v>
      </c>
      <c r="D251" s="109" t="s">
        <v>20</v>
      </c>
      <c r="E251" s="67" t="s">
        <v>419</v>
      </c>
      <c r="F251" s="111">
        <v>1541148000</v>
      </c>
      <c r="G251" s="111">
        <v>0</v>
      </c>
      <c r="H251" s="111">
        <f t="shared" si="15"/>
        <v>1541148000</v>
      </c>
      <c r="I251" s="111">
        <v>343072000</v>
      </c>
      <c r="J251" s="111">
        <v>85328779</v>
      </c>
      <c r="K251" s="111">
        <f t="shared" si="16"/>
        <v>428400779</v>
      </c>
      <c r="L251" s="111">
        <v>318709281</v>
      </c>
      <c r="M251" s="111">
        <v>28674000</v>
      </c>
      <c r="N251" s="111">
        <f t="shared" si="17"/>
        <v>347383281</v>
      </c>
      <c r="O251" s="112">
        <f t="shared" si="19"/>
        <v>81.08838686308738</v>
      </c>
      <c r="P251" s="114">
        <f t="shared" si="18"/>
        <v>81017498</v>
      </c>
    </row>
    <row r="252" spans="1:16" ht="27" customHeight="1">
      <c r="A252" s="108" t="s">
        <v>20</v>
      </c>
      <c r="B252" s="109" t="s">
        <v>20</v>
      </c>
      <c r="C252" s="109" t="s">
        <v>20</v>
      </c>
      <c r="D252" s="109" t="s">
        <v>20</v>
      </c>
      <c r="E252" s="67" t="s">
        <v>420</v>
      </c>
      <c r="F252" s="111">
        <v>1541148000</v>
      </c>
      <c r="G252" s="111">
        <v>0</v>
      </c>
      <c r="H252" s="111">
        <f t="shared" si="15"/>
        <v>1541148000</v>
      </c>
      <c r="I252" s="111">
        <v>343072000</v>
      </c>
      <c r="J252" s="111">
        <v>85328779</v>
      </c>
      <c r="K252" s="111">
        <f t="shared" si="16"/>
        <v>428400779</v>
      </c>
      <c r="L252" s="111">
        <v>318709281</v>
      </c>
      <c r="M252" s="111">
        <v>28674000</v>
      </c>
      <c r="N252" s="111">
        <f t="shared" si="17"/>
        <v>347383281</v>
      </c>
      <c r="O252" s="112">
        <f t="shared" si="19"/>
        <v>81.08838686308738</v>
      </c>
      <c r="P252" s="114">
        <f t="shared" si="18"/>
        <v>81017498</v>
      </c>
    </row>
    <row r="253" spans="1:16" ht="27" customHeight="1">
      <c r="A253" s="108" t="s">
        <v>20</v>
      </c>
      <c r="B253" s="109" t="s">
        <v>20</v>
      </c>
      <c r="C253" s="109" t="s">
        <v>22</v>
      </c>
      <c r="D253" s="109" t="s">
        <v>20</v>
      </c>
      <c r="E253" s="67" t="s">
        <v>421</v>
      </c>
      <c r="F253" s="111">
        <v>433748000</v>
      </c>
      <c r="G253" s="111">
        <v>0</v>
      </c>
      <c r="H253" s="111">
        <f t="shared" si="15"/>
        <v>433748000</v>
      </c>
      <c r="I253" s="111">
        <v>68550000</v>
      </c>
      <c r="J253" s="111">
        <v>26874253</v>
      </c>
      <c r="K253" s="111">
        <f t="shared" si="16"/>
        <v>95424253</v>
      </c>
      <c r="L253" s="111">
        <v>28239614</v>
      </c>
      <c r="M253" s="111">
        <v>28674000</v>
      </c>
      <c r="N253" s="111">
        <f t="shared" si="17"/>
        <v>56913614</v>
      </c>
      <c r="O253" s="112">
        <f t="shared" si="19"/>
        <v>59.642713682023796</v>
      </c>
      <c r="P253" s="114">
        <f t="shared" si="18"/>
        <v>38510639</v>
      </c>
    </row>
    <row r="254" spans="1:16" ht="27" customHeight="1">
      <c r="A254" s="108" t="s">
        <v>20</v>
      </c>
      <c r="B254" s="109" t="s">
        <v>20</v>
      </c>
      <c r="C254" s="109" t="s">
        <v>20</v>
      </c>
      <c r="D254" s="109" t="s">
        <v>22</v>
      </c>
      <c r="E254" s="67" t="s">
        <v>422</v>
      </c>
      <c r="F254" s="111">
        <v>433748000</v>
      </c>
      <c r="G254" s="111">
        <v>0</v>
      </c>
      <c r="H254" s="111">
        <f t="shared" si="15"/>
        <v>433748000</v>
      </c>
      <c r="I254" s="111">
        <v>68550000</v>
      </c>
      <c r="J254" s="111">
        <v>26874253</v>
      </c>
      <c r="K254" s="111">
        <f t="shared" si="16"/>
        <v>95424253</v>
      </c>
      <c r="L254" s="111">
        <v>28239614</v>
      </c>
      <c r="M254" s="111">
        <v>28674000</v>
      </c>
      <c r="N254" s="111">
        <f t="shared" si="17"/>
        <v>56913614</v>
      </c>
      <c r="O254" s="112">
        <f t="shared" si="19"/>
        <v>59.642713682023796</v>
      </c>
      <c r="P254" s="114">
        <f t="shared" si="18"/>
        <v>38510639</v>
      </c>
    </row>
    <row r="255" spans="1:16" ht="27" customHeight="1">
      <c r="A255" s="108" t="s">
        <v>20</v>
      </c>
      <c r="B255" s="109" t="s">
        <v>20</v>
      </c>
      <c r="C255" s="109" t="s">
        <v>28</v>
      </c>
      <c r="D255" s="109" t="s">
        <v>20</v>
      </c>
      <c r="E255" s="67" t="s">
        <v>423</v>
      </c>
      <c r="F255" s="111">
        <v>1078000000</v>
      </c>
      <c r="G255" s="111">
        <v>0</v>
      </c>
      <c r="H255" s="111">
        <f t="shared" si="15"/>
        <v>1078000000</v>
      </c>
      <c r="I255" s="111">
        <v>273191000</v>
      </c>
      <c r="J255" s="111">
        <v>58128091</v>
      </c>
      <c r="K255" s="111">
        <f t="shared" si="16"/>
        <v>331319091</v>
      </c>
      <c r="L255" s="111">
        <v>289123712</v>
      </c>
      <c r="M255" s="111">
        <v>0</v>
      </c>
      <c r="N255" s="111">
        <f t="shared" si="17"/>
        <v>289123712</v>
      </c>
      <c r="O255" s="112">
        <f t="shared" si="19"/>
        <v>87.26442871956328</v>
      </c>
      <c r="P255" s="114">
        <f t="shared" si="18"/>
        <v>42195379</v>
      </c>
    </row>
    <row r="256" spans="1:16" ht="27" customHeight="1">
      <c r="A256" s="108" t="s">
        <v>20</v>
      </c>
      <c r="B256" s="109" t="s">
        <v>20</v>
      </c>
      <c r="C256" s="109" t="s">
        <v>20</v>
      </c>
      <c r="D256" s="109" t="s">
        <v>22</v>
      </c>
      <c r="E256" s="67" t="s">
        <v>424</v>
      </c>
      <c r="F256" s="111">
        <v>1078000000</v>
      </c>
      <c r="G256" s="111">
        <v>0</v>
      </c>
      <c r="H256" s="111">
        <f t="shared" si="15"/>
        <v>1078000000</v>
      </c>
      <c r="I256" s="111">
        <v>273191000</v>
      </c>
      <c r="J256" s="111">
        <v>58128091</v>
      </c>
      <c r="K256" s="111">
        <f t="shared" si="16"/>
        <v>331319091</v>
      </c>
      <c r="L256" s="111">
        <v>289123712</v>
      </c>
      <c r="M256" s="111">
        <v>0</v>
      </c>
      <c r="N256" s="111">
        <f t="shared" si="17"/>
        <v>289123712</v>
      </c>
      <c r="O256" s="112">
        <f t="shared" si="19"/>
        <v>87.26442871956328</v>
      </c>
      <c r="P256" s="114">
        <f t="shared" si="18"/>
        <v>42195379</v>
      </c>
    </row>
    <row r="257" spans="1:16" ht="27" customHeight="1">
      <c r="A257" s="108" t="s">
        <v>20</v>
      </c>
      <c r="B257" s="109" t="s">
        <v>20</v>
      </c>
      <c r="C257" s="109" t="s">
        <v>32</v>
      </c>
      <c r="D257" s="109" t="s">
        <v>20</v>
      </c>
      <c r="E257" s="67" t="s">
        <v>425</v>
      </c>
      <c r="F257" s="111">
        <v>29400000</v>
      </c>
      <c r="G257" s="111">
        <v>0</v>
      </c>
      <c r="H257" s="111">
        <f t="shared" si="15"/>
        <v>29400000</v>
      </c>
      <c r="I257" s="111">
        <v>1331000</v>
      </c>
      <c r="J257" s="111">
        <v>326435</v>
      </c>
      <c r="K257" s="111">
        <f t="shared" si="16"/>
        <v>1657435</v>
      </c>
      <c r="L257" s="111">
        <v>1345955</v>
      </c>
      <c r="M257" s="111">
        <v>0</v>
      </c>
      <c r="N257" s="111">
        <f t="shared" si="17"/>
        <v>1345955</v>
      </c>
      <c r="O257" s="112">
        <f t="shared" si="19"/>
        <v>81.20710616102592</v>
      </c>
      <c r="P257" s="114">
        <f t="shared" si="18"/>
        <v>311480</v>
      </c>
    </row>
    <row r="258" spans="1:16" ht="27" customHeight="1">
      <c r="A258" s="108" t="s">
        <v>20</v>
      </c>
      <c r="B258" s="109" t="s">
        <v>20</v>
      </c>
      <c r="C258" s="109" t="s">
        <v>20</v>
      </c>
      <c r="D258" s="109" t="s">
        <v>22</v>
      </c>
      <c r="E258" s="67" t="s">
        <v>426</v>
      </c>
      <c r="F258" s="111">
        <v>29400000</v>
      </c>
      <c r="G258" s="111">
        <v>0</v>
      </c>
      <c r="H258" s="111">
        <f t="shared" si="15"/>
        <v>29400000</v>
      </c>
      <c r="I258" s="111">
        <v>1331000</v>
      </c>
      <c r="J258" s="111">
        <v>326435</v>
      </c>
      <c r="K258" s="111">
        <f t="shared" si="16"/>
        <v>1657435</v>
      </c>
      <c r="L258" s="111">
        <v>1345955</v>
      </c>
      <c r="M258" s="111">
        <v>0</v>
      </c>
      <c r="N258" s="111">
        <f t="shared" si="17"/>
        <v>1345955</v>
      </c>
      <c r="O258" s="112">
        <f t="shared" si="19"/>
        <v>81.20710616102592</v>
      </c>
      <c r="P258" s="114">
        <f t="shared" si="18"/>
        <v>311480</v>
      </c>
    </row>
    <row r="259" spans="1:16" ht="27" customHeight="1">
      <c r="A259" s="108" t="s">
        <v>20</v>
      </c>
      <c r="B259" s="109" t="s">
        <v>32</v>
      </c>
      <c r="C259" s="109" t="s">
        <v>20</v>
      </c>
      <c r="D259" s="109" t="s">
        <v>20</v>
      </c>
      <c r="E259" s="67" t="s">
        <v>427</v>
      </c>
      <c r="F259" s="111">
        <v>2518600000</v>
      </c>
      <c r="G259" s="111">
        <v>0</v>
      </c>
      <c r="H259" s="111">
        <f t="shared" si="15"/>
        <v>2518600000</v>
      </c>
      <c r="I259" s="111">
        <v>261270000</v>
      </c>
      <c r="J259" s="111">
        <v>682755121</v>
      </c>
      <c r="K259" s="111">
        <f t="shared" si="16"/>
        <v>944025121</v>
      </c>
      <c r="L259" s="111">
        <v>604215285</v>
      </c>
      <c r="M259" s="111">
        <v>275052632</v>
      </c>
      <c r="N259" s="111">
        <f t="shared" si="17"/>
        <v>879267917</v>
      </c>
      <c r="O259" s="112">
        <f t="shared" si="19"/>
        <v>93.14030923971566</v>
      </c>
      <c r="P259" s="114">
        <f t="shared" si="18"/>
        <v>64757204</v>
      </c>
    </row>
    <row r="260" spans="1:16" ht="27" customHeight="1">
      <c r="A260" s="108" t="s">
        <v>20</v>
      </c>
      <c r="B260" s="109" t="s">
        <v>20</v>
      </c>
      <c r="C260" s="109" t="s">
        <v>20</v>
      </c>
      <c r="D260" s="109" t="s">
        <v>20</v>
      </c>
      <c r="E260" s="67" t="s">
        <v>428</v>
      </c>
      <c r="F260" s="111">
        <v>2518600000</v>
      </c>
      <c r="G260" s="111">
        <v>0</v>
      </c>
      <c r="H260" s="111">
        <f t="shared" si="15"/>
        <v>2518600000</v>
      </c>
      <c r="I260" s="111">
        <v>261270000</v>
      </c>
      <c r="J260" s="111">
        <v>682755121</v>
      </c>
      <c r="K260" s="111">
        <f t="shared" si="16"/>
        <v>944025121</v>
      </c>
      <c r="L260" s="111">
        <v>604215285</v>
      </c>
      <c r="M260" s="111">
        <v>275052632</v>
      </c>
      <c r="N260" s="111">
        <f t="shared" si="17"/>
        <v>879267917</v>
      </c>
      <c r="O260" s="112">
        <f t="shared" si="19"/>
        <v>93.14030923971566</v>
      </c>
      <c r="P260" s="114">
        <f t="shared" si="18"/>
        <v>64757204</v>
      </c>
    </row>
    <row r="261" spans="1:16" ht="27" customHeight="1">
      <c r="A261" s="108" t="s">
        <v>20</v>
      </c>
      <c r="B261" s="109" t="s">
        <v>20</v>
      </c>
      <c r="C261" s="109" t="s">
        <v>22</v>
      </c>
      <c r="D261" s="109" t="s">
        <v>20</v>
      </c>
      <c r="E261" s="67" t="s">
        <v>429</v>
      </c>
      <c r="F261" s="111">
        <v>2489200000</v>
      </c>
      <c r="G261" s="111">
        <v>0</v>
      </c>
      <c r="H261" s="111">
        <f t="shared" si="15"/>
        <v>2489200000</v>
      </c>
      <c r="I261" s="111">
        <v>256150000</v>
      </c>
      <c r="J261" s="111">
        <v>672755121</v>
      </c>
      <c r="K261" s="111">
        <f t="shared" si="16"/>
        <v>928905121</v>
      </c>
      <c r="L261" s="111">
        <v>590050463</v>
      </c>
      <c r="M261" s="111">
        <v>275052632</v>
      </c>
      <c r="N261" s="111">
        <f t="shared" si="17"/>
        <v>865103095</v>
      </c>
      <c r="O261" s="112">
        <f t="shared" si="19"/>
        <v>93.1314808630493</v>
      </c>
      <c r="P261" s="114">
        <f t="shared" si="18"/>
        <v>63802026</v>
      </c>
    </row>
    <row r="262" spans="1:16" ht="27" customHeight="1">
      <c r="A262" s="108" t="s">
        <v>20</v>
      </c>
      <c r="B262" s="109" t="s">
        <v>20</v>
      </c>
      <c r="C262" s="109" t="s">
        <v>20</v>
      </c>
      <c r="D262" s="109" t="s">
        <v>22</v>
      </c>
      <c r="E262" s="67" t="s">
        <v>430</v>
      </c>
      <c r="F262" s="111">
        <v>2489200000</v>
      </c>
      <c r="G262" s="111">
        <v>0</v>
      </c>
      <c r="H262" s="111">
        <f t="shared" si="15"/>
        <v>2489200000</v>
      </c>
      <c r="I262" s="111">
        <v>256150000</v>
      </c>
      <c r="J262" s="111">
        <v>672755121</v>
      </c>
      <c r="K262" s="111">
        <f t="shared" si="16"/>
        <v>928905121</v>
      </c>
      <c r="L262" s="111">
        <v>590050463</v>
      </c>
      <c r="M262" s="111">
        <v>275052632</v>
      </c>
      <c r="N262" s="111">
        <f t="shared" si="17"/>
        <v>865103095</v>
      </c>
      <c r="O262" s="112">
        <f t="shared" si="19"/>
        <v>93.1314808630493</v>
      </c>
      <c r="P262" s="114">
        <f t="shared" si="18"/>
        <v>63802026</v>
      </c>
    </row>
    <row r="263" spans="1:16" ht="27" customHeight="1">
      <c r="A263" s="108" t="s">
        <v>20</v>
      </c>
      <c r="B263" s="109" t="s">
        <v>20</v>
      </c>
      <c r="C263" s="109" t="s">
        <v>28</v>
      </c>
      <c r="D263" s="109" t="s">
        <v>20</v>
      </c>
      <c r="E263" s="67" t="s">
        <v>431</v>
      </c>
      <c r="F263" s="111">
        <v>29400000</v>
      </c>
      <c r="G263" s="111">
        <v>0</v>
      </c>
      <c r="H263" s="111">
        <f t="shared" si="15"/>
        <v>29400000</v>
      </c>
      <c r="I263" s="111">
        <v>5120000</v>
      </c>
      <c r="J263" s="111">
        <v>10000000</v>
      </c>
      <c r="K263" s="111">
        <f t="shared" si="16"/>
        <v>15120000</v>
      </c>
      <c r="L263" s="111">
        <v>14164822</v>
      </c>
      <c r="M263" s="111">
        <v>0</v>
      </c>
      <c r="N263" s="111">
        <f t="shared" si="17"/>
        <v>14164822</v>
      </c>
      <c r="O263" s="112">
        <f t="shared" si="19"/>
        <v>93.68268518518519</v>
      </c>
      <c r="P263" s="114">
        <f t="shared" si="18"/>
        <v>955178</v>
      </c>
    </row>
    <row r="264" spans="1:16" ht="27" customHeight="1">
      <c r="A264" s="108" t="s">
        <v>20</v>
      </c>
      <c r="B264" s="109" t="s">
        <v>20</v>
      </c>
      <c r="C264" s="109" t="s">
        <v>20</v>
      </c>
      <c r="D264" s="109" t="s">
        <v>22</v>
      </c>
      <c r="E264" s="67" t="s">
        <v>432</v>
      </c>
      <c r="F264" s="111">
        <v>29400000</v>
      </c>
      <c r="G264" s="111">
        <v>0</v>
      </c>
      <c r="H264" s="111">
        <f aca="true" t="shared" si="20" ref="H264:H327">F264+G264</f>
        <v>29400000</v>
      </c>
      <c r="I264" s="111">
        <v>5120000</v>
      </c>
      <c r="J264" s="111">
        <v>10000000</v>
      </c>
      <c r="K264" s="111">
        <f aca="true" t="shared" si="21" ref="K264:K327">I264+J264</f>
        <v>15120000</v>
      </c>
      <c r="L264" s="111">
        <v>14164822</v>
      </c>
      <c r="M264" s="111">
        <v>0</v>
      </c>
      <c r="N264" s="111">
        <f aca="true" t="shared" si="22" ref="N264:N327">L264+M264</f>
        <v>14164822</v>
      </c>
      <c r="O264" s="112">
        <f t="shared" si="19"/>
        <v>93.68268518518519</v>
      </c>
      <c r="P264" s="114">
        <f aca="true" t="shared" si="23" ref="P264:P327">K264-N264</f>
        <v>955178</v>
      </c>
    </row>
    <row r="265" spans="1:16" ht="27" customHeight="1">
      <c r="A265" s="108" t="s">
        <v>20</v>
      </c>
      <c r="B265" s="109" t="s">
        <v>36</v>
      </c>
      <c r="C265" s="109" t="s">
        <v>20</v>
      </c>
      <c r="D265" s="109" t="s">
        <v>20</v>
      </c>
      <c r="E265" s="67" t="s">
        <v>433</v>
      </c>
      <c r="F265" s="111">
        <v>931000000</v>
      </c>
      <c r="G265" s="111">
        <v>0</v>
      </c>
      <c r="H265" s="111">
        <f t="shared" si="20"/>
        <v>931000000</v>
      </c>
      <c r="I265" s="111">
        <v>76100000</v>
      </c>
      <c r="J265" s="111">
        <v>134504734</v>
      </c>
      <c r="K265" s="111">
        <f t="shared" si="21"/>
        <v>210604734</v>
      </c>
      <c r="L265" s="111">
        <v>122100730</v>
      </c>
      <c r="M265" s="111">
        <v>0</v>
      </c>
      <c r="N265" s="111">
        <f t="shared" si="22"/>
        <v>122100730</v>
      </c>
      <c r="O265" s="112">
        <f t="shared" si="19"/>
        <v>57.9762513790407</v>
      </c>
      <c r="P265" s="114">
        <f t="shared" si="23"/>
        <v>88504004</v>
      </c>
    </row>
    <row r="266" spans="1:16" ht="27" customHeight="1">
      <c r="A266" s="108" t="s">
        <v>20</v>
      </c>
      <c r="B266" s="109" t="s">
        <v>20</v>
      </c>
      <c r="C266" s="109" t="s">
        <v>20</v>
      </c>
      <c r="D266" s="109" t="s">
        <v>20</v>
      </c>
      <c r="E266" s="67" t="s">
        <v>434</v>
      </c>
      <c r="F266" s="111">
        <v>931000000</v>
      </c>
      <c r="G266" s="111">
        <v>0</v>
      </c>
      <c r="H266" s="111">
        <f t="shared" si="20"/>
        <v>931000000</v>
      </c>
      <c r="I266" s="111">
        <v>76100000</v>
      </c>
      <c r="J266" s="111">
        <v>134504734</v>
      </c>
      <c r="K266" s="111">
        <f t="shared" si="21"/>
        <v>210604734</v>
      </c>
      <c r="L266" s="111">
        <v>122100730</v>
      </c>
      <c r="M266" s="111">
        <v>0</v>
      </c>
      <c r="N266" s="111">
        <f t="shared" si="22"/>
        <v>122100730</v>
      </c>
      <c r="O266" s="112">
        <f aca="true" t="shared" si="24" ref="O266:O329">(N266/K266)*100</f>
        <v>57.9762513790407</v>
      </c>
      <c r="P266" s="114">
        <f t="shared" si="23"/>
        <v>88504004</v>
      </c>
    </row>
    <row r="267" spans="1:16" ht="27" customHeight="1">
      <c r="A267" s="108" t="s">
        <v>20</v>
      </c>
      <c r="B267" s="109" t="s">
        <v>20</v>
      </c>
      <c r="C267" s="109" t="s">
        <v>22</v>
      </c>
      <c r="D267" s="109" t="s">
        <v>20</v>
      </c>
      <c r="E267" s="67" t="s">
        <v>435</v>
      </c>
      <c r="F267" s="111">
        <v>931000000</v>
      </c>
      <c r="G267" s="111">
        <v>0</v>
      </c>
      <c r="H267" s="111">
        <f t="shared" si="20"/>
        <v>931000000</v>
      </c>
      <c r="I267" s="111">
        <v>76100000</v>
      </c>
      <c r="J267" s="111">
        <v>134504734</v>
      </c>
      <c r="K267" s="111">
        <f t="shared" si="21"/>
        <v>210604734</v>
      </c>
      <c r="L267" s="111">
        <v>122100730</v>
      </c>
      <c r="M267" s="111">
        <v>0</v>
      </c>
      <c r="N267" s="111">
        <f t="shared" si="22"/>
        <v>122100730</v>
      </c>
      <c r="O267" s="112">
        <f t="shared" si="24"/>
        <v>57.9762513790407</v>
      </c>
      <c r="P267" s="114">
        <f t="shared" si="23"/>
        <v>88504004</v>
      </c>
    </row>
    <row r="268" spans="1:16" ht="27" customHeight="1">
      <c r="A268" s="108" t="s">
        <v>20</v>
      </c>
      <c r="B268" s="109" t="s">
        <v>20</v>
      </c>
      <c r="C268" s="109" t="s">
        <v>20</v>
      </c>
      <c r="D268" s="109" t="s">
        <v>22</v>
      </c>
      <c r="E268" s="67" t="s">
        <v>436</v>
      </c>
      <c r="F268" s="111">
        <v>931000000</v>
      </c>
      <c r="G268" s="111">
        <v>0</v>
      </c>
      <c r="H268" s="111">
        <f t="shared" si="20"/>
        <v>931000000</v>
      </c>
      <c r="I268" s="111">
        <v>76100000</v>
      </c>
      <c r="J268" s="111">
        <v>134504734</v>
      </c>
      <c r="K268" s="111">
        <f t="shared" si="21"/>
        <v>210604734</v>
      </c>
      <c r="L268" s="111">
        <v>122100730</v>
      </c>
      <c r="M268" s="111">
        <v>0</v>
      </c>
      <c r="N268" s="111">
        <f t="shared" si="22"/>
        <v>122100730</v>
      </c>
      <c r="O268" s="112">
        <f t="shared" si="24"/>
        <v>57.9762513790407</v>
      </c>
      <c r="P268" s="114">
        <f t="shared" si="23"/>
        <v>88504004</v>
      </c>
    </row>
    <row r="269" spans="1:16" ht="27" customHeight="1">
      <c r="A269" s="115" t="s">
        <v>20</v>
      </c>
      <c r="B269" s="116" t="s">
        <v>39</v>
      </c>
      <c r="C269" s="116" t="s">
        <v>20</v>
      </c>
      <c r="D269" s="116" t="s">
        <v>20</v>
      </c>
      <c r="E269" s="120" t="s">
        <v>437</v>
      </c>
      <c r="F269" s="118">
        <v>29400000</v>
      </c>
      <c r="G269" s="118">
        <v>0</v>
      </c>
      <c r="H269" s="118">
        <f t="shared" si="20"/>
        <v>29400000</v>
      </c>
      <c r="I269" s="118">
        <v>300000</v>
      </c>
      <c r="J269" s="118">
        <v>318242</v>
      </c>
      <c r="K269" s="118">
        <f t="shared" si="21"/>
        <v>618242</v>
      </c>
      <c r="L269" s="118">
        <v>0</v>
      </c>
      <c r="M269" s="118">
        <v>0</v>
      </c>
      <c r="N269" s="118">
        <f t="shared" si="22"/>
        <v>0</v>
      </c>
      <c r="O269" s="118">
        <f t="shared" si="24"/>
        <v>0</v>
      </c>
      <c r="P269" s="136">
        <f t="shared" si="23"/>
        <v>618242</v>
      </c>
    </row>
    <row r="270" spans="1:16" ht="27" customHeight="1">
      <c r="A270" s="108" t="s">
        <v>20</v>
      </c>
      <c r="B270" s="109" t="s">
        <v>20</v>
      </c>
      <c r="C270" s="109" t="s">
        <v>20</v>
      </c>
      <c r="D270" s="109" t="s">
        <v>20</v>
      </c>
      <c r="E270" s="67" t="s">
        <v>438</v>
      </c>
      <c r="F270" s="111">
        <v>29400000</v>
      </c>
      <c r="G270" s="111">
        <v>0</v>
      </c>
      <c r="H270" s="111">
        <f t="shared" si="20"/>
        <v>29400000</v>
      </c>
      <c r="I270" s="111">
        <v>300000</v>
      </c>
      <c r="J270" s="111">
        <v>318242</v>
      </c>
      <c r="K270" s="111">
        <f t="shared" si="21"/>
        <v>618242</v>
      </c>
      <c r="L270" s="111">
        <v>0</v>
      </c>
      <c r="M270" s="111">
        <v>0</v>
      </c>
      <c r="N270" s="111">
        <f t="shared" si="22"/>
        <v>0</v>
      </c>
      <c r="O270" s="111">
        <f t="shared" si="24"/>
        <v>0</v>
      </c>
      <c r="P270" s="114">
        <f t="shared" si="23"/>
        <v>618242</v>
      </c>
    </row>
    <row r="271" spans="1:16" ht="27" customHeight="1">
      <c r="A271" s="108" t="s">
        <v>20</v>
      </c>
      <c r="B271" s="109" t="s">
        <v>20</v>
      </c>
      <c r="C271" s="109" t="s">
        <v>22</v>
      </c>
      <c r="D271" s="109" t="s">
        <v>20</v>
      </c>
      <c r="E271" s="67" t="s">
        <v>439</v>
      </c>
      <c r="F271" s="111">
        <v>29400000</v>
      </c>
      <c r="G271" s="111">
        <v>0</v>
      </c>
      <c r="H271" s="111">
        <f t="shared" si="20"/>
        <v>29400000</v>
      </c>
      <c r="I271" s="111">
        <v>300000</v>
      </c>
      <c r="J271" s="111">
        <v>318242</v>
      </c>
      <c r="K271" s="111">
        <f t="shared" si="21"/>
        <v>618242</v>
      </c>
      <c r="L271" s="111">
        <v>0</v>
      </c>
      <c r="M271" s="111">
        <v>0</v>
      </c>
      <c r="N271" s="111">
        <f t="shared" si="22"/>
        <v>0</v>
      </c>
      <c r="O271" s="111">
        <f t="shared" si="24"/>
        <v>0</v>
      </c>
      <c r="P271" s="114">
        <f t="shared" si="23"/>
        <v>618242</v>
      </c>
    </row>
    <row r="272" spans="1:16" ht="27" customHeight="1">
      <c r="A272" s="108" t="s">
        <v>20</v>
      </c>
      <c r="B272" s="109" t="s">
        <v>20</v>
      </c>
      <c r="C272" s="109" t="s">
        <v>20</v>
      </c>
      <c r="D272" s="109" t="s">
        <v>22</v>
      </c>
      <c r="E272" s="67" t="s">
        <v>440</v>
      </c>
      <c r="F272" s="111">
        <v>29400000</v>
      </c>
      <c r="G272" s="111">
        <v>0</v>
      </c>
      <c r="H272" s="111">
        <f t="shared" si="20"/>
        <v>29400000</v>
      </c>
      <c r="I272" s="111">
        <v>300000</v>
      </c>
      <c r="J272" s="111">
        <v>318242</v>
      </c>
      <c r="K272" s="111">
        <f t="shared" si="21"/>
        <v>618242</v>
      </c>
      <c r="L272" s="111">
        <v>0</v>
      </c>
      <c r="M272" s="111">
        <v>0</v>
      </c>
      <c r="N272" s="111">
        <f t="shared" si="22"/>
        <v>0</v>
      </c>
      <c r="O272" s="111">
        <f t="shared" si="24"/>
        <v>0</v>
      </c>
      <c r="P272" s="114">
        <f t="shared" si="23"/>
        <v>618242</v>
      </c>
    </row>
    <row r="273" spans="1:16" ht="27" customHeight="1">
      <c r="A273" s="108" t="s">
        <v>62</v>
      </c>
      <c r="B273" s="109" t="s">
        <v>20</v>
      </c>
      <c r="C273" s="109" t="s">
        <v>20</v>
      </c>
      <c r="D273" s="109" t="s">
        <v>20</v>
      </c>
      <c r="E273" s="67" t="s">
        <v>441</v>
      </c>
      <c r="F273" s="111">
        <f>F274+F281+F284+F288</f>
        <v>7302725000</v>
      </c>
      <c r="G273" s="111">
        <v>0</v>
      </c>
      <c r="H273" s="111">
        <f t="shared" si="20"/>
        <v>7302725000</v>
      </c>
      <c r="I273" s="111">
        <f>I274+I281+I284+I288</f>
        <v>786191000</v>
      </c>
      <c r="J273" s="111">
        <f>J274+J281+J284+J288</f>
        <v>2330562182</v>
      </c>
      <c r="K273" s="111">
        <f t="shared" si="21"/>
        <v>3116753182</v>
      </c>
      <c r="L273" s="111">
        <f>L274+L281+L284+L288</f>
        <v>437546975</v>
      </c>
      <c r="M273" s="111">
        <f>M274+M281+M284+M288</f>
        <v>257723353</v>
      </c>
      <c r="N273" s="111">
        <f t="shared" si="22"/>
        <v>695270328</v>
      </c>
      <c r="O273" s="112">
        <f t="shared" si="24"/>
        <v>22.307519633423446</v>
      </c>
      <c r="P273" s="114">
        <f t="shared" si="23"/>
        <v>2421482854</v>
      </c>
    </row>
    <row r="274" spans="1:16" ht="27" customHeight="1">
      <c r="A274" s="108" t="s">
        <v>20</v>
      </c>
      <c r="B274" s="109" t="s">
        <v>22</v>
      </c>
      <c r="C274" s="109" t="s">
        <v>20</v>
      </c>
      <c r="D274" s="109" t="s">
        <v>20</v>
      </c>
      <c r="E274" s="67" t="s">
        <v>442</v>
      </c>
      <c r="F274" s="111">
        <v>3872923000</v>
      </c>
      <c r="G274" s="111">
        <v>0</v>
      </c>
      <c r="H274" s="111">
        <f t="shared" si="20"/>
        <v>3872923000</v>
      </c>
      <c r="I274" s="111">
        <v>362252000</v>
      </c>
      <c r="J274" s="111">
        <v>1394900362</v>
      </c>
      <c r="K274" s="111">
        <f t="shared" si="21"/>
        <v>1757152362</v>
      </c>
      <c r="L274" s="111">
        <v>185143035</v>
      </c>
      <c r="M274" s="111">
        <v>0</v>
      </c>
      <c r="N274" s="111">
        <f t="shared" si="22"/>
        <v>185143035</v>
      </c>
      <c r="O274" s="112">
        <f t="shared" si="24"/>
        <v>10.536538492841293</v>
      </c>
      <c r="P274" s="114">
        <f t="shared" si="23"/>
        <v>1572009327</v>
      </c>
    </row>
    <row r="275" spans="1:16" ht="27" customHeight="1">
      <c r="A275" s="108" t="s">
        <v>20</v>
      </c>
      <c r="B275" s="109" t="s">
        <v>20</v>
      </c>
      <c r="C275" s="109" t="s">
        <v>20</v>
      </c>
      <c r="D275" s="109" t="s">
        <v>20</v>
      </c>
      <c r="E275" s="67" t="s">
        <v>443</v>
      </c>
      <c r="F275" s="111">
        <v>3872923000</v>
      </c>
      <c r="G275" s="111">
        <v>0</v>
      </c>
      <c r="H275" s="111">
        <f t="shared" si="20"/>
        <v>3872923000</v>
      </c>
      <c r="I275" s="111">
        <v>362252000</v>
      </c>
      <c r="J275" s="111">
        <v>1394900362</v>
      </c>
      <c r="K275" s="111">
        <f t="shared" si="21"/>
        <v>1757152362</v>
      </c>
      <c r="L275" s="111">
        <v>185143035</v>
      </c>
      <c r="M275" s="111">
        <v>0</v>
      </c>
      <c r="N275" s="111">
        <f t="shared" si="22"/>
        <v>185143035</v>
      </c>
      <c r="O275" s="112">
        <f t="shared" si="24"/>
        <v>10.536538492841293</v>
      </c>
      <c r="P275" s="114">
        <f t="shared" si="23"/>
        <v>1572009327</v>
      </c>
    </row>
    <row r="276" spans="1:16" ht="27" customHeight="1">
      <c r="A276" s="108" t="s">
        <v>20</v>
      </c>
      <c r="B276" s="109" t="s">
        <v>20</v>
      </c>
      <c r="C276" s="109" t="s">
        <v>22</v>
      </c>
      <c r="D276" s="109" t="s">
        <v>20</v>
      </c>
      <c r="E276" s="67" t="s">
        <v>444</v>
      </c>
      <c r="F276" s="111">
        <v>3598523000</v>
      </c>
      <c r="G276" s="111">
        <v>0</v>
      </c>
      <c r="H276" s="111">
        <f t="shared" si="20"/>
        <v>3598523000</v>
      </c>
      <c r="I276" s="111">
        <v>329459000</v>
      </c>
      <c r="J276" s="111">
        <v>1310916669</v>
      </c>
      <c r="K276" s="111">
        <f t="shared" si="21"/>
        <v>1640375669</v>
      </c>
      <c r="L276" s="111">
        <v>108885950</v>
      </c>
      <c r="M276" s="111">
        <v>0</v>
      </c>
      <c r="N276" s="111">
        <f t="shared" si="22"/>
        <v>108885950</v>
      </c>
      <c r="O276" s="112">
        <f t="shared" si="24"/>
        <v>6.637866682476378</v>
      </c>
      <c r="P276" s="114">
        <f t="shared" si="23"/>
        <v>1531489719</v>
      </c>
    </row>
    <row r="277" spans="1:16" ht="27" customHeight="1">
      <c r="A277" s="108" t="s">
        <v>20</v>
      </c>
      <c r="B277" s="109" t="s">
        <v>20</v>
      </c>
      <c r="C277" s="109" t="s">
        <v>20</v>
      </c>
      <c r="D277" s="109" t="s">
        <v>22</v>
      </c>
      <c r="E277" s="67" t="s">
        <v>445</v>
      </c>
      <c r="F277" s="111">
        <v>3598523000</v>
      </c>
      <c r="G277" s="111">
        <v>0</v>
      </c>
      <c r="H277" s="111">
        <f t="shared" si="20"/>
        <v>3598523000</v>
      </c>
      <c r="I277" s="111">
        <v>329459000</v>
      </c>
      <c r="J277" s="111">
        <v>1310916669</v>
      </c>
      <c r="K277" s="111">
        <f t="shared" si="21"/>
        <v>1640375669</v>
      </c>
      <c r="L277" s="111">
        <v>108885950</v>
      </c>
      <c r="M277" s="111">
        <v>0</v>
      </c>
      <c r="N277" s="111">
        <f t="shared" si="22"/>
        <v>108885950</v>
      </c>
      <c r="O277" s="112">
        <f t="shared" si="24"/>
        <v>6.637866682476378</v>
      </c>
      <c r="P277" s="114">
        <f t="shared" si="23"/>
        <v>1531489719</v>
      </c>
    </row>
    <row r="278" spans="1:16" ht="27" customHeight="1">
      <c r="A278" s="108" t="s">
        <v>20</v>
      </c>
      <c r="B278" s="109" t="s">
        <v>20</v>
      </c>
      <c r="C278" s="109" t="s">
        <v>28</v>
      </c>
      <c r="D278" s="109" t="s">
        <v>20</v>
      </c>
      <c r="E278" s="67" t="s">
        <v>446</v>
      </c>
      <c r="F278" s="111">
        <v>274400000</v>
      </c>
      <c r="G278" s="111">
        <v>0</v>
      </c>
      <c r="H278" s="111">
        <f t="shared" si="20"/>
        <v>274400000</v>
      </c>
      <c r="I278" s="111">
        <v>32793000</v>
      </c>
      <c r="J278" s="111">
        <v>83983693</v>
      </c>
      <c r="K278" s="111">
        <f t="shared" si="21"/>
        <v>116776693</v>
      </c>
      <c r="L278" s="111">
        <v>76257085</v>
      </c>
      <c r="M278" s="111">
        <v>0</v>
      </c>
      <c r="N278" s="111">
        <f t="shared" si="22"/>
        <v>76257085</v>
      </c>
      <c r="O278" s="112">
        <f t="shared" si="24"/>
        <v>65.30163086567283</v>
      </c>
      <c r="P278" s="114">
        <f t="shared" si="23"/>
        <v>40519608</v>
      </c>
    </row>
    <row r="279" spans="1:16" ht="27" customHeight="1">
      <c r="A279" s="108" t="s">
        <v>20</v>
      </c>
      <c r="B279" s="109" t="s">
        <v>20</v>
      </c>
      <c r="C279" s="109" t="s">
        <v>20</v>
      </c>
      <c r="D279" s="109" t="s">
        <v>22</v>
      </c>
      <c r="E279" s="67" t="s">
        <v>447</v>
      </c>
      <c r="F279" s="111">
        <v>176400000</v>
      </c>
      <c r="G279" s="111">
        <v>0</v>
      </c>
      <c r="H279" s="111">
        <f t="shared" si="20"/>
        <v>176400000</v>
      </c>
      <c r="I279" s="111">
        <v>0</v>
      </c>
      <c r="J279" s="111">
        <v>74191950</v>
      </c>
      <c r="K279" s="111">
        <f t="shared" si="21"/>
        <v>74191950</v>
      </c>
      <c r="L279" s="111">
        <v>34748335</v>
      </c>
      <c r="M279" s="111">
        <v>0</v>
      </c>
      <c r="N279" s="111">
        <f t="shared" si="22"/>
        <v>34748335</v>
      </c>
      <c r="O279" s="112">
        <f t="shared" si="24"/>
        <v>46.83572139565007</v>
      </c>
      <c r="P279" s="114">
        <f t="shared" si="23"/>
        <v>39443615</v>
      </c>
    </row>
    <row r="280" spans="1:16" ht="27" customHeight="1">
      <c r="A280" s="108" t="s">
        <v>20</v>
      </c>
      <c r="B280" s="109" t="s">
        <v>20</v>
      </c>
      <c r="C280" s="109" t="s">
        <v>20</v>
      </c>
      <c r="D280" s="109" t="s">
        <v>28</v>
      </c>
      <c r="E280" s="67" t="s">
        <v>448</v>
      </c>
      <c r="F280" s="111">
        <v>98000000</v>
      </c>
      <c r="G280" s="111">
        <v>0</v>
      </c>
      <c r="H280" s="111">
        <f t="shared" si="20"/>
        <v>98000000</v>
      </c>
      <c r="I280" s="111">
        <v>32793000</v>
      </c>
      <c r="J280" s="111">
        <v>9791743</v>
      </c>
      <c r="K280" s="111">
        <f t="shared" si="21"/>
        <v>42584743</v>
      </c>
      <c r="L280" s="111">
        <v>41508750</v>
      </c>
      <c r="M280" s="111">
        <v>0</v>
      </c>
      <c r="N280" s="111">
        <f t="shared" si="22"/>
        <v>41508750</v>
      </c>
      <c r="O280" s="112">
        <f t="shared" si="24"/>
        <v>97.47328990572986</v>
      </c>
      <c r="P280" s="114">
        <f t="shared" si="23"/>
        <v>1075993</v>
      </c>
    </row>
    <row r="281" spans="1:16" ht="27" customHeight="1">
      <c r="A281" s="108" t="s">
        <v>20</v>
      </c>
      <c r="B281" s="109" t="s">
        <v>28</v>
      </c>
      <c r="C281" s="109" t="s">
        <v>20</v>
      </c>
      <c r="D281" s="109" t="s">
        <v>20</v>
      </c>
      <c r="E281" s="67" t="s">
        <v>449</v>
      </c>
      <c r="F281" s="111">
        <v>561540000</v>
      </c>
      <c r="G281" s="111">
        <v>0</v>
      </c>
      <c r="H281" s="111">
        <f t="shared" si="20"/>
        <v>561540000</v>
      </c>
      <c r="I281" s="111">
        <v>58673000</v>
      </c>
      <c r="J281" s="111">
        <v>3068392</v>
      </c>
      <c r="K281" s="111">
        <f t="shared" si="21"/>
        <v>61741392</v>
      </c>
      <c r="L281" s="111">
        <v>59810101</v>
      </c>
      <c r="M281" s="111">
        <v>0</v>
      </c>
      <c r="N281" s="111">
        <f t="shared" si="22"/>
        <v>59810101</v>
      </c>
      <c r="O281" s="112">
        <f t="shared" si="24"/>
        <v>96.87196718855967</v>
      </c>
      <c r="P281" s="114">
        <f t="shared" si="23"/>
        <v>1931291</v>
      </c>
    </row>
    <row r="282" spans="1:16" ht="27" customHeight="1">
      <c r="A282" s="108" t="s">
        <v>20</v>
      </c>
      <c r="B282" s="109" t="s">
        <v>20</v>
      </c>
      <c r="C282" s="109" t="s">
        <v>20</v>
      </c>
      <c r="D282" s="109" t="s">
        <v>20</v>
      </c>
      <c r="E282" s="67" t="s">
        <v>450</v>
      </c>
      <c r="F282" s="111">
        <v>561540000</v>
      </c>
      <c r="G282" s="111">
        <v>0</v>
      </c>
      <c r="H282" s="111">
        <f t="shared" si="20"/>
        <v>561540000</v>
      </c>
      <c r="I282" s="111">
        <v>58673000</v>
      </c>
      <c r="J282" s="111">
        <v>3068392</v>
      </c>
      <c r="K282" s="111">
        <f t="shared" si="21"/>
        <v>61741392</v>
      </c>
      <c r="L282" s="111">
        <v>59810101</v>
      </c>
      <c r="M282" s="111">
        <v>0</v>
      </c>
      <c r="N282" s="111">
        <f t="shared" si="22"/>
        <v>59810101</v>
      </c>
      <c r="O282" s="112">
        <f t="shared" si="24"/>
        <v>96.87196718855967</v>
      </c>
      <c r="P282" s="114">
        <f t="shared" si="23"/>
        <v>1931291</v>
      </c>
    </row>
    <row r="283" spans="1:16" ht="27" customHeight="1">
      <c r="A283" s="108" t="s">
        <v>20</v>
      </c>
      <c r="B283" s="109" t="s">
        <v>20</v>
      </c>
      <c r="C283" s="109" t="s">
        <v>22</v>
      </c>
      <c r="D283" s="109" t="s">
        <v>20</v>
      </c>
      <c r="E283" s="67" t="s">
        <v>451</v>
      </c>
      <c r="F283" s="111">
        <v>561540000</v>
      </c>
      <c r="G283" s="111">
        <v>0</v>
      </c>
      <c r="H283" s="111">
        <f t="shared" si="20"/>
        <v>561540000</v>
      </c>
      <c r="I283" s="111">
        <v>58673000</v>
      </c>
      <c r="J283" s="111">
        <v>3068392</v>
      </c>
      <c r="K283" s="111">
        <f t="shared" si="21"/>
        <v>61741392</v>
      </c>
      <c r="L283" s="111">
        <v>59810101</v>
      </c>
      <c r="M283" s="111">
        <v>0</v>
      </c>
      <c r="N283" s="111">
        <f t="shared" si="22"/>
        <v>59810101</v>
      </c>
      <c r="O283" s="112">
        <f t="shared" si="24"/>
        <v>96.87196718855967</v>
      </c>
      <c r="P283" s="114">
        <f t="shared" si="23"/>
        <v>1931291</v>
      </c>
    </row>
    <row r="284" spans="1:16" ht="27" customHeight="1">
      <c r="A284" s="108" t="s">
        <v>20</v>
      </c>
      <c r="B284" s="109" t="s">
        <v>32</v>
      </c>
      <c r="C284" s="109" t="s">
        <v>20</v>
      </c>
      <c r="D284" s="109" t="s">
        <v>20</v>
      </c>
      <c r="E284" s="67" t="s">
        <v>452</v>
      </c>
      <c r="F284" s="111">
        <v>754600000</v>
      </c>
      <c r="G284" s="111">
        <v>0</v>
      </c>
      <c r="H284" s="111">
        <f t="shared" si="20"/>
        <v>754600000</v>
      </c>
      <c r="I284" s="111">
        <v>104613000</v>
      </c>
      <c r="J284" s="111">
        <v>377551441</v>
      </c>
      <c r="K284" s="111">
        <f t="shared" si="21"/>
        <v>482164441</v>
      </c>
      <c r="L284" s="111">
        <v>31121790</v>
      </c>
      <c r="M284" s="111">
        <v>241323353</v>
      </c>
      <c r="N284" s="111">
        <f t="shared" si="22"/>
        <v>272445143</v>
      </c>
      <c r="O284" s="112">
        <f t="shared" si="24"/>
        <v>56.50461125564421</v>
      </c>
      <c r="P284" s="114">
        <f t="shared" si="23"/>
        <v>209719298</v>
      </c>
    </row>
    <row r="285" spans="1:16" ht="27" customHeight="1">
      <c r="A285" s="108" t="s">
        <v>20</v>
      </c>
      <c r="B285" s="109" t="s">
        <v>20</v>
      </c>
      <c r="C285" s="109" t="s">
        <v>20</v>
      </c>
      <c r="D285" s="109" t="s">
        <v>20</v>
      </c>
      <c r="E285" s="67" t="s">
        <v>453</v>
      </c>
      <c r="F285" s="111">
        <v>754600000</v>
      </c>
      <c r="G285" s="111">
        <v>0</v>
      </c>
      <c r="H285" s="111">
        <f t="shared" si="20"/>
        <v>754600000</v>
      </c>
      <c r="I285" s="111">
        <v>104613000</v>
      </c>
      <c r="J285" s="111">
        <v>377551441</v>
      </c>
      <c r="K285" s="111">
        <f t="shared" si="21"/>
        <v>482164441</v>
      </c>
      <c r="L285" s="111">
        <v>31121790</v>
      </c>
      <c r="M285" s="111">
        <v>241323353</v>
      </c>
      <c r="N285" s="111">
        <f t="shared" si="22"/>
        <v>272445143</v>
      </c>
      <c r="O285" s="112">
        <f t="shared" si="24"/>
        <v>56.50461125564421</v>
      </c>
      <c r="P285" s="114">
        <f t="shared" si="23"/>
        <v>209719298</v>
      </c>
    </row>
    <row r="286" spans="1:16" ht="27" customHeight="1">
      <c r="A286" s="108" t="s">
        <v>20</v>
      </c>
      <c r="B286" s="109" t="s">
        <v>20</v>
      </c>
      <c r="C286" s="109" t="s">
        <v>22</v>
      </c>
      <c r="D286" s="109" t="s">
        <v>20</v>
      </c>
      <c r="E286" s="67" t="s">
        <v>454</v>
      </c>
      <c r="F286" s="111">
        <v>754600000</v>
      </c>
      <c r="G286" s="111">
        <v>0</v>
      </c>
      <c r="H286" s="111">
        <f t="shared" si="20"/>
        <v>754600000</v>
      </c>
      <c r="I286" s="111">
        <v>104613000</v>
      </c>
      <c r="J286" s="111">
        <v>377551441</v>
      </c>
      <c r="K286" s="111">
        <f t="shared" si="21"/>
        <v>482164441</v>
      </c>
      <c r="L286" s="111">
        <v>31121790</v>
      </c>
      <c r="M286" s="111">
        <v>241323353</v>
      </c>
      <c r="N286" s="111">
        <f t="shared" si="22"/>
        <v>272445143</v>
      </c>
      <c r="O286" s="112">
        <f t="shared" si="24"/>
        <v>56.50461125564421</v>
      </c>
      <c r="P286" s="114">
        <f t="shared" si="23"/>
        <v>209719298</v>
      </c>
    </row>
    <row r="287" spans="1:16" ht="27" customHeight="1">
      <c r="A287" s="108" t="s">
        <v>20</v>
      </c>
      <c r="B287" s="109" t="s">
        <v>20</v>
      </c>
      <c r="C287" s="109" t="s">
        <v>20</v>
      </c>
      <c r="D287" s="109" t="s">
        <v>22</v>
      </c>
      <c r="E287" s="67" t="s">
        <v>455</v>
      </c>
      <c r="F287" s="111">
        <v>754600000</v>
      </c>
      <c r="G287" s="111">
        <v>0</v>
      </c>
      <c r="H287" s="111">
        <f t="shared" si="20"/>
        <v>754600000</v>
      </c>
      <c r="I287" s="111">
        <v>104613000</v>
      </c>
      <c r="J287" s="111">
        <v>377551441</v>
      </c>
      <c r="K287" s="111">
        <f t="shared" si="21"/>
        <v>482164441</v>
      </c>
      <c r="L287" s="111">
        <v>31121790</v>
      </c>
      <c r="M287" s="111">
        <v>241323353</v>
      </c>
      <c r="N287" s="111">
        <f t="shared" si="22"/>
        <v>272445143</v>
      </c>
      <c r="O287" s="112">
        <f t="shared" si="24"/>
        <v>56.50461125564421</v>
      </c>
      <c r="P287" s="114">
        <f t="shared" si="23"/>
        <v>209719298</v>
      </c>
    </row>
    <row r="288" spans="1:16" ht="27" customHeight="1">
      <c r="A288" s="108" t="s">
        <v>20</v>
      </c>
      <c r="B288" s="109" t="s">
        <v>36</v>
      </c>
      <c r="C288" s="109" t="s">
        <v>20</v>
      </c>
      <c r="D288" s="109" t="s">
        <v>20</v>
      </c>
      <c r="E288" s="67" t="s">
        <v>456</v>
      </c>
      <c r="F288" s="111">
        <v>2113662000</v>
      </c>
      <c r="G288" s="111">
        <v>0</v>
      </c>
      <c r="H288" s="111">
        <f t="shared" si="20"/>
        <v>2113662000</v>
      </c>
      <c r="I288" s="111">
        <v>260653000</v>
      </c>
      <c r="J288" s="111">
        <v>555041987</v>
      </c>
      <c r="K288" s="111">
        <f t="shared" si="21"/>
        <v>815694987</v>
      </c>
      <c r="L288" s="111">
        <v>161472049</v>
      </c>
      <c r="M288" s="111">
        <v>16400000</v>
      </c>
      <c r="N288" s="111">
        <f t="shared" si="22"/>
        <v>177872049</v>
      </c>
      <c r="O288" s="112">
        <f t="shared" si="24"/>
        <v>21.806196168274354</v>
      </c>
      <c r="P288" s="114">
        <f t="shared" si="23"/>
        <v>637822938</v>
      </c>
    </row>
    <row r="289" spans="1:16" ht="27" customHeight="1">
      <c r="A289" s="108" t="s">
        <v>20</v>
      </c>
      <c r="B289" s="109" t="s">
        <v>20</v>
      </c>
      <c r="C289" s="109" t="s">
        <v>20</v>
      </c>
      <c r="D289" s="109" t="s">
        <v>20</v>
      </c>
      <c r="E289" s="67" t="s">
        <v>457</v>
      </c>
      <c r="F289" s="111">
        <v>2113662000</v>
      </c>
      <c r="G289" s="111">
        <v>0</v>
      </c>
      <c r="H289" s="111">
        <f t="shared" si="20"/>
        <v>2113662000</v>
      </c>
      <c r="I289" s="111">
        <v>260653000</v>
      </c>
      <c r="J289" s="111">
        <v>555041987</v>
      </c>
      <c r="K289" s="111">
        <f t="shared" si="21"/>
        <v>815694987</v>
      </c>
      <c r="L289" s="111">
        <v>161472049</v>
      </c>
      <c r="M289" s="111">
        <v>16400000</v>
      </c>
      <c r="N289" s="111">
        <f t="shared" si="22"/>
        <v>177872049</v>
      </c>
      <c r="O289" s="112">
        <f t="shared" si="24"/>
        <v>21.806196168274354</v>
      </c>
      <c r="P289" s="114">
        <f t="shared" si="23"/>
        <v>637822938</v>
      </c>
    </row>
    <row r="290" spans="1:16" ht="27" customHeight="1">
      <c r="A290" s="108" t="s">
        <v>20</v>
      </c>
      <c r="B290" s="109" t="s">
        <v>20</v>
      </c>
      <c r="C290" s="109" t="s">
        <v>22</v>
      </c>
      <c r="D290" s="109" t="s">
        <v>20</v>
      </c>
      <c r="E290" s="67" t="s">
        <v>458</v>
      </c>
      <c r="F290" s="111">
        <v>658852000</v>
      </c>
      <c r="G290" s="111">
        <v>0</v>
      </c>
      <c r="H290" s="111">
        <f t="shared" si="20"/>
        <v>658852000</v>
      </c>
      <c r="I290" s="111">
        <v>57764000</v>
      </c>
      <c r="J290" s="111">
        <v>158251403</v>
      </c>
      <c r="K290" s="111">
        <f t="shared" si="21"/>
        <v>216015403</v>
      </c>
      <c r="L290" s="111">
        <v>81527998</v>
      </c>
      <c r="M290" s="111">
        <v>0</v>
      </c>
      <c r="N290" s="111">
        <f t="shared" si="22"/>
        <v>81527998</v>
      </c>
      <c r="O290" s="112">
        <f t="shared" si="24"/>
        <v>37.74175214718369</v>
      </c>
      <c r="P290" s="114">
        <f t="shared" si="23"/>
        <v>134487405</v>
      </c>
    </row>
    <row r="291" spans="1:16" ht="27" customHeight="1">
      <c r="A291" s="108" t="s">
        <v>20</v>
      </c>
      <c r="B291" s="109" t="s">
        <v>20</v>
      </c>
      <c r="C291" s="109" t="s">
        <v>20</v>
      </c>
      <c r="D291" s="109" t="s">
        <v>22</v>
      </c>
      <c r="E291" s="67" t="s">
        <v>459</v>
      </c>
      <c r="F291" s="111">
        <v>658852000</v>
      </c>
      <c r="G291" s="111">
        <v>0</v>
      </c>
      <c r="H291" s="111">
        <f t="shared" si="20"/>
        <v>658852000</v>
      </c>
      <c r="I291" s="111">
        <v>57764000</v>
      </c>
      <c r="J291" s="111">
        <v>158251403</v>
      </c>
      <c r="K291" s="111">
        <f t="shared" si="21"/>
        <v>216015403</v>
      </c>
      <c r="L291" s="111">
        <v>81527998</v>
      </c>
      <c r="M291" s="111">
        <v>0</v>
      </c>
      <c r="N291" s="111">
        <f t="shared" si="22"/>
        <v>81527998</v>
      </c>
      <c r="O291" s="112">
        <f t="shared" si="24"/>
        <v>37.74175214718369</v>
      </c>
      <c r="P291" s="114">
        <f t="shared" si="23"/>
        <v>134487405</v>
      </c>
    </row>
    <row r="292" spans="1:16" ht="27" customHeight="1">
      <c r="A292" s="108" t="s">
        <v>20</v>
      </c>
      <c r="B292" s="109" t="s">
        <v>20</v>
      </c>
      <c r="C292" s="109" t="s">
        <v>28</v>
      </c>
      <c r="D292" s="109" t="s">
        <v>20</v>
      </c>
      <c r="E292" s="67" t="s">
        <v>460</v>
      </c>
      <c r="F292" s="111">
        <v>1454810000</v>
      </c>
      <c r="G292" s="111">
        <v>0</v>
      </c>
      <c r="H292" s="111">
        <f t="shared" si="20"/>
        <v>1454810000</v>
      </c>
      <c r="I292" s="111">
        <v>202889000</v>
      </c>
      <c r="J292" s="111">
        <v>396790584</v>
      </c>
      <c r="K292" s="111">
        <f t="shared" si="21"/>
        <v>599679584</v>
      </c>
      <c r="L292" s="111">
        <v>79944051</v>
      </c>
      <c r="M292" s="111">
        <v>16400000</v>
      </c>
      <c r="N292" s="111">
        <f t="shared" si="22"/>
        <v>96344051</v>
      </c>
      <c r="O292" s="112">
        <f t="shared" si="24"/>
        <v>16.065921463819585</v>
      </c>
      <c r="P292" s="114">
        <f t="shared" si="23"/>
        <v>503335533</v>
      </c>
    </row>
    <row r="293" spans="1:16" ht="27" customHeight="1">
      <c r="A293" s="115" t="s">
        <v>66</v>
      </c>
      <c r="B293" s="116" t="s">
        <v>20</v>
      </c>
      <c r="C293" s="116" t="s">
        <v>20</v>
      </c>
      <c r="D293" s="116" t="s">
        <v>20</v>
      </c>
      <c r="E293" s="120" t="s">
        <v>461</v>
      </c>
      <c r="F293" s="118">
        <f>F294</f>
        <v>5052090000</v>
      </c>
      <c r="G293" s="118">
        <v>0</v>
      </c>
      <c r="H293" s="118">
        <f t="shared" si="20"/>
        <v>5052090000</v>
      </c>
      <c r="I293" s="118">
        <f>I294</f>
        <v>506738000</v>
      </c>
      <c r="J293" s="118">
        <f>J294</f>
        <v>1032992314</v>
      </c>
      <c r="K293" s="118">
        <f t="shared" si="21"/>
        <v>1539730314</v>
      </c>
      <c r="L293" s="118">
        <f>L294</f>
        <v>716120113</v>
      </c>
      <c r="M293" s="118">
        <f>M294</f>
        <v>88730655</v>
      </c>
      <c r="N293" s="118">
        <f t="shared" si="22"/>
        <v>804850768</v>
      </c>
      <c r="O293" s="119">
        <f t="shared" si="24"/>
        <v>52.27219082990659</v>
      </c>
      <c r="P293" s="136">
        <f t="shared" si="23"/>
        <v>734879546</v>
      </c>
    </row>
    <row r="294" spans="1:16" ht="27" customHeight="1">
      <c r="A294" s="108" t="s">
        <v>20</v>
      </c>
      <c r="B294" s="109" t="s">
        <v>22</v>
      </c>
      <c r="C294" s="109" t="s">
        <v>20</v>
      </c>
      <c r="D294" s="109" t="s">
        <v>20</v>
      </c>
      <c r="E294" s="67" t="s">
        <v>462</v>
      </c>
      <c r="F294" s="111">
        <v>5052090000</v>
      </c>
      <c r="G294" s="111">
        <v>0</v>
      </c>
      <c r="H294" s="111">
        <f t="shared" si="20"/>
        <v>5052090000</v>
      </c>
      <c r="I294" s="111">
        <v>506738000</v>
      </c>
      <c r="J294" s="111">
        <v>1032992314</v>
      </c>
      <c r="K294" s="111">
        <f t="shared" si="21"/>
        <v>1539730314</v>
      </c>
      <c r="L294" s="111">
        <v>716120113</v>
      </c>
      <c r="M294" s="111">
        <v>88730655</v>
      </c>
      <c r="N294" s="111">
        <f t="shared" si="22"/>
        <v>804850768</v>
      </c>
      <c r="O294" s="112">
        <f t="shared" si="24"/>
        <v>52.27219082990659</v>
      </c>
      <c r="P294" s="114">
        <f t="shared" si="23"/>
        <v>734879546</v>
      </c>
    </row>
    <row r="295" spans="1:16" ht="27" customHeight="1">
      <c r="A295" s="108" t="s">
        <v>20</v>
      </c>
      <c r="B295" s="109" t="s">
        <v>20</v>
      </c>
      <c r="C295" s="109" t="s">
        <v>20</v>
      </c>
      <c r="D295" s="109" t="s">
        <v>20</v>
      </c>
      <c r="E295" s="67" t="s">
        <v>463</v>
      </c>
      <c r="F295" s="111">
        <v>5052090000</v>
      </c>
      <c r="G295" s="111">
        <v>0</v>
      </c>
      <c r="H295" s="111">
        <f t="shared" si="20"/>
        <v>5052090000</v>
      </c>
      <c r="I295" s="111">
        <v>506738000</v>
      </c>
      <c r="J295" s="111">
        <v>1032992314</v>
      </c>
      <c r="K295" s="111">
        <f t="shared" si="21"/>
        <v>1539730314</v>
      </c>
      <c r="L295" s="111">
        <v>716120113</v>
      </c>
      <c r="M295" s="111">
        <v>88730655</v>
      </c>
      <c r="N295" s="111">
        <f t="shared" si="22"/>
        <v>804850768</v>
      </c>
      <c r="O295" s="112">
        <f t="shared" si="24"/>
        <v>52.27219082990659</v>
      </c>
      <c r="P295" s="114">
        <f t="shared" si="23"/>
        <v>734879546</v>
      </c>
    </row>
    <row r="296" spans="1:16" ht="27" customHeight="1">
      <c r="A296" s="108" t="s">
        <v>20</v>
      </c>
      <c r="B296" s="109" t="s">
        <v>20</v>
      </c>
      <c r="C296" s="109" t="s">
        <v>22</v>
      </c>
      <c r="D296" s="109" t="s">
        <v>20</v>
      </c>
      <c r="E296" s="67" t="s">
        <v>464</v>
      </c>
      <c r="F296" s="111">
        <v>4399025000</v>
      </c>
      <c r="G296" s="111">
        <v>0</v>
      </c>
      <c r="H296" s="111">
        <f t="shared" si="20"/>
        <v>4399025000</v>
      </c>
      <c r="I296" s="111">
        <v>451858000</v>
      </c>
      <c r="J296" s="111">
        <v>854188414</v>
      </c>
      <c r="K296" s="111">
        <f t="shared" si="21"/>
        <v>1306046414</v>
      </c>
      <c r="L296" s="111">
        <v>600326949</v>
      </c>
      <c r="M296" s="111">
        <v>1876250</v>
      </c>
      <c r="N296" s="111">
        <f t="shared" si="22"/>
        <v>602203199</v>
      </c>
      <c r="O296" s="112">
        <f t="shared" si="24"/>
        <v>46.10886661796692</v>
      </c>
      <c r="P296" s="114">
        <f t="shared" si="23"/>
        <v>703843215</v>
      </c>
    </row>
    <row r="297" spans="1:16" ht="27" customHeight="1">
      <c r="A297" s="108" t="s">
        <v>20</v>
      </c>
      <c r="B297" s="109" t="s">
        <v>20</v>
      </c>
      <c r="C297" s="109" t="s">
        <v>20</v>
      </c>
      <c r="D297" s="109" t="s">
        <v>22</v>
      </c>
      <c r="E297" s="67" t="s">
        <v>465</v>
      </c>
      <c r="F297" s="111">
        <v>299025000</v>
      </c>
      <c r="G297" s="111">
        <v>0</v>
      </c>
      <c r="H297" s="111">
        <f t="shared" si="20"/>
        <v>299025000</v>
      </c>
      <c r="I297" s="111">
        <v>21268000</v>
      </c>
      <c r="J297" s="111">
        <v>58610054</v>
      </c>
      <c r="K297" s="111">
        <f t="shared" si="21"/>
        <v>79878054</v>
      </c>
      <c r="L297" s="111">
        <v>48148860</v>
      </c>
      <c r="M297" s="111">
        <v>1876250</v>
      </c>
      <c r="N297" s="111">
        <f t="shared" si="22"/>
        <v>50025110</v>
      </c>
      <c r="O297" s="112">
        <f t="shared" si="24"/>
        <v>62.626851174917206</v>
      </c>
      <c r="P297" s="114">
        <f t="shared" si="23"/>
        <v>29852944</v>
      </c>
    </row>
    <row r="298" spans="1:16" ht="27" customHeight="1">
      <c r="A298" s="108" t="s">
        <v>20</v>
      </c>
      <c r="B298" s="109" t="s">
        <v>20</v>
      </c>
      <c r="C298" s="109" t="s">
        <v>20</v>
      </c>
      <c r="D298" s="109" t="s">
        <v>28</v>
      </c>
      <c r="E298" s="67" t="s">
        <v>466</v>
      </c>
      <c r="F298" s="111">
        <v>4100000000</v>
      </c>
      <c r="G298" s="111">
        <v>0</v>
      </c>
      <c r="H298" s="111">
        <f t="shared" si="20"/>
        <v>4100000000</v>
      </c>
      <c r="I298" s="111">
        <v>430590000</v>
      </c>
      <c r="J298" s="111">
        <v>795578360</v>
      </c>
      <c r="K298" s="111">
        <f t="shared" si="21"/>
        <v>1226168360</v>
      </c>
      <c r="L298" s="111">
        <v>552178089</v>
      </c>
      <c r="M298" s="111">
        <v>0</v>
      </c>
      <c r="N298" s="111">
        <f t="shared" si="22"/>
        <v>552178089</v>
      </c>
      <c r="O298" s="112">
        <f t="shared" si="24"/>
        <v>45.032811725789436</v>
      </c>
      <c r="P298" s="114">
        <f t="shared" si="23"/>
        <v>673990271</v>
      </c>
    </row>
    <row r="299" spans="1:16" ht="27" customHeight="1">
      <c r="A299" s="108" t="s">
        <v>20</v>
      </c>
      <c r="B299" s="109" t="s">
        <v>20</v>
      </c>
      <c r="C299" s="109" t="s">
        <v>28</v>
      </c>
      <c r="D299" s="109" t="s">
        <v>20</v>
      </c>
      <c r="E299" s="67" t="s">
        <v>467</v>
      </c>
      <c r="F299" s="111">
        <v>653065000</v>
      </c>
      <c r="G299" s="111">
        <v>0</v>
      </c>
      <c r="H299" s="111">
        <f t="shared" si="20"/>
        <v>653065000</v>
      </c>
      <c r="I299" s="111">
        <v>54880000</v>
      </c>
      <c r="J299" s="111">
        <v>178803900</v>
      </c>
      <c r="K299" s="111">
        <f t="shared" si="21"/>
        <v>233683900</v>
      </c>
      <c r="L299" s="111">
        <v>115793164</v>
      </c>
      <c r="M299" s="111">
        <v>86854405</v>
      </c>
      <c r="N299" s="111">
        <f t="shared" si="22"/>
        <v>202647569</v>
      </c>
      <c r="O299" s="112">
        <f t="shared" si="24"/>
        <v>86.71866953606988</v>
      </c>
      <c r="P299" s="114">
        <f t="shared" si="23"/>
        <v>31036331</v>
      </c>
    </row>
    <row r="300" spans="1:16" ht="27" customHeight="1">
      <c r="A300" s="108" t="s">
        <v>20</v>
      </c>
      <c r="B300" s="109" t="s">
        <v>20</v>
      </c>
      <c r="C300" s="109" t="s">
        <v>20</v>
      </c>
      <c r="D300" s="109" t="s">
        <v>22</v>
      </c>
      <c r="E300" s="67" t="s">
        <v>468</v>
      </c>
      <c r="F300" s="111">
        <v>653065000</v>
      </c>
      <c r="G300" s="111">
        <v>0</v>
      </c>
      <c r="H300" s="111">
        <f t="shared" si="20"/>
        <v>653065000</v>
      </c>
      <c r="I300" s="111">
        <v>54880000</v>
      </c>
      <c r="J300" s="111">
        <v>178803900</v>
      </c>
      <c r="K300" s="111">
        <f t="shared" si="21"/>
        <v>233683900</v>
      </c>
      <c r="L300" s="111">
        <v>115793164</v>
      </c>
      <c r="M300" s="111">
        <v>86854405</v>
      </c>
      <c r="N300" s="111">
        <f t="shared" si="22"/>
        <v>202647569</v>
      </c>
      <c r="O300" s="112">
        <f t="shared" si="24"/>
        <v>86.71866953606988</v>
      </c>
      <c r="P300" s="114">
        <f t="shared" si="23"/>
        <v>31036331</v>
      </c>
    </row>
    <row r="301" spans="1:16" ht="27" customHeight="1">
      <c r="A301" s="108" t="s">
        <v>70</v>
      </c>
      <c r="B301" s="109" t="s">
        <v>20</v>
      </c>
      <c r="C301" s="109" t="s">
        <v>20</v>
      </c>
      <c r="D301" s="109" t="s">
        <v>20</v>
      </c>
      <c r="E301" s="67" t="s">
        <v>469</v>
      </c>
      <c r="F301" s="111">
        <f>F302+F309+F313+F317+F321+F325+F331+F337</f>
        <v>15436677000</v>
      </c>
      <c r="G301" s="111">
        <v>0</v>
      </c>
      <c r="H301" s="111">
        <f t="shared" si="20"/>
        <v>15436677000</v>
      </c>
      <c r="I301" s="111">
        <f>I302+I309+I313+I317+I321+I325+I331+I337</f>
        <v>1944912000</v>
      </c>
      <c r="J301" s="111">
        <f>J302+J309+J313+J317+J321+J325+J331+J337</f>
        <v>2103862285</v>
      </c>
      <c r="K301" s="111">
        <f t="shared" si="21"/>
        <v>4048774285</v>
      </c>
      <c r="L301" s="111">
        <f>L302+L309+L313+L317+L321+L325+L331+L337</f>
        <v>1093385173</v>
      </c>
      <c r="M301" s="111">
        <f>M302+M309+M313+M317+M321+M325+M331+M337</f>
        <v>1291459891</v>
      </c>
      <c r="N301" s="111">
        <f t="shared" si="22"/>
        <v>2384845064</v>
      </c>
      <c r="O301" s="112">
        <f t="shared" si="24"/>
        <v>58.90289001378599</v>
      </c>
      <c r="P301" s="114">
        <f t="shared" si="23"/>
        <v>1663929221</v>
      </c>
    </row>
    <row r="302" spans="1:16" ht="27" customHeight="1">
      <c r="A302" s="108" t="s">
        <v>20</v>
      </c>
      <c r="B302" s="109" t="s">
        <v>22</v>
      </c>
      <c r="C302" s="109" t="s">
        <v>20</v>
      </c>
      <c r="D302" s="109" t="s">
        <v>20</v>
      </c>
      <c r="E302" s="67" t="s">
        <v>470</v>
      </c>
      <c r="F302" s="111">
        <v>9064444000</v>
      </c>
      <c r="G302" s="111">
        <v>0</v>
      </c>
      <c r="H302" s="111">
        <f t="shared" si="20"/>
        <v>9064444000</v>
      </c>
      <c r="I302" s="111">
        <v>1187341000</v>
      </c>
      <c r="J302" s="111">
        <v>1238680493</v>
      </c>
      <c r="K302" s="111">
        <f t="shared" si="21"/>
        <v>2426021493</v>
      </c>
      <c r="L302" s="111">
        <v>845509872</v>
      </c>
      <c r="M302" s="111">
        <v>1068287806</v>
      </c>
      <c r="N302" s="111">
        <f t="shared" si="22"/>
        <v>1913797678</v>
      </c>
      <c r="O302" s="112">
        <f t="shared" si="24"/>
        <v>78.88626228259058</v>
      </c>
      <c r="P302" s="114">
        <f t="shared" si="23"/>
        <v>512223815</v>
      </c>
    </row>
    <row r="303" spans="1:16" ht="27" customHeight="1">
      <c r="A303" s="108" t="s">
        <v>20</v>
      </c>
      <c r="B303" s="109" t="s">
        <v>20</v>
      </c>
      <c r="C303" s="109" t="s">
        <v>20</v>
      </c>
      <c r="D303" s="109" t="s">
        <v>20</v>
      </c>
      <c r="E303" s="67" t="s">
        <v>471</v>
      </c>
      <c r="F303" s="111">
        <v>9064444000</v>
      </c>
      <c r="G303" s="111">
        <v>0</v>
      </c>
      <c r="H303" s="111">
        <f t="shared" si="20"/>
        <v>9064444000</v>
      </c>
      <c r="I303" s="111">
        <v>1187341000</v>
      </c>
      <c r="J303" s="111">
        <v>1238680493</v>
      </c>
      <c r="K303" s="111">
        <f t="shared" si="21"/>
        <v>2426021493</v>
      </c>
      <c r="L303" s="111">
        <v>845509872</v>
      </c>
      <c r="M303" s="111">
        <v>1068287806</v>
      </c>
      <c r="N303" s="111">
        <f t="shared" si="22"/>
        <v>1913797678</v>
      </c>
      <c r="O303" s="112">
        <f t="shared" si="24"/>
        <v>78.88626228259058</v>
      </c>
      <c r="P303" s="114">
        <f t="shared" si="23"/>
        <v>512223815</v>
      </c>
    </row>
    <row r="304" spans="1:16" ht="27" customHeight="1">
      <c r="A304" s="108" t="s">
        <v>20</v>
      </c>
      <c r="B304" s="109" t="s">
        <v>20</v>
      </c>
      <c r="C304" s="109" t="s">
        <v>22</v>
      </c>
      <c r="D304" s="109" t="s">
        <v>20</v>
      </c>
      <c r="E304" s="67" t="s">
        <v>472</v>
      </c>
      <c r="F304" s="111">
        <v>2167106000</v>
      </c>
      <c r="G304" s="111">
        <v>0</v>
      </c>
      <c r="H304" s="111">
        <f t="shared" si="20"/>
        <v>2167106000</v>
      </c>
      <c r="I304" s="111">
        <v>401369000</v>
      </c>
      <c r="J304" s="111">
        <v>455014461</v>
      </c>
      <c r="K304" s="111">
        <f t="shared" si="21"/>
        <v>856383461</v>
      </c>
      <c r="L304" s="111">
        <v>398408275</v>
      </c>
      <c r="M304" s="111">
        <v>358539549</v>
      </c>
      <c r="N304" s="111">
        <f t="shared" si="22"/>
        <v>756947824</v>
      </c>
      <c r="O304" s="112">
        <f t="shared" si="24"/>
        <v>88.38888867798907</v>
      </c>
      <c r="P304" s="114">
        <f t="shared" si="23"/>
        <v>99435637</v>
      </c>
    </row>
    <row r="305" spans="1:16" ht="27" customHeight="1">
      <c r="A305" s="108" t="s">
        <v>20</v>
      </c>
      <c r="B305" s="109" t="s">
        <v>20</v>
      </c>
      <c r="C305" s="109" t="s">
        <v>20</v>
      </c>
      <c r="D305" s="109" t="s">
        <v>22</v>
      </c>
      <c r="E305" s="67" t="s">
        <v>473</v>
      </c>
      <c r="F305" s="111">
        <v>79380000</v>
      </c>
      <c r="G305" s="111">
        <v>0</v>
      </c>
      <c r="H305" s="111">
        <f t="shared" si="20"/>
        <v>79380000</v>
      </c>
      <c r="I305" s="111">
        <v>8368000</v>
      </c>
      <c r="J305" s="111">
        <v>1249303</v>
      </c>
      <c r="K305" s="111">
        <f t="shared" si="21"/>
        <v>9617303</v>
      </c>
      <c r="L305" s="111">
        <v>6740549</v>
      </c>
      <c r="M305" s="111">
        <v>164689</v>
      </c>
      <c r="N305" s="111">
        <f t="shared" si="22"/>
        <v>6905238</v>
      </c>
      <c r="O305" s="112">
        <f t="shared" si="24"/>
        <v>71.80015020843162</v>
      </c>
      <c r="P305" s="114">
        <f t="shared" si="23"/>
        <v>2712065</v>
      </c>
    </row>
    <row r="306" spans="1:16" ht="27" customHeight="1">
      <c r="A306" s="108" t="s">
        <v>20</v>
      </c>
      <c r="B306" s="109" t="s">
        <v>20</v>
      </c>
      <c r="C306" s="109" t="s">
        <v>20</v>
      </c>
      <c r="D306" s="109" t="s">
        <v>28</v>
      </c>
      <c r="E306" s="67" t="s">
        <v>474</v>
      </c>
      <c r="F306" s="111">
        <v>2087726000</v>
      </c>
      <c r="G306" s="111">
        <v>0</v>
      </c>
      <c r="H306" s="111">
        <f t="shared" si="20"/>
        <v>2087726000</v>
      </c>
      <c r="I306" s="111">
        <v>393001000</v>
      </c>
      <c r="J306" s="111">
        <v>453765158</v>
      </c>
      <c r="K306" s="111">
        <f t="shared" si="21"/>
        <v>846766158</v>
      </c>
      <c r="L306" s="111">
        <v>391667726</v>
      </c>
      <c r="M306" s="111">
        <v>358374860</v>
      </c>
      <c r="N306" s="111">
        <f t="shared" si="22"/>
        <v>750042586</v>
      </c>
      <c r="O306" s="112">
        <f t="shared" si="24"/>
        <v>88.57729833836841</v>
      </c>
      <c r="P306" s="114">
        <f t="shared" si="23"/>
        <v>96723572</v>
      </c>
    </row>
    <row r="307" spans="1:16" ht="27" customHeight="1">
      <c r="A307" s="108" t="s">
        <v>20</v>
      </c>
      <c r="B307" s="109" t="s">
        <v>20</v>
      </c>
      <c r="C307" s="109" t="s">
        <v>28</v>
      </c>
      <c r="D307" s="109" t="s">
        <v>20</v>
      </c>
      <c r="E307" s="67" t="s">
        <v>475</v>
      </c>
      <c r="F307" s="111">
        <v>6897338000</v>
      </c>
      <c r="G307" s="111">
        <v>0</v>
      </c>
      <c r="H307" s="111">
        <f t="shared" si="20"/>
        <v>6897338000</v>
      </c>
      <c r="I307" s="111">
        <v>785972000</v>
      </c>
      <c r="J307" s="111">
        <v>783666032</v>
      </c>
      <c r="K307" s="111">
        <f t="shared" si="21"/>
        <v>1569638032</v>
      </c>
      <c r="L307" s="111">
        <v>447101597</v>
      </c>
      <c r="M307" s="111">
        <v>709748257</v>
      </c>
      <c r="N307" s="111">
        <f t="shared" si="22"/>
        <v>1156849854</v>
      </c>
      <c r="O307" s="112">
        <f t="shared" si="24"/>
        <v>73.7016962137421</v>
      </c>
      <c r="P307" s="114">
        <f t="shared" si="23"/>
        <v>412788178</v>
      </c>
    </row>
    <row r="308" spans="1:16" ht="27" customHeight="1">
      <c r="A308" s="108" t="s">
        <v>20</v>
      </c>
      <c r="B308" s="109" t="s">
        <v>20</v>
      </c>
      <c r="C308" s="109" t="s">
        <v>20</v>
      </c>
      <c r="D308" s="109" t="s">
        <v>22</v>
      </c>
      <c r="E308" s="67" t="s">
        <v>476</v>
      </c>
      <c r="F308" s="111">
        <v>6897338000</v>
      </c>
      <c r="G308" s="111">
        <v>0</v>
      </c>
      <c r="H308" s="111">
        <f t="shared" si="20"/>
        <v>6897338000</v>
      </c>
      <c r="I308" s="111">
        <v>785972000</v>
      </c>
      <c r="J308" s="111">
        <v>783666032</v>
      </c>
      <c r="K308" s="111">
        <f t="shared" si="21"/>
        <v>1569638032</v>
      </c>
      <c r="L308" s="111">
        <v>447101597</v>
      </c>
      <c r="M308" s="111">
        <v>709748257</v>
      </c>
      <c r="N308" s="111">
        <f t="shared" si="22"/>
        <v>1156849854</v>
      </c>
      <c r="O308" s="112">
        <f t="shared" si="24"/>
        <v>73.7016962137421</v>
      </c>
      <c r="P308" s="114">
        <f t="shared" si="23"/>
        <v>412788178</v>
      </c>
    </row>
    <row r="309" spans="1:16" ht="27" customHeight="1">
      <c r="A309" s="108" t="s">
        <v>20</v>
      </c>
      <c r="B309" s="109" t="s">
        <v>28</v>
      </c>
      <c r="C309" s="109" t="s">
        <v>20</v>
      </c>
      <c r="D309" s="109" t="s">
        <v>20</v>
      </c>
      <c r="E309" s="67" t="s">
        <v>477</v>
      </c>
      <c r="F309" s="111">
        <v>4900000000</v>
      </c>
      <c r="G309" s="111">
        <v>0</v>
      </c>
      <c r="H309" s="111">
        <f t="shared" si="20"/>
        <v>4900000000</v>
      </c>
      <c r="I309" s="111">
        <v>426746000</v>
      </c>
      <c r="J309" s="111">
        <v>572679568</v>
      </c>
      <c r="K309" s="111">
        <f t="shared" si="21"/>
        <v>999425568</v>
      </c>
      <c r="L309" s="111">
        <v>120501582</v>
      </c>
      <c r="M309" s="111">
        <v>56956403</v>
      </c>
      <c r="N309" s="111">
        <f t="shared" si="22"/>
        <v>177457985</v>
      </c>
      <c r="O309" s="112">
        <f t="shared" si="24"/>
        <v>17.75599811350834</v>
      </c>
      <c r="P309" s="114">
        <f t="shared" si="23"/>
        <v>821967583</v>
      </c>
    </row>
    <row r="310" spans="1:16" ht="27" customHeight="1">
      <c r="A310" s="108" t="s">
        <v>20</v>
      </c>
      <c r="B310" s="109" t="s">
        <v>20</v>
      </c>
      <c r="C310" s="109" t="s">
        <v>20</v>
      </c>
      <c r="D310" s="109" t="s">
        <v>20</v>
      </c>
      <c r="E310" s="67" t="s">
        <v>478</v>
      </c>
      <c r="F310" s="111">
        <v>4900000000</v>
      </c>
      <c r="G310" s="111">
        <v>0</v>
      </c>
      <c r="H310" s="111">
        <f t="shared" si="20"/>
        <v>4900000000</v>
      </c>
      <c r="I310" s="111">
        <v>426746000</v>
      </c>
      <c r="J310" s="111">
        <v>572679568</v>
      </c>
      <c r="K310" s="111">
        <f t="shared" si="21"/>
        <v>999425568</v>
      </c>
      <c r="L310" s="111">
        <v>120501582</v>
      </c>
      <c r="M310" s="111">
        <v>56956403</v>
      </c>
      <c r="N310" s="111">
        <f t="shared" si="22"/>
        <v>177457985</v>
      </c>
      <c r="O310" s="112">
        <f t="shared" si="24"/>
        <v>17.75599811350834</v>
      </c>
      <c r="P310" s="114">
        <f t="shared" si="23"/>
        <v>821967583</v>
      </c>
    </row>
    <row r="311" spans="1:16" ht="27" customHeight="1">
      <c r="A311" s="108" t="s">
        <v>20</v>
      </c>
      <c r="B311" s="109" t="s">
        <v>20</v>
      </c>
      <c r="C311" s="109" t="s">
        <v>22</v>
      </c>
      <c r="D311" s="109" t="s">
        <v>20</v>
      </c>
      <c r="E311" s="67" t="s">
        <v>479</v>
      </c>
      <c r="F311" s="111">
        <v>4900000000</v>
      </c>
      <c r="G311" s="111">
        <v>0</v>
      </c>
      <c r="H311" s="111">
        <f t="shared" si="20"/>
        <v>4900000000</v>
      </c>
      <c r="I311" s="111">
        <v>426746000</v>
      </c>
      <c r="J311" s="111">
        <v>572679568</v>
      </c>
      <c r="K311" s="111">
        <f t="shared" si="21"/>
        <v>999425568</v>
      </c>
      <c r="L311" s="111">
        <v>120501582</v>
      </c>
      <c r="M311" s="111">
        <v>56956403</v>
      </c>
      <c r="N311" s="111">
        <f t="shared" si="22"/>
        <v>177457985</v>
      </c>
      <c r="O311" s="112">
        <f t="shared" si="24"/>
        <v>17.75599811350834</v>
      </c>
      <c r="P311" s="114">
        <f t="shared" si="23"/>
        <v>821967583</v>
      </c>
    </row>
    <row r="312" spans="1:16" ht="27" customHeight="1">
      <c r="A312" s="108" t="s">
        <v>20</v>
      </c>
      <c r="B312" s="109" t="s">
        <v>20</v>
      </c>
      <c r="C312" s="109" t="s">
        <v>20</v>
      </c>
      <c r="D312" s="109" t="s">
        <v>22</v>
      </c>
      <c r="E312" s="67" t="s">
        <v>480</v>
      </c>
      <c r="F312" s="111">
        <v>4900000000</v>
      </c>
      <c r="G312" s="111">
        <v>0</v>
      </c>
      <c r="H312" s="111">
        <f t="shared" si="20"/>
        <v>4900000000</v>
      </c>
      <c r="I312" s="111">
        <v>426746000</v>
      </c>
      <c r="J312" s="111">
        <v>572679568</v>
      </c>
      <c r="K312" s="111">
        <f t="shared" si="21"/>
        <v>999425568</v>
      </c>
      <c r="L312" s="111">
        <v>120501582</v>
      </c>
      <c r="M312" s="111">
        <v>56956403</v>
      </c>
      <c r="N312" s="111">
        <f t="shared" si="22"/>
        <v>177457985</v>
      </c>
      <c r="O312" s="112">
        <f t="shared" si="24"/>
        <v>17.75599811350834</v>
      </c>
      <c r="P312" s="114">
        <f t="shared" si="23"/>
        <v>821967583</v>
      </c>
    </row>
    <row r="313" spans="1:16" ht="27" customHeight="1">
      <c r="A313" s="108" t="s">
        <v>20</v>
      </c>
      <c r="B313" s="109" t="s">
        <v>32</v>
      </c>
      <c r="C313" s="109" t="s">
        <v>20</v>
      </c>
      <c r="D313" s="109" t="s">
        <v>20</v>
      </c>
      <c r="E313" s="67" t="s">
        <v>481</v>
      </c>
      <c r="F313" s="111">
        <v>773591000</v>
      </c>
      <c r="G313" s="111">
        <v>0</v>
      </c>
      <c r="H313" s="111">
        <f t="shared" si="20"/>
        <v>773591000</v>
      </c>
      <c r="I313" s="111">
        <v>247082000</v>
      </c>
      <c r="J313" s="111">
        <v>230098266</v>
      </c>
      <c r="K313" s="111">
        <f t="shared" si="21"/>
        <v>477180266</v>
      </c>
      <c r="L313" s="111">
        <v>67833310</v>
      </c>
      <c r="M313" s="111">
        <v>125991740</v>
      </c>
      <c r="N313" s="111">
        <f t="shared" si="22"/>
        <v>193825050</v>
      </c>
      <c r="O313" s="112">
        <f t="shared" si="24"/>
        <v>40.618831877678694</v>
      </c>
      <c r="P313" s="114">
        <f t="shared" si="23"/>
        <v>283355216</v>
      </c>
    </row>
    <row r="314" spans="1:16" ht="27" customHeight="1">
      <c r="A314" s="108" t="s">
        <v>20</v>
      </c>
      <c r="B314" s="109" t="s">
        <v>20</v>
      </c>
      <c r="C314" s="109" t="s">
        <v>20</v>
      </c>
      <c r="D314" s="109" t="s">
        <v>20</v>
      </c>
      <c r="E314" s="67" t="s">
        <v>482</v>
      </c>
      <c r="F314" s="111">
        <v>773591000</v>
      </c>
      <c r="G314" s="111">
        <v>0</v>
      </c>
      <c r="H314" s="111">
        <f t="shared" si="20"/>
        <v>773591000</v>
      </c>
      <c r="I314" s="111">
        <v>247082000</v>
      </c>
      <c r="J314" s="111">
        <v>230098266</v>
      </c>
      <c r="K314" s="111">
        <f t="shared" si="21"/>
        <v>477180266</v>
      </c>
      <c r="L314" s="111">
        <v>67833310</v>
      </c>
      <c r="M314" s="111">
        <v>125991740</v>
      </c>
      <c r="N314" s="111">
        <f t="shared" si="22"/>
        <v>193825050</v>
      </c>
      <c r="O314" s="112">
        <f t="shared" si="24"/>
        <v>40.618831877678694</v>
      </c>
      <c r="P314" s="114">
        <f t="shared" si="23"/>
        <v>283355216</v>
      </c>
    </row>
    <row r="315" spans="1:16" ht="27" customHeight="1">
      <c r="A315" s="108" t="s">
        <v>20</v>
      </c>
      <c r="B315" s="109" t="s">
        <v>20</v>
      </c>
      <c r="C315" s="109" t="s">
        <v>22</v>
      </c>
      <c r="D315" s="109" t="s">
        <v>20</v>
      </c>
      <c r="E315" s="67" t="s">
        <v>483</v>
      </c>
      <c r="F315" s="111">
        <v>773591000</v>
      </c>
      <c r="G315" s="111">
        <v>0</v>
      </c>
      <c r="H315" s="111">
        <f t="shared" si="20"/>
        <v>773591000</v>
      </c>
      <c r="I315" s="111">
        <v>247082000</v>
      </c>
      <c r="J315" s="111">
        <v>230098266</v>
      </c>
      <c r="K315" s="111">
        <f t="shared" si="21"/>
        <v>477180266</v>
      </c>
      <c r="L315" s="111">
        <v>67833310</v>
      </c>
      <c r="M315" s="111">
        <v>125991740</v>
      </c>
      <c r="N315" s="111">
        <f t="shared" si="22"/>
        <v>193825050</v>
      </c>
      <c r="O315" s="112">
        <f t="shared" si="24"/>
        <v>40.618831877678694</v>
      </c>
      <c r="P315" s="114">
        <f t="shared" si="23"/>
        <v>283355216</v>
      </c>
    </row>
    <row r="316" spans="1:16" ht="27" customHeight="1">
      <c r="A316" s="108" t="s">
        <v>20</v>
      </c>
      <c r="B316" s="109" t="s">
        <v>20</v>
      </c>
      <c r="C316" s="109" t="s">
        <v>20</v>
      </c>
      <c r="D316" s="109" t="s">
        <v>22</v>
      </c>
      <c r="E316" s="67" t="s">
        <v>484</v>
      </c>
      <c r="F316" s="111">
        <v>773591000</v>
      </c>
      <c r="G316" s="111">
        <v>0</v>
      </c>
      <c r="H316" s="111">
        <f t="shared" si="20"/>
        <v>773591000</v>
      </c>
      <c r="I316" s="111">
        <v>247082000</v>
      </c>
      <c r="J316" s="111">
        <v>230098266</v>
      </c>
      <c r="K316" s="111">
        <f t="shared" si="21"/>
        <v>477180266</v>
      </c>
      <c r="L316" s="111">
        <v>67833310</v>
      </c>
      <c r="M316" s="111">
        <v>125991740</v>
      </c>
      <c r="N316" s="111">
        <f t="shared" si="22"/>
        <v>193825050</v>
      </c>
      <c r="O316" s="112">
        <f t="shared" si="24"/>
        <v>40.618831877678694</v>
      </c>
      <c r="P316" s="114">
        <f t="shared" si="23"/>
        <v>283355216</v>
      </c>
    </row>
    <row r="317" spans="1:16" ht="27" customHeight="1">
      <c r="A317" s="115" t="s">
        <v>20</v>
      </c>
      <c r="B317" s="116" t="s">
        <v>36</v>
      </c>
      <c r="C317" s="116" t="s">
        <v>20</v>
      </c>
      <c r="D317" s="116" t="s">
        <v>20</v>
      </c>
      <c r="E317" s="120" t="s">
        <v>485</v>
      </c>
      <c r="F317" s="118">
        <v>19600000</v>
      </c>
      <c r="G317" s="118">
        <v>0</v>
      </c>
      <c r="H317" s="118">
        <f t="shared" si="20"/>
        <v>19600000</v>
      </c>
      <c r="I317" s="118">
        <v>2687000</v>
      </c>
      <c r="J317" s="118">
        <v>614869</v>
      </c>
      <c r="K317" s="118">
        <f t="shared" si="21"/>
        <v>3301869</v>
      </c>
      <c r="L317" s="118">
        <v>1501570</v>
      </c>
      <c r="M317" s="118">
        <v>0</v>
      </c>
      <c r="N317" s="118">
        <f t="shared" si="22"/>
        <v>1501570</v>
      </c>
      <c r="O317" s="119">
        <f t="shared" si="24"/>
        <v>45.4763650526414</v>
      </c>
      <c r="P317" s="136">
        <f t="shared" si="23"/>
        <v>1800299</v>
      </c>
    </row>
    <row r="318" spans="1:16" ht="27" customHeight="1">
      <c r="A318" s="108" t="s">
        <v>20</v>
      </c>
      <c r="B318" s="109" t="s">
        <v>20</v>
      </c>
      <c r="C318" s="109" t="s">
        <v>20</v>
      </c>
      <c r="D318" s="109" t="s">
        <v>20</v>
      </c>
      <c r="E318" s="67" t="s">
        <v>486</v>
      </c>
      <c r="F318" s="111">
        <v>19600000</v>
      </c>
      <c r="G318" s="111">
        <v>0</v>
      </c>
      <c r="H318" s="111">
        <f t="shared" si="20"/>
        <v>19600000</v>
      </c>
      <c r="I318" s="111">
        <v>2687000</v>
      </c>
      <c r="J318" s="111">
        <v>614869</v>
      </c>
      <c r="K318" s="111">
        <f t="shared" si="21"/>
        <v>3301869</v>
      </c>
      <c r="L318" s="111">
        <v>1501570</v>
      </c>
      <c r="M318" s="111">
        <v>0</v>
      </c>
      <c r="N318" s="111">
        <f t="shared" si="22"/>
        <v>1501570</v>
      </c>
      <c r="O318" s="112">
        <f t="shared" si="24"/>
        <v>45.4763650526414</v>
      </c>
      <c r="P318" s="114">
        <f t="shared" si="23"/>
        <v>1800299</v>
      </c>
    </row>
    <row r="319" spans="1:16" ht="27" customHeight="1">
      <c r="A319" s="108" t="s">
        <v>20</v>
      </c>
      <c r="B319" s="109" t="s">
        <v>20</v>
      </c>
      <c r="C319" s="109" t="s">
        <v>22</v>
      </c>
      <c r="D319" s="109" t="s">
        <v>20</v>
      </c>
      <c r="E319" s="67" t="s">
        <v>487</v>
      </c>
      <c r="F319" s="111">
        <v>19600000</v>
      </c>
      <c r="G319" s="111">
        <v>0</v>
      </c>
      <c r="H319" s="111">
        <f t="shared" si="20"/>
        <v>19600000</v>
      </c>
      <c r="I319" s="111">
        <v>2687000</v>
      </c>
      <c r="J319" s="111">
        <v>614869</v>
      </c>
      <c r="K319" s="111">
        <f t="shared" si="21"/>
        <v>3301869</v>
      </c>
      <c r="L319" s="111">
        <v>1501570</v>
      </c>
      <c r="M319" s="111">
        <v>0</v>
      </c>
      <c r="N319" s="111">
        <f t="shared" si="22"/>
        <v>1501570</v>
      </c>
      <c r="O319" s="112">
        <f t="shared" si="24"/>
        <v>45.4763650526414</v>
      </c>
      <c r="P319" s="114">
        <f t="shared" si="23"/>
        <v>1800299</v>
      </c>
    </row>
    <row r="320" spans="1:16" ht="27" customHeight="1">
      <c r="A320" s="108" t="s">
        <v>20</v>
      </c>
      <c r="B320" s="109" t="s">
        <v>20</v>
      </c>
      <c r="C320" s="109" t="s">
        <v>20</v>
      </c>
      <c r="D320" s="109" t="s">
        <v>22</v>
      </c>
      <c r="E320" s="67" t="s">
        <v>488</v>
      </c>
      <c r="F320" s="111">
        <v>19600000</v>
      </c>
      <c r="G320" s="111">
        <v>0</v>
      </c>
      <c r="H320" s="111">
        <f t="shared" si="20"/>
        <v>19600000</v>
      </c>
      <c r="I320" s="111">
        <v>2687000</v>
      </c>
      <c r="J320" s="111">
        <v>614869</v>
      </c>
      <c r="K320" s="111">
        <f t="shared" si="21"/>
        <v>3301869</v>
      </c>
      <c r="L320" s="111">
        <v>1501570</v>
      </c>
      <c r="M320" s="111">
        <v>0</v>
      </c>
      <c r="N320" s="111">
        <f t="shared" si="22"/>
        <v>1501570</v>
      </c>
      <c r="O320" s="112">
        <f t="shared" si="24"/>
        <v>45.4763650526414</v>
      </c>
      <c r="P320" s="114">
        <f t="shared" si="23"/>
        <v>1800299</v>
      </c>
    </row>
    <row r="321" spans="1:16" ht="27" customHeight="1">
      <c r="A321" s="108" t="s">
        <v>20</v>
      </c>
      <c r="B321" s="109" t="s">
        <v>39</v>
      </c>
      <c r="C321" s="109" t="s">
        <v>20</v>
      </c>
      <c r="D321" s="109" t="s">
        <v>20</v>
      </c>
      <c r="E321" s="67" t="s">
        <v>489</v>
      </c>
      <c r="F321" s="111">
        <v>47922000</v>
      </c>
      <c r="G321" s="111">
        <v>0</v>
      </c>
      <c r="H321" s="111">
        <f t="shared" si="20"/>
        <v>47922000</v>
      </c>
      <c r="I321" s="111">
        <v>17610000</v>
      </c>
      <c r="J321" s="111">
        <v>1862572</v>
      </c>
      <c r="K321" s="111">
        <f t="shared" si="21"/>
        <v>19472572</v>
      </c>
      <c r="L321" s="111">
        <v>15983102</v>
      </c>
      <c r="M321" s="111">
        <v>0</v>
      </c>
      <c r="N321" s="111">
        <f t="shared" si="22"/>
        <v>15983102</v>
      </c>
      <c r="O321" s="112">
        <f t="shared" si="24"/>
        <v>82.08007653020874</v>
      </c>
      <c r="P321" s="114">
        <f t="shared" si="23"/>
        <v>3489470</v>
      </c>
    </row>
    <row r="322" spans="1:16" ht="27" customHeight="1">
      <c r="A322" s="108" t="s">
        <v>20</v>
      </c>
      <c r="B322" s="109" t="s">
        <v>20</v>
      </c>
      <c r="C322" s="109" t="s">
        <v>20</v>
      </c>
      <c r="D322" s="109" t="s">
        <v>20</v>
      </c>
      <c r="E322" s="67" t="s">
        <v>490</v>
      </c>
      <c r="F322" s="111">
        <v>47922000</v>
      </c>
      <c r="G322" s="111">
        <v>0</v>
      </c>
      <c r="H322" s="111">
        <f t="shared" si="20"/>
        <v>47922000</v>
      </c>
      <c r="I322" s="111">
        <v>17610000</v>
      </c>
      <c r="J322" s="111">
        <v>1862572</v>
      </c>
      <c r="K322" s="111">
        <f t="shared" si="21"/>
        <v>19472572</v>
      </c>
      <c r="L322" s="111">
        <v>15983102</v>
      </c>
      <c r="M322" s="111">
        <v>0</v>
      </c>
      <c r="N322" s="111">
        <f t="shared" si="22"/>
        <v>15983102</v>
      </c>
      <c r="O322" s="112">
        <f t="shared" si="24"/>
        <v>82.08007653020874</v>
      </c>
      <c r="P322" s="114">
        <f t="shared" si="23"/>
        <v>3489470</v>
      </c>
    </row>
    <row r="323" spans="1:16" ht="27" customHeight="1">
      <c r="A323" s="108" t="s">
        <v>20</v>
      </c>
      <c r="B323" s="109" t="s">
        <v>20</v>
      </c>
      <c r="C323" s="109" t="s">
        <v>22</v>
      </c>
      <c r="D323" s="109" t="s">
        <v>20</v>
      </c>
      <c r="E323" s="67" t="s">
        <v>491</v>
      </c>
      <c r="F323" s="111">
        <v>47922000</v>
      </c>
      <c r="G323" s="111">
        <v>0</v>
      </c>
      <c r="H323" s="111">
        <f t="shared" si="20"/>
        <v>47922000</v>
      </c>
      <c r="I323" s="111">
        <v>17610000</v>
      </c>
      <c r="J323" s="111">
        <v>1862572</v>
      </c>
      <c r="K323" s="111">
        <f t="shared" si="21"/>
        <v>19472572</v>
      </c>
      <c r="L323" s="111">
        <v>15983102</v>
      </c>
      <c r="M323" s="111">
        <v>0</v>
      </c>
      <c r="N323" s="111">
        <f t="shared" si="22"/>
        <v>15983102</v>
      </c>
      <c r="O323" s="112">
        <f t="shared" si="24"/>
        <v>82.08007653020874</v>
      </c>
      <c r="P323" s="114">
        <f t="shared" si="23"/>
        <v>3489470</v>
      </c>
    </row>
    <row r="324" spans="1:16" ht="27" customHeight="1">
      <c r="A324" s="108" t="s">
        <v>20</v>
      </c>
      <c r="B324" s="109" t="s">
        <v>20</v>
      </c>
      <c r="C324" s="109" t="s">
        <v>20</v>
      </c>
      <c r="D324" s="109" t="s">
        <v>22</v>
      </c>
      <c r="E324" s="67" t="s">
        <v>492</v>
      </c>
      <c r="F324" s="111">
        <v>47922000</v>
      </c>
      <c r="G324" s="111">
        <v>0</v>
      </c>
      <c r="H324" s="111">
        <f t="shared" si="20"/>
        <v>47922000</v>
      </c>
      <c r="I324" s="111">
        <v>17610000</v>
      </c>
      <c r="J324" s="111">
        <v>1862572</v>
      </c>
      <c r="K324" s="111">
        <f t="shared" si="21"/>
        <v>19472572</v>
      </c>
      <c r="L324" s="111">
        <v>15983102</v>
      </c>
      <c r="M324" s="111">
        <v>0</v>
      </c>
      <c r="N324" s="111">
        <f t="shared" si="22"/>
        <v>15983102</v>
      </c>
      <c r="O324" s="112">
        <f t="shared" si="24"/>
        <v>82.08007653020874</v>
      </c>
      <c r="P324" s="114">
        <f t="shared" si="23"/>
        <v>3489470</v>
      </c>
    </row>
    <row r="325" spans="1:16" ht="27" customHeight="1">
      <c r="A325" s="108" t="s">
        <v>20</v>
      </c>
      <c r="B325" s="109" t="s">
        <v>43</v>
      </c>
      <c r="C325" s="109" t="s">
        <v>20</v>
      </c>
      <c r="D325" s="109" t="s">
        <v>20</v>
      </c>
      <c r="E325" s="67" t="s">
        <v>493</v>
      </c>
      <c r="F325" s="111">
        <v>56840000</v>
      </c>
      <c r="G325" s="111">
        <v>0</v>
      </c>
      <c r="H325" s="111">
        <f t="shared" si="20"/>
        <v>56840000</v>
      </c>
      <c r="I325" s="111">
        <v>22320000</v>
      </c>
      <c r="J325" s="111">
        <v>8167758</v>
      </c>
      <c r="K325" s="111">
        <f t="shared" si="21"/>
        <v>30487758</v>
      </c>
      <c r="L325" s="111">
        <v>19812130</v>
      </c>
      <c r="M325" s="111">
        <v>0</v>
      </c>
      <c r="N325" s="111">
        <f t="shared" si="22"/>
        <v>19812130</v>
      </c>
      <c r="O325" s="112">
        <f t="shared" si="24"/>
        <v>64.9838863192236</v>
      </c>
      <c r="P325" s="114">
        <f t="shared" si="23"/>
        <v>10675628</v>
      </c>
    </row>
    <row r="326" spans="1:16" ht="27" customHeight="1">
      <c r="A326" s="108" t="s">
        <v>20</v>
      </c>
      <c r="B326" s="109" t="s">
        <v>20</v>
      </c>
      <c r="C326" s="109" t="s">
        <v>20</v>
      </c>
      <c r="D326" s="109" t="s">
        <v>20</v>
      </c>
      <c r="E326" s="67" t="s">
        <v>494</v>
      </c>
      <c r="F326" s="111">
        <v>56840000</v>
      </c>
      <c r="G326" s="111">
        <v>0</v>
      </c>
      <c r="H326" s="111">
        <f t="shared" si="20"/>
        <v>56840000</v>
      </c>
      <c r="I326" s="111">
        <v>22320000</v>
      </c>
      <c r="J326" s="111">
        <v>8167758</v>
      </c>
      <c r="K326" s="111">
        <f t="shared" si="21"/>
        <v>30487758</v>
      </c>
      <c r="L326" s="111">
        <v>19812130</v>
      </c>
      <c r="M326" s="111">
        <v>0</v>
      </c>
      <c r="N326" s="111">
        <f t="shared" si="22"/>
        <v>19812130</v>
      </c>
      <c r="O326" s="112">
        <f t="shared" si="24"/>
        <v>64.9838863192236</v>
      </c>
      <c r="P326" s="114">
        <f t="shared" si="23"/>
        <v>10675628</v>
      </c>
    </row>
    <row r="327" spans="1:16" ht="27" customHeight="1">
      <c r="A327" s="108" t="s">
        <v>20</v>
      </c>
      <c r="B327" s="109" t="s">
        <v>20</v>
      </c>
      <c r="C327" s="109" t="s">
        <v>22</v>
      </c>
      <c r="D327" s="109" t="s">
        <v>20</v>
      </c>
      <c r="E327" s="67" t="s">
        <v>495</v>
      </c>
      <c r="F327" s="111">
        <v>9800000</v>
      </c>
      <c r="G327" s="111">
        <v>0</v>
      </c>
      <c r="H327" s="111">
        <f t="shared" si="20"/>
        <v>9800000</v>
      </c>
      <c r="I327" s="111">
        <v>1400000</v>
      </c>
      <c r="J327" s="111">
        <v>1517080</v>
      </c>
      <c r="K327" s="111">
        <f t="shared" si="21"/>
        <v>2917080</v>
      </c>
      <c r="L327" s="111">
        <v>2587330</v>
      </c>
      <c r="M327" s="111">
        <v>0</v>
      </c>
      <c r="N327" s="111">
        <f t="shared" si="22"/>
        <v>2587330</v>
      </c>
      <c r="O327" s="112">
        <f t="shared" si="24"/>
        <v>88.6958876684904</v>
      </c>
      <c r="P327" s="114">
        <f t="shared" si="23"/>
        <v>329750</v>
      </c>
    </row>
    <row r="328" spans="1:16" ht="27" customHeight="1">
      <c r="A328" s="108" t="s">
        <v>20</v>
      </c>
      <c r="B328" s="109" t="s">
        <v>20</v>
      </c>
      <c r="C328" s="109" t="s">
        <v>20</v>
      </c>
      <c r="D328" s="109" t="s">
        <v>22</v>
      </c>
      <c r="E328" s="67" t="s">
        <v>496</v>
      </c>
      <c r="F328" s="111">
        <v>9800000</v>
      </c>
      <c r="G328" s="111">
        <v>0</v>
      </c>
      <c r="H328" s="111">
        <f aca="true" t="shared" si="25" ref="H328:H348">F328+G328</f>
        <v>9800000</v>
      </c>
      <c r="I328" s="111">
        <v>1400000</v>
      </c>
      <c r="J328" s="111">
        <v>1517080</v>
      </c>
      <c r="K328" s="111">
        <f aca="true" t="shared" si="26" ref="K328:K348">I328+J328</f>
        <v>2917080</v>
      </c>
      <c r="L328" s="111">
        <v>2587330</v>
      </c>
      <c r="M328" s="111">
        <v>0</v>
      </c>
      <c r="N328" s="111">
        <f aca="true" t="shared" si="27" ref="N328:N348">L328+M328</f>
        <v>2587330</v>
      </c>
      <c r="O328" s="112">
        <f t="shared" si="24"/>
        <v>88.6958876684904</v>
      </c>
      <c r="P328" s="114">
        <f aca="true" t="shared" si="28" ref="P328:P348">K328-N328</f>
        <v>329750</v>
      </c>
    </row>
    <row r="329" spans="1:16" ht="27" customHeight="1">
      <c r="A329" s="108" t="s">
        <v>20</v>
      </c>
      <c r="B329" s="109" t="s">
        <v>20</v>
      </c>
      <c r="C329" s="109" t="s">
        <v>28</v>
      </c>
      <c r="D329" s="109" t="s">
        <v>20</v>
      </c>
      <c r="E329" s="67" t="s">
        <v>497</v>
      </c>
      <c r="F329" s="111">
        <v>47040000</v>
      </c>
      <c r="G329" s="111">
        <v>0</v>
      </c>
      <c r="H329" s="111">
        <f t="shared" si="25"/>
        <v>47040000</v>
      </c>
      <c r="I329" s="111">
        <v>20920000</v>
      </c>
      <c r="J329" s="111">
        <v>6650678</v>
      </c>
      <c r="K329" s="111">
        <f t="shared" si="26"/>
        <v>27570678</v>
      </c>
      <c r="L329" s="111">
        <v>17224800</v>
      </c>
      <c r="M329" s="111">
        <v>0</v>
      </c>
      <c r="N329" s="111">
        <f t="shared" si="27"/>
        <v>17224800</v>
      </c>
      <c r="O329" s="112">
        <f t="shared" si="24"/>
        <v>62.47506862181626</v>
      </c>
      <c r="P329" s="114">
        <f t="shared" si="28"/>
        <v>10345878</v>
      </c>
    </row>
    <row r="330" spans="1:16" ht="27" customHeight="1">
      <c r="A330" s="108" t="s">
        <v>20</v>
      </c>
      <c r="B330" s="109" t="s">
        <v>20</v>
      </c>
      <c r="C330" s="109" t="s">
        <v>20</v>
      </c>
      <c r="D330" s="109" t="s">
        <v>22</v>
      </c>
      <c r="E330" s="67" t="s">
        <v>498</v>
      </c>
      <c r="F330" s="111">
        <v>47040000</v>
      </c>
      <c r="G330" s="111">
        <v>0</v>
      </c>
      <c r="H330" s="111">
        <f t="shared" si="25"/>
        <v>47040000</v>
      </c>
      <c r="I330" s="111">
        <v>20920000</v>
      </c>
      <c r="J330" s="111">
        <v>6650678</v>
      </c>
      <c r="K330" s="111">
        <f t="shared" si="26"/>
        <v>27570678</v>
      </c>
      <c r="L330" s="111">
        <v>17224800</v>
      </c>
      <c r="M330" s="111">
        <v>0</v>
      </c>
      <c r="N330" s="111">
        <f t="shared" si="27"/>
        <v>17224800</v>
      </c>
      <c r="O330" s="112">
        <f aca="true" t="shared" si="29" ref="O330:O348">(N330/K330)*100</f>
        <v>62.47506862181626</v>
      </c>
      <c r="P330" s="114">
        <f t="shared" si="28"/>
        <v>10345878</v>
      </c>
    </row>
    <row r="331" spans="1:16" ht="27" customHeight="1">
      <c r="A331" s="108" t="s">
        <v>20</v>
      </c>
      <c r="B331" s="109" t="s">
        <v>46</v>
      </c>
      <c r="C331" s="109" t="s">
        <v>20</v>
      </c>
      <c r="D331" s="109" t="s">
        <v>20</v>
      </c>
      <c r="E331" s="67" t="s">
        <v>499</v>
      </c>
      <c r="F331" s="111">
        <v>135240000</v>
      </c>
      <c r="G331" s="111">
        <v>0</v>
      </c>
      <c r="H331" s="111">
        <f t="shared" si="25"/>
        <v>135240000</v>
      </c>
      <c r="I331" s="111">
        <v>20840000</v>
      </c>
      <c r="J331" s="111">
        <v>17926079</v>
      </c>
      <c r="K331" s="111">
        <f t="shared" si="26"/>
        <v>38766079</v>
      </c>
      <c r="L331" s="111">
        <v>14029532</v>
      </c>
      <c r="M331" s="111">
        <v>10200000</v>
      </c>
      <c r="N331" s="111">
        <f t="shared" si="27"/>
        <v>24229532</v>
      </c>
      <c r="O331" s="112">
        <f t="shared" si="29"/>
        <v>62.50188986097872</v>
      </c>
      <c r="P331" s="114">
        <f t="shared" si="28"/>
        <v>14536547</v>
      </c>
    </row>
    <row r="332" spans="1:16" ht="27" customHeight="1">
      <c r="A332" s="108" t="s">
        <v>20</v>
      </c>
      <c r="B332" s="109" t="s">
        <v>20</v>
      </c>
      <c r="C332" s="109" t="s">
        <v>20</v>
      </c>
      <c r="D332" s="109" t="s">
        <v>20</v>
      </c>
      <c r="E332" s="67" t="s">
        <v>500</v>
      </c>
      <c r="F332" s="111">
        <v>135240000</v>
      </c>
      <c r="G332" s="111">
        <v>0</v>
      </c>
      <c r="H332" s="111">
        <f t="shared" si="25"/>
        <v>135240000</v>
      </c>
      <c r="I332" s="111">
        <v>20840000</v>
      </c>
      <c r="J332" s="111">
        <v>17926079</v>
      </c>
      <c r="K332" s="111">
        <f t="shared" si="26"/>
        <v>38766079</v>
      </c>
      <c r="L332" s="111">
        <v>14029532</v>
      </c>
      <c r="M332" s="111">
        <v>10200000</v>
      </c>
      <c r="N332" s="111">
        <f t="shared" si="27"/>
        <v>24229532</v>
      </c>
      <c r="O332" s="112">
        <f t="shared" si="29"/>
        <v>62.50188986097872</v>
      </c>
      <c r="P332" s="114">
        <f t="shared" si="28"/>
        <v>14536547</v>
      </c>
    </row>
    <row r="333" spans="1:16" ht="27" customHeight="1">
      <c r="A333" s="108" t="s">
        <v>20</v>
      </c>
      <c r="B333" s="109" t="s">
        <v>20</v>
      </c>
      <c r="C333" s="109" t="s">
        <v>22</v>
      </c>
      <c r="D333" s="109" t="s">
        <v>20</v>
      </c>
      <c r="E333" s="67" t="s">
        <v>501</v>
      </c>
      <c r="F333" s="111">
        <v>37240000</v>
      </c>
      <c r="G333" s="111">
        <v>0</v>
      </c>
      <c r="H333" s="111">
        <f t="shared" si="25"/>
        <v>37240000</v>
      </c>
      <c r="I333" s="111">
        <v>5000000</v>
      </c>
      <c r="J333" s="111">
        <v>0</v>
      </c>
      <c r="K333" s="111">
        <f t="shared" si="26"/>
        <v>5000000</v>
      </c>
      <c r="L333" s="111">
        <v>4753569</v>
      </c>
      <c r="M333" s="111">
        <v>0</v>
      </c>
      <c r="N333" s="111">
        <f t="shared" si="27"/>
        <v>4753569</v>
      </c>
      <c r="O333" s="112">
        <f t="shared" si="29"/>
        <v>95.07138</v>
      </c>
      <c r="P333" s="114">
        <f t="shared" si="28"/>
        <v>246431</v>
      </c>
    </row>
    <row r="334" spans="1:16" ht="27" customHeight="1">
      <c r="A334" s="108" t="s">
        <v>20</v>
      </c>
      <c r="B334" s="109" t="s">
        <v>20</v>
      </c>
      <c r="C334" s="109" t="s">
        <v>20</v>
      </c>
      <c r="D334" s="109" t="s">
        <v>22</v>
      </c>
      <c r="E334" s="67" t="s">
        <v>502</v>
      </c>
      <c r="F334" s="111">
        <v>37240000</v>
      </c>
      <c r="G334" s="111">
        <v>0</v>
      </c>
      <c r="H334" s="111">
        <f t="shared" si="25"/>
        <v>37240000</v>
      </c>
      <c r="I334" s="111">
        <v>5000000</v>
      </c>
      <c r="J334" s="111">
        <v>0</v>
      </c>
      <c r="K334" s="111">
        <f t="shared" si="26"/>
        <v>5000000</v>
      </c>
      <c r="L334" s="111">
        <v>4753569</v>
      </c>
      <c r="M334" s="111">
        <v>0</v>
      </c>
      <c r="N334" s="111">
        <f t="shared" si="27"/>
        <v>4753569</v>
      </c>
      <c r="O334" s="112">
        <f t="shared" si="29"/>
        <v>95.07138</v>
      </c>
      <c r="P334" s="114">
        <f t="shared" si="28"/>
        <v>246431</v>
      </c>
    </row>
    <row r="335" spans="1:16" ht="27" customHeight="1">
      <c r="A335" s="108" t="s">
        <v>20</v>
      </c>
      <c r="B335" s="109" t="s">
        <v>20</v>
      </c>
      <c r="C335" s="109" t="s">
        <v>28</v>
      </c>
      <c r="D335" s="109" t="s">
        <v>20</v>
      </c>
      <c r="E335" s="67" t="s">
        <v>503</v>
      </c>
      <c r="F335" s="111">
        <v>98000000</v>
      </c>
      <c r="G335" s="111">
        <v>0</v>
      </c>
      <c r="H335" s="111">
        <f t="shared" si="25"/>
        <v>98000000</v>
      </c>
      <c r="I335" s="111">
        <v>15840000</v>
      </c>
      <c r="J335" s="111">
        <v>17926079</v>
      </c>
      <c r="K335" s="111">
        <f t="shared" si="26"/>
        <v>33766079</v>
      </c>
      <c r="L335" s="111">
        <v>9275963</v>
      </c>
      <c r="M335" s="111">
        <v>10200000</v>
      </c>
      <c r="N335" s="111">
        <f t="shared" si="27"/>
        <v>19475963</v>
      </c>
      <c r="O335" s="112">
        <f t="shared" si="29"/>
        <v>57.67907786983499</v>
      </c>
      <c r="P335" s="114">
        <f t="shared" si="28"/>
        <v>14290116</v>
      </c>
    </row>
    <row r="336" spans="1:16" ht="27" customHeight="1">
      <c r="A336" s="108" t="s">
        <v>20</v>
      </c>
      <c r="B336" s="109" t="s">
        <v>20</v>
      </c>
      <c r="C336" s="109" t="s">
        <v>20</v>
      </c>
      <c r="D336" s="109" t="s">
        <v>22</v>
      </c>
      <c r="E336" s="67" t="s">
        <v>504</v>
      </c>
      <c r="F336" s="111">
        <v>98000000</v>
      </c>
      <c r="G336" s="111">
        <v>0</v>
      </c>
      <c r="H336" s="111">
        <f t="shared" si="25"/>
        <v>98000000</v>
      </c>
      <c r="I336" s="111">
        <v>15840000</v>
      </c>
      <c r="J336" s="111">
        <v>17926079</v>
      </c>
      <c r="K336" s="111">
        <f t="shared" si="26"/>
        <v>33766079</v>
      </c>
      <c r="L336" s="111">
        <v>9275963</v>
      </c>
      <c r="M336" s="111">
        <v>10200000</v>
      </c>
      <c r="N336" s="111">
        <f t="shared" si="27"/>
        <v>19475963</v>
      </c>
      <c r="O336" s="112">
        <f t="shared" si="29"/>
        <v>57.67907786983499</v>
      </c>
      <c r="P336" s="114">
        <f t="shared" si="28"/>
        <v>14290116</v>
      </c>
    </row>
    <row r="337" spans="1:16" ht="27" customHeight="1">
      <c r="A337" s="108" t="s">
        <v>20</v>
      </c>
      <c r="B337" s="109" t="s">
        <v>50</v>
      </c>
      <c r="C337" s="109" t="s">
        <v>20</v>
      </c>
      <c r="D337" s="109" t="s">
        <v>20</v>
      </c>
      <c r="E337" s="67" t="s">
        <v>505</v>
      </c>
      <c r="F337" s="111">
        <v>439040000</v>
      </c>
      <c r="G337" s="111">
        <v>0</v>
      </c>
      <c r="H337" s="111">
        <f t="shared" si="25"/>
        <v>439040000</v>
      </c>
      <c r="I337" s="111">
        <v>20286000</v>
      </c>
      <c r="J337" s="111">
        <v>33832680</v>
      </c>
      <c r="K337" s="111">
        <f t="shared" si="26"/>
        <v>54118680</v>
      </c>
      <c r="L337" s="111">
        <v>8214075</v>
      </c>
      <c r="M337" s="111">
        <v>30023942</v>
      </c>
      <c r="N337" s="111">
        <f t="shared" si="27"/>
        <v>38238017</v>
      </c>
      <c r="O337" s="112">
        <f t="shared" si="29"/>
        <v>70.65585672082172</v>
      </c>
      <c r="P337" s="114">
        <f t="shared" si="28"/>
        <v>15880663</v>
      </c>
    </row>
    <row r="338" spans="1:16" ht="27" customHeight="1">
      <c r="A338" s="108" t="s">
        <v>20</v>
      </c>
      <c r="B338" s="109" t="s">
        <v>20</v>
      </c>
      <c r="C338" s="109" t="s">
        <v>20</v>
      </c>
      <c r="D338" s="109" t="s">
        <v>20</v>
      </c>
      <c r="E338" s="67" t="s">
        <v>506</v>
      </c>
      <c r="F338" s="111">
        <v>439040000</v>
      </c>
      <c r="G338" s="111">
        <v>0</v>
      </c>
      <c r="H338" s="111">
        <f t="shared" si="25"/>
        <v>439040000</v>
      </c>
      <c r="I338" s="111">
        <v>20286000</v>
      </c>
      <c r="J338" s="111">
        <v>33832680</v>
      </c>
      <c r="K338" s="111">
        <f t="shared" si="26"/>
        <v>54118680</v>
      </c>
      <c r="L338" s="111">
        <v>8214075</v>
      </c>
      <c r="M338" s="111">
        <v>30023942</v>
      </c>
      <c r="N338" s="111">
        <f t="shared" si="27"/>
        <v>38238017</v>
      </c>
      <c r="O338" s="112">
        <f t="shared" si="29"/>
        <v>70.65585672082172</v>
      </c>
      <c r="P338" s="114">
        <f t="shared" si="28"/>
        <v>15880663</v>
      </c>
    </row>
    <row r="339" spans="1:16" ht="27" customHeight="1">
      <c r="A339" s="108" t="s">
        <v>20</v>
      </c>
      <c r="B339" s="109" t="s">
        <v>20</v>
      </c>
      <c r="C339" s="109" t="s">
        <v>22</v>
      </c>
      <c r="D339" s="109" t="s">
        <v>20</v>
      </c>
      <c r="E339" s="67" t="s">
        <v>507</v>
      </c>
      <c r="F339" s="111">
        <v>47040000</v>
      </c>
      <c r="G339" s="111">
        <v>0</v>
      </c>
      <c r="H339" s="111">
        <f t="shared" si="25"/>
        <v>47040000</v>
      </c>
      <c r="I339" s="111">
        <v>5517000</v>
      </c>
      <c r="J339" s="111">
        <v>864574</v>
      </c>
      <c r="K339" s="111">
        <f t="shared" si="26"/>
        <v>6381574</v>
      </c>
      <c r="L339" s="111">
        <v>5122735</v>
      </c>
      <c r="M339" s="111">
        <v>330470</v>
      </c>
      <c r="N339" s="111">
        <f t="shared" si="27"/>
        <v>5453205</v>
      </c>
      <c r="O339" s="112">
        <f t="shared" si="29"/>
        <v>85.45235078367813</v>
      </c>
      <c r="P339" s="114">
        <f t="shared" si="28"/>
        <v>928369</v>
      </c>
    </row>
    <row r="340" spans="1:16" ht="27" customHeight="1">
      <c r="A340" s="108" t="s">
        <v>20</v>
      </c>
      <c r="B340" s="109" t="s">
        <v>20</v>
      </c>
      <c r="C340" s="109" t="s">
        <v>20</v>
      </c>
      <c r="D340" s="109" t="s">
        <v>22</v>
      </c>
      <c r="E340" s="67" t="s">
        <v>508</v>
      </c>
      <c r="F340" s="111">
        <v>47040000</v>
      </c>
      <c r="G340" s="111">
        <v>0</v>
      </c>
      <c r="H340" s="111">
        <f t="shared" si="25"/>
        <v>47040000</v>
      </c>
      <c r="I340" s="111">
        <v>5517000</v>
      </c>
      <c r="J340" s="111">
        <v>864574</v>
      </c>
      <c r="K340" s="111">
        <f t="shared" si="26"/>
        <v>6381574</v>
      </c>
      <c r="L340" s="111">
        <v>5122735</v>
      </c>
      <c r="M340" s="111">
        <v>330470</v>
      </c>
      <c r="N340" s="111">
        <f t="shared" si="27"/>
        <v>5453205</v>
      </c>
      <c r="O340" s="112">
        <f t="shared" si="29"/>
        <v>85.45235078367813</v>
      </c>
      <c r="P340" s="114">
        <f t="shared" si="28"/>
        <v>928369</v>
      </c>
    </row>
    <row r="341" spans="1:16" ht="27" customHeight="1">
      <c r="A341" s="115" t="s">
        <v>20</v>
      </c>
      <c r="B341" s="116" t="s">
        <v>20</v>
      </c>
      <c r="C341" s="116" t="s">
        <v>28</v>
      </c>
      <c r="D341" s="116" t="s">
        <v>20</v>
      </c>
      <c r="E341" s="120" t="s">
        <v>509</v>
      </c>
      <c r="F341" s="118">
        <v>392000000</v>
      </c>
      <c r="G341" s="118">
        <v>0</v>
      </c>
      <c r="H341" s="118">
        <f t="shared" si="25"/>
        <v>392000000</v>
      </c>
      <c r="I341" s="118">
        <v>14769000</v>
      </c>
      <c r="J341" s="118">
        <v>32968106</v>
      </c>
      <c r="K341" s="118">
        <f t="shared" si="26"/>
        <v>47737106</v>
      </c>
      <c r="L341" s="118">
        <v>3091340</v>
      </c>
      <c r="M341" s="118">
        <v>29693472</v>
      </c>
      <c r="N341" s="118">
        <f t="shared" si="27"/>
        <v>32784812</v>
      </c>
      <c r="O341" s="119">
        <f t="shared" si="29"/>
        <v>68.67783732009227</v>
      </c>
      <c r="P341" s="136">
        <f t="shared" si="28"/>
        <v>14952294</v>
      </c>
    </row>
    <row r="342" spans="1:16" ht="27" customHeight="1">
      <c r="A342" s="108" t="s">
        <v>20</v>
      </c>
      <c r="B342" s="109" t="s">
        <v>20</v>
      </c>
      <c r="C342" s="109" t="s">
        <v>20</v>
      </c>
      <c r="D342" s="109" t="s">
        <v>22</v>
      </c>
      <c r="E342" s="67" t="s">
        <v>510</v>
      </c>
      <c r="F342" s="111">
        <v>392000000</v>
      </c>
      <c r="G342" s="111">
        <v>0</v>
      </c>
      <c r="H342" s="111">
        <f t="shared" si="25"/>
        <v>392000000</v>
      </c>
      <c r="I342" s="111">
        <v>14769000</v>
      </c>
      <c r="J342" s="111">
        <v>32968106</v>
      </c>
      <c r="K342" s="111">
        <f t="shared" si="26"/>
        <v>47737106</v>
      </c>
      <c r="L342" s="111">
        <v>3091340</v>
      </c>
      <c r="M342" s="111">
        <v>29693472</v>
      </c>
      <c r="N342" s="111">
        <f t="shared" si="27"/>
        <v>32784812</v>
      </c>
      <c r="O342" s="112">
        <f t="shared" si="29"/>
        <v>68.67783732009227</v>
      </c>
      <c r="P342" s="114">
        <f t="shared" si="28"/>
        <v>14952294</v>
      </c>
    </row>
    <row r="343" spans="1:16" ht="27" customHeight="1">
      <c r="A343" s="108" t="s">
        <v>74</v>
      </c>
      <c r="B343" s="109" t="s">
        <v>20</v>
      </c>
      <c r="C343" s="109" t="s">
        <v>20</v>
      </c>
      <c r="D343" s="109" t="s">
        <v>20</v>
      </c>
      <c r="E343" s="67" t="s">
        <v>511</v>
      </c>
      <c r="F343" s="111">
        <f>F344+F358+F362</f>
        <v>12338394000</v>
      </c>
      <c r="G343" s="111">
        <f aca="true" t="shared" si="30" ref="G343:N343">G344+G358+G362</f>
        <v>0</v>
      </c>
      <c r="H343" s="111">
        <f t="shared" si="30"/>
        <v>12338394000</v>
      </c>
      <c r="I343" s="111">
        <f t="shared" si="30"/>
        <v>1982952000</v>
      </c>
      <c r="J343" s="111">
        <f t="shared" si="30"/>
        <v>183823501</v>
      </c>
      <c r="K343" s="111">
        <f t="shared" si="30"/>
        <v>2166775501</v>
      </c>
      <c r="L343" s="111">
        <f t="shared" si="30"/>
        <v>2025339195</v>
      </c>
      <c r="M343" s="111">
        <f t="shared" si="30"/>
        <v>101090787</v>
      </c>
      <c r="N343" s="111">
        <f t="shared" si="30"/>
        <v>2126429982</v>
      </c>
      <c r="O343" s="112">
        <f t="shared" si="29"/>
        <v>98.13799265399761</v>
      </c>
      <c r="P343" s="114">
        <f t="shared" si="28"/>
        <v>40345519</v>
      </c>
    </row>
    <row r="344" spans="1:16" ht="27" customHeight="1">
      <c r="A344" s="108" t="s">
        <v>20</v>
      </c>
      <c r="B344" s="109" t="s">
        <v>22</v>
      </c>
      <c r="C344" s="109" t="s">
        <v>20</v>
      </c>
      <c r="D344" s="109" t="s">
        <v>20</v>
      </c>
      <c r="E344" s="67" t="s">
        <v>512</v>
      </c>
      <c r="F344" s="111">
        <v>11434412000</v>
      </c>
      <c r="G344" s="111">
        <v>0</v>
      </c>
      <c r="H344" s="111">
        <f t="shared" si="25"/>
        <v>11434412000</v>
      </c>
      <c r="I344" s="111">
        <v>1950237000</v>
      </c>
      <c r="J344" s="111">
        <v>7728924</v>
      </c>
      <c r="K344" s="111">
        <f t="shared" si="26"/>
        <v>1957965924</v>
      </c>
      <c r="L344" s="111">
        <v>1906977827</v>
      </c>
      <c r="M344" s="111">
        <v>50988097</v>
      </c>
      <c r="N344" s="111">
        <f t="shared" si="27"/>
        <v>1957965924</v>
      </c>
      <c r="O344" s="112">
        <f t="shared" si="29"/>
        <v>100</v>
      </c>
      <c r="P344" s="114">
        <f t="shared" si="28"/>
        <v>0</v>
      </c>
    </row>
    <row r="345" spans="1:16" ht="27" customHeight="1">
      <c r="A345" s="108" t="s">
        <v>20</v>
      </c>
      <c r="B345" s="109" t="s">
        <v>20</v>
      </c>
      <c r="C345" s="109" t="s">
        <v>20</v>
      </c>
      <c r="D345" s="109" t="s">
        <v>20</v>
      </c>
      <c r="E345" s="67" t="s">
        <v>513</v>
      </c>
      <c r="F345" s="111">
        <v>11434412000</v>
      </c>
      <c r="G345" s="111">
        <v>0</v>
      </c>
      <c r="H345" s="111">
        <f t="shared" si="25"/>
        <v>11434412000</v>
      </c>
      <c r="I345" s="111">
        <v>1950237000</v>
      </c>
      <c r="J345" s="111">
        <v>7728924</v>
      </c>
      <c r="K345" s="111">
        <f t="shared" si="26"/>
        <v>1957965924</v>
      </c>
      <c r="L345" s="111">
        <v>1906977827</v>
      </c>
      <c r="M345" s="111">
        <v>50988097</v>
      </c>
      <c r="N345" s="111">
        <f t="shared" si="27"/>
        <v>1957965924</v>
      </c>
      <c r="O345" s="112">
        <f t="shared" si="29"/>
        <v>100</v>
      </c>
      <c r="P345" s="114">
        <f t="shared" si="28"/>
        <v>0</v>
      </c>
    </row>
    <row r="346" spans="1:16" ht="27" customHeight="1">
      <c r="A346" s="108" t="s">
        <v>20</v>
      </c>
      <c r="B346" s="109" t="s">
        <v>20</v>
      </c>
      <c r="C346" s="109" t="s">
        <v>22</v>
      </c>
      <c r="D346" s="109" t="s">
        <v>20</v>
      </c>
      <c r="E346" s="67" t="s">
        <v>514</v>
      </c>
      <c r="F346" s="111">
        <v>3634594000</v>
      </c>
      <c r="G346" s="111">
        <v>0</v>
      </c>
      <c r="H346" s="111">
        <f t="shared" si="25"/>
        <v>3634594000</v>
      </c>
      <c r="I346" s="111">
        <v>173094000</v>
      </c>
      <c r="J346" s="111">
        <v>7728924</v>
      </c>
      <c r="K346" s="111">
        <f t="shared" si="26"/>
        <v>180822924</v>
      </c>
      <c r="L346" s="111">
        <v>129834827</v>
      </c>
      <c r="M346" s="111">
        <v>50988097</v>
      </c>
      <c r="N346" s="111">
        <f t="shared" si="27"/>
        <v>180822924</v>
      </c>
      <c r="O346" s="112">
        <f t="shared" si="29"/>
        <v>100</v>
      </c>
      <c r="P346" s="114">
        <f t="shared" si="28"/>
        <v>0</v>
      </c>
    </row>
    <row r="347" spans="1:16" ht="27" customHeight="1">
      <c r="A347" s="108" t="s">
        <v>20</v>
      </c>
      <c r="B347" s="109" t="s">
        <v>20</v>
      </c>
      <c r="C347" s="109" t="s">
        <v>20</v>
      </c>
      <c r="D347" s="109" t="s">
        <v>22</v>
      </c>
      <c r="E347" s="67" t="s">
        <v>515</v>
      </c>
      <c r="F347" s="111">
        <v>593483000</v>
      </c>
      <c r="G347" s="111">
        <v>0</v>
      </c>
      <c r="H347" s="111">
        <f t="shared" si="25"/>
        <v>593483000</v>
      </c>
      <c r="I347" s="111">
        <v>43580000</v>
      </c>
      <c r="J347" s="111">
        <v>3655924</v>
      </c>
      <c r="K347" s="111">
        <f t="shared" si="26"/>
        <v>47235924</v>
      </c>
      <c r="L347" s="111">
        <v>23080203</v>
      </c>
      <c r="M347" s="111">
        <v>24155721</v>
      </c>
      <c r="N347" s="111">
        <f t="shared" si="27"/>
        <v>47235924</v>
      </c>
      <c r="O347" s="112">
        <f t="shared" si="29"/>
        <v>100</v>
      </c>
      <c r="P347" s="114">
        <f t="shared" si="28"/>
        <v>0</v>
      </c>
    </row>
    <row r="348" spans="1:16" ht="27" customHeight="1">
      <c r="A348" s="108" t="s">
        <v>20</v>
      </c>
      <c r="B348" s="109" t="s">
        <v>20</v>
      </c>
      <c r="C348" s="109" t="s">
        <v>20</v>
      </c>
      <c r="D348" s="109" t="s">
        <v>28</v>
      </c>
      <c r="E348" s="67" t="s">
        <v>543</v>
      </c>
      <c r="F348" s="111">
        <v>3041111000</v>
      </c>
      <c r="G348" s="111">
        <v>0</v>
      </c>
      <c r="H348" s="111">
        <f t="shared" si="25"/>
        <v>3041111000</v>
      </c>
      <c r="I348" s="111">
        <v>129514000</v>
      </c>
      <c r="J348" s="111">
        <v>4073000</v>
      </c>
      <c r="K348" s="111">
        <f t="shared" si="26"/>
        <v>133587000</v>
      </c>
      <c r="L348" s="111">
        <v>106754624</v>
      </c>
      <c r="M348" s="111">
        <v>26832376</v>
      </c>
      <c r="N348" s="111">
        <f t="shared" si="27"/>
        <v>133587000</v>
      </c>
      <c r="O348" s="112">
        <f t="shared" si="29"/>
        <v>100</v>
      </c>
      <c r="P348" s="114">
        <f t="shared" si="28"/>
        <v>0</v>
      </c>
    </row>
    <row r="349" spans="1:16" ht="13.5" customHeight="1">
      <c r="A349" s="108"/>
      <c r="B349" s="109"/>
      <c r="C349" s="109"/>
      <c r="D349" s="109"/>
      <c r="E349" s="67" t="s">
        <v>576</v>
      </c>
      <c r="F349" s="111"/>
      <c r="G349" s="111"/>
      <c r="H349" s="111"/>
      <c r="I349" s="111"/>
      <c r="J349" s="111"/>
      <c r="K349" s="111"/>
      <c r="L349" s="111"/>
      <c r="M349" s="111"/>
      <c r="N349" s="111"/>
      <c r="O349" s="112"/>
      <c r="P349" s="114"/>
    </row>
    <row r="350" spans="1:16" ht="40.5" customHeight="1">
      <c r="A350" s="108" t="s">
        <v>20</v>
      </c>
      <c r="B350" s="109" t="s">
        <v>20</v>
      </c>
      <c r="C350" s="151" t="s">
        <v>28</v>
      </c>
      <c r="D350" s="109" t="s">
        <v>20</v>
      </c>
      <c r="E350" s="67" t="s">
        <v>577</v>
      </c>
      <c r="F350" s="94">
        <v>7799818000</v>
      </c>
      <c r="G350" s="94">
        <v>0</v>
      </c>
      <c r="H350" s="94">
        <f aca="true" t="shared" si="31" ref="H350:H375">F350+G350</f>
        <v>7799818000</v>
      </c>
      <c r="I350" s="94">
        <v>1777143000</v>
      </c>
      <c r="J350" s="94">
        <v>0</v>
      </c>
      <c r="K350" s="94">
        <f aca="true" t="shared" si="32" ref="K350:K375">I350+J350</f>
        <v>1777143000</v>
      </c>
      <c r="L350" s="94">
        <v>1777143000</v>
      </c>
      <c r="M350" s="94">
        <v>0</v>
      </c>
      <c r="N350" s="94">
        <f aca="true" t="shared" si="33" ref="N350:N375">L350+M350</f>
        <v>1777143000</v>
      </c>
      <c r="O350" s="93">
        <f aca="true" t="shared" si="34" ref="O350:O375">(N350/K350)*100</f>
        <v>100</v>
      </c>
      <c r="P350" s="95">
        <f aca="true" t="shared" si="35" ref="P350:P375">K350-N350</f>
        <v>0</v>
      </c>
    </row>
    <row r="351" spans="1:16" ht="27" customHeight="1">
      <c r="A351" s="108" t="s">
        <v>20</v>
      </c>
      <c r="B351" s="109" t="s">
        <v>20</v>
      </c>
      <c r="C351" s="109" t="s">
        <v>20</v>
      </c>
      <c r="D351" s="109" t="s">
        <v>22</v>
      </c>
      <c r="E351" s="67" t="s">
        <v>516</v>
      </c>
      <c r="F351" s="111">
        <v>2822188000</v>
      </c>
      <c r="G351" s="111">
        <v>0</v>
      </c>
      <c r="H351" s="111">
        <f t="shared" si="31"/>
        <v>2822188000</v>
      </c>
      <c r="I351" s="111">
        <v>433006000</v>
      </c>
      <c r="J351" s="111">
        <v>0</v>
      </c>
      <c r="K351" s="111">
        <f t="shared" si="32"/>
        <v>433006000</v>
      </c>
      <c r="L351" s="111">
        <v>433006000</v>
      </c>
      <c r="M351" s="111">
        <v>0</v>
      </c>
      <c r="N351" s="111">
        <f t="shared" si="33"/>
        <v>433006000</v>
      </c>
      <c r="O351" s="112">
        <f t="shared" si="34"/>
        <v>100</v>
      </c>
      <c r="P351" s="114">
        <f t="shared" si="35"/>
        <v>0</v>
      </c>
    </row>
    <row r="352" spans="1:16" ht="27" customHeight="1">
      <c r="A352" s="108" t="s">
        <v>20</v>
      </c>
      <c r="B352" s="109" t="s">
        <v>20</v>
      </c>
      <c r="C352" s="109" t="s">
        <v>20</v>
      </c>
      <c r="D352" s="109" t="s">
        <v>28</v>
      </c>
      <c r="E352" s="67" t="s">
        <v>517</v>
      </c>
      <c r="F352" s="111">
        <v>116928000</v>
      </c>
      <c r="G352" s="111">
        <v>0</v>
      </c>
      <c r="H352" s="111">
        <f t="shared" si="31"/>
        <v>116928000</v>
      </c>
      <c r="I352" s="111">
        <v>17803000</v>
      </c>
      <c r="J352" s="111">
        <v>0</v>
      </c>
      <c r="K352" s="111">
        <f t="shared" si="32"/>
        <v>17803000</v>
      </c>
      <c r="L352" s="111">
        <v>17803000</v>
      </c>
      <c r="M352" s="111">
        <v>0</v>
      </c>
      <c r="N352" s="111">
        <f t="shared" si="33"/>
        <v>17803000</v>
      </c>
      <c r="O352" s="112">
        <f t="shared" si="34"/>
        <v>100</v>
      </c>
      <c r="P352" s="114">
        <f t="shared" si="35"/>
        <v>0</v>
      </c>
    </row>
    <row r="353" spans="1:16" ht="27" customHeight="1">
      <c r="A353" s="108" t="s">
        <v>20</v>
      </c>
      <c r="B353" s="109" t="s">
        <v>20</v>
      </c>
      <c r="C353" s="109" t="s">
        <v>20</v>
      </c>
      <c r="D353" s="109" t="s">
        <v>32</v>
      </c>
      <c r="E353" s="67" t="s">
        <v>518</v>
      </c>
      <c r="F353" s="111">
        <v>950000000</v>
      </c>
      <c r="G353" s="111">
        <v>0</v>
      </c>
      <c r="H353" s="111">
        <f t="shared" si="31"/>
        <v>950000000</v>
      </c>
      <c r="I353" s="111">
        <v>295000000</v>
      </c>
      <c r="J353" s="111">
        <v>0</v>
      </c>
      <c r="K353" s="111">
        <f t="shared" si="32"/>
        <v>295000000</v>
      </c>
      <c r="L353" s="111">
        <v>295000000</v>
      </c>
      <c r="M353" s="111">
        <v>0</v>
      </c>
      <c r="N353" s="111">
        <f t="shared" si="33"/>
        <v>295000000</v>
      </c>
      <c r="O353" s="112">
        <f t="shared" si="34"/>
        <v>100</v>
      </c>
      <c r="P353" s="114">
        <f t="shared" si="35"/>
        <v>0</v>
      </c>
    </row>
    <row r="354" spans="1:16" ht="27" customHeight="1">
      <c r="A354" s="108" t="s">
        <v>20</v>
      </c>
      <c r="B354" s="109" t="s">
        <v>20</v>
      </c>
      <c r="C354" s="109" t="s">
        <v>20</v>
      </c>
      <c r="D354" s="109" t="s">
        <v>36</v>
      </c>
      <c r="E354" s="67" t="s">
        <v>519</v>
      </c>
      <c r="F354" s="111">
        <v>393035000</v>
      </c>
      <c r="G354" s="111">
        <v>0</v>
      </c>
      <c r="H354" s="111">
        <f t="shared" si="31"/>
        <v>393035000</v>
      </c>
      <c r="I354" s="111">
        <v>115820000</v>
      </c>
      <c r="J354" s="111">
        <v>0</v>
      </c>
      <c r="K354" s="111">
        <f t="shared" si="32"/>
        <v>115820000</v>
      </c>
      <c r="L354" s="111">
        <v>115820000</v>
      </c>
      <c r="M354" s="111">
        <v>0</v>
      </c>
      <c r="N354" s="111">
        <f t="shared" si="33"/>
        <v>115820000</v>
      </c>
      <c r="O354" s="112">
        <f t="shared" si="34"/>
        <v>100</v>
      </c>
      <c r="P354" s="114">
        <f t="shared" si="35"/>
        <v>0</v>
      </c>
    </row>
    <row r="355" spans="1:16" ht="27" customHeight="1">
      <c r="A355" s="108" t="s">
        <v>20</v>
      </c>
      <c r="B355" s="109" t="s">
        <v>20</v>
      </c>
      <c r="C355" s="109" t="s">
        <v>20</v>
      </c>
      <c r="D355" s="109" t="s">
        <v>39</v>
      </c>
      <c r="E355" s="67" t="s">
        <v>520</v>
      </c>
      <c r="F355" s="111">
        <v>780000000</v>
      </c>
      <c r="G355" s="111">
        <v>0</v>
      </c>
      <c r="H355" s="111">
        <f t="shared" si="31"/>
        <v>780000000</v>
      </c>
      <c r="I355" s="111">
        <v>188534000</v>
      </c>
      <c r="J355" s="111">
        <v>0</v>
      </c>
      <c r="K355" s="111">
        <f t="shared" si="32"/>
        <v>188534000</v>
      </c>
      <c r="L355" s="111">
        <v>188534000</v>
      </c>
      <c r="M355" s="111">
        <v>0</v>
      </c>
      <c r="N355" s="111">
        <f t="shared" si="33"/>
        <v>188534000</v>
      </c>
      <c r="O355" s="112">
        <f t="shared" si="34"/>
        <v>100</v>
      </c>
      <c r="P355" s="114">
        <f t="shared" si="35"/>
        <v>0</v>
      </c>
    </row>
    <row r="356" spans="1:16" ht="27" customHeight="1">
      <c r="A356" s="108" t="s">
        <v>20</v>
      </c>
      <c r="B356" s="109" t="s">
        <v>20</v>
      </c>
      <c r="C356" s="109" t="s">
        <v>20</v>
      </c>
      <c r="D356" s="109" t="s">
        <v>43</v>
      </c>
      <c r="E356" s="67" t="s">
        <v>521</v>
      </c>
      <c r="F356" s="111">
        <v>2295502000</v>
      </c>
      <c r="G356" s="111">
        <v>0</v>
      </c>
      <c r="H356" s="111">
        <f t="shared" si="31"/>
        <v>2295502000</v>
      </c>
      <c r="I356" s="111">
        <v>659354000</v>
      </c>
      <c r="J356" s="111">
        <v>0</v>
      </c>
      <c r="K356" s="111">
        <f t="shared" si="32"/>
        <v>659354000</v>
      </c>
      <c r="L356" s="111">
        <v>659354000</v>
      </c>
      <c r="M356" s="111">
        <v>0</v>
      </c>
      <c r="N356" s="111">
        <f t="shared" si="33"/>
        <v>659354000</v>
      </c>
      <c r="O356" s="112">
        <f t="shared" si="34"/>
        <v>100</v>
      </c>
      <c r="P356" s="114">
        <f t="shared" si="35"/>
        <v>0</v>
      </c>
    </row>
    <row r="357" spans="1:16" ht="27" customHeight="1">
      <c r="A357" s="108" t="s">
        <v>20</v>
      </c>
      <c r="B357" s="109" t="s">
        <v>20</v>
      </c>
      <c r="C357" s="109" t="s">
        <v>20</v>
      </c>
      <c r="D357" s="109" t="s">
        <v>46</v>
      </c>
      <c r="E357" s="67" t="s">
        <v>522</v>
      </c>
      <c r="F357" s="111">
        <v>442165000</v>
      </c>
      <c r="G357" s="111">
        <v>0</v>
      </c>
      <c r="H357" s="111">
        <f t="shared" si="31"/>
        <v>442165000</v>
      </c>
      <c r="I357" s="111">
        <v>67626000</v>
      </c>
      <c r="J357" s="111">
        <v>0</v>
      </c>
      <c r="K357" s="111">
        <f t="shared" si="32"/>
        <v>67626000</v>
      </c>
      <c r="L357" s="111">
        <v>67626000</v>
      </c>
      <c r="M357" s="111">
        <v>0</v>
      </c>
      <c r="N357" s="111">
        <f t="shared" si="33"/>
        <v>67626000</v>
      </c>
      <c r="O357" s="112">
        <f t="shared" si="34"/>
        <v>100</v>
      </c>
      <c r="P357" s="114">
        <f t="shared" si="35"/>
        <v>0</v>
      </c>
    </row>
    <row r="358" spans="1:16" ht="27" customHeight="1">
      <c r="A358" s="108" t="s">
        <v>20</v>
      </c>
      <c r="B358" s="109" t="s">
        <v>28</v>
      </c>
      <c r="C358" s="109" t="s">
        <v>20</v>
      </c>
      <c r="D358" s="109" t="s">
        <v>20</v>
      </c>
      <c r="E358" s="67" t="s">
        <v>523</v>
      </c>
      <c r="F358" s="111">
        <v>428502000</v>
      </c>
      <c r="G358" s="111">
        <v>0</v>
      </c>
      <c r="H358" s="111">
        <f t="shared" si="31"/>
        <v>428502000</v>
      </c>
      <c r="I358" s="111">
        <v>27300000</v>
      </c>
      <c r="J358" s="111">
        <v>77919172</v>
      </c>
      <c r="K358" s="111">
        <f t="shared" si="32"/>
        <v>105219172</v>
      </c>
      <c r="L358" s="111">
        <v>58206132</v>
      </c>
      <c r="M358" s="111">
        <v>34627960</v>
      </c>
      <c r="N358" s="111">
        <f t="shared" si="33"/>
        <v>92834092</v>
      </c>
      <c r="O358" s="112">
        <f t="shared" si="34"/>
        <v>88.2292554060395</v>
      </c>
      <c r="P358" s="114">
        <f t="shared" si="35"/>
        <v>12385080</v>
      </c>
    </row>
    <row r="359" spans="1:16" ht="27" customHeight="1">
      <c r="A359" s="108" t="s">
        <v>20</v>
      </c>
      <c r="B359" s="109" t="s">
        <v>20</v>
      </c>
      <c r="C359" s="109" t="s">
        <v>20</v>
      </c>
      <c r="D359" s="109" t="s">
        <v>20</v>
      </c>
      <c r="E359" s="67" t="s">
        <v>524</v>
      </c>
      <c r="F359" s="111">
        <v>428502000</v>
      </c>
      <c r="G359" s="111">
        <v>0</v>
      </c>
      <c r="H359" s="111">
        <f t="shared" si="31"/>
        <v>428502000</v>
      </c>
      <c r="I359" s="111">
        <v>27300000</v>
      </c>
      <c r="J359" s="111">
        <v>77919172</v>
      </c>
      <c r="K359" s="111">
        <f t="shared" si="32"/>
        <v>105219172</v>
      </c>
      <c r="L359" s="111">
        <v>58206132</v>
      </c>
      <c r="M359" s="111">
        <v>34627960</v>
      </c>
      <c r="N359" s="111">
        <f t="shared" si="33"/>
        <v>92834092</v>
      </c>
      <c r="O359" s="112">
        <f t="shared" si="34"/>
        <v>88.2292554060395</v>
      </c>
      <c r="P359" s="114">
        <f t="shared" si="35"/>
        <v>12385080</v>
      </c>
    </row>
    <row r="360" spans="1:16" ht="27" customHeight="1">
      <c r="A360" s="108" t="s">
        <v>20</v>
      </c>
      <c r="B360" s="109" t="s">
        <v>20</v>
      </c>
      <c r="C360" s="109" t="s">
        <v>22</v>
      </c>
      <c r="D360" s="109" t="s">
        <v>20</v>
      </c>
      <c r="E360" s="67" t="s">
        <v>525</v>
      </c>
      <c r="F360" s="111">
        <v>428502000</v>
      </c>
      <c r="G360" s="111">
        <v>0</v>
      </c>
      <c r="H360" s="111">
        <f t="shared" si="31"/>
        <v>428502000</v>
      </c>
      <c r="I360" s="111">
        <v>27300000</v>
      </c>
      <c r="J360" s="111">
        <v>77919172</v>
      </c>
      <c r="K360" s="111">
        <f t="shared" si="32"/>
        <v>105219172</v>
      </c>
      <c r="L360" s="111">
        <v>58206132</v>
      </c>
      <c r="M360" s="111">
        <v>34627960</v>
      </c>
      <c r="N360" s="111">
        <f t="shared" si="33"/>
        <v>92834092</v>
      </c>
      <c r="O360" s="112">
        <f t="shared" si="34"/>
        <v>88.2292554060395</v>
      </c>
      <c r="P360" s="114">
        <f t="shared" si="35"/>
        <v>12385080</v>
      </c>
    </row>
    <row r="361" spans="1:16" ht="27" customHeight="1">
      <c r="A361" s="108" t="s">
        <v>20</v>
      </c>
      <c r="B361" s="109" t="s">
        <v>20</v>
      </c>
      <c r="C361" s="109" t="s">
        <v>20</v>
      </c>
      <c r="D361" s="109" t="s">
        <v>22</v>
      </c>
      <c r="E361" s="67" t="s">
        <v>545</v>
      </c>
      <c r="F361" s="111">
        <v>428502000</v>
      </c>
      <c r="G361" s="111">
        <v>0</v>
      </c>
      <c r="H361" s="111">
        <f t="shared" si="31"/>
        <v>428502000</v>
      </c>
      <c r="I361" s="111">
        <v>27300000</v>
      </c>
      <c r="J361" s="111">
        <v>77919172</v>
      </c>
      <c r="K361" s="111">
        <f t="shared" si="32"/>
        <v>105219172</v>
      </c>
      <c r="L361" s="111">
        <v>58206132</v>
      </c>
      <c r="M361" s="111">
        <v>34627960</v>
      </c>
      <c r="N361" s="111">
        <f t="shared" si="33"/>
        <v>92834092</v>
      </c>
      <c r="O361" s="112">
        <f t="shared" si="34"/>
        <v>88.2292554060395</v>
      </c>
      <c r="P361" s="114">
        <f t="shared" si="35"/>
        <v>12385080</v>
      </c>
    </row>
    <row r="362" spans="1:16" ht="27" customHeight="1">
      <c r="A362" s="108" t="s">
        <v>20</v>
      </c>
      <c r="B362" s="109" t="s">
        <v>32</v>
      </c>
      <c r="C362" s="109" t="s">
        <v>20</v>
      </c>
      <c r="D362" s="109" t="s">
        <v>20</v>
      </c>
      <c r="E362" s="67" t="s">
        <v>526</v>
      </c>
      <c r="F362" s="111">
        <v>475480000</v>
      </c>
      <c r="G362" s="111">
        <v>0</v>
      </c>
      <c r="H362" s="111">
        <f t="shared" si="31"/>
        <v>475480000</v>
      </c>
      <c r="I362" s="111">
        <v>5415000</v>
      </c>
      <c r="J362" s="111">
        <v>98175405</v>
      </c>
      <c r="K362" s="111">
        <f t="shared" si="32"/>
        <v>103590405</v>
      </c>
      <c r="L362" s="111">
        <v>60155236</v>
      </c>
      <c r="M362" s="111">
        <v>15474730</v>
      </c>
      <c r="N362" s="111">
        <f t="shared" si="33"/>
        <v>75629966</v>
      </c>
      <c r="O362" s="112">
        <f t="shared" si="34"/>
        <v>73.00865944099746</v>
      </c>
      <c r="P362" s="114">
        <f t="shared" si="35"/>
        <v>27960439</v>
      </c>
    </row>
    <row r="363" spans="1:16" ht="27" customHeight="1">
      <c r="A363" s="108" t="s">
        <v>20</v>
      </c>
      <c r="B363" s="109" t="s">
        <v>20</v>
      </c>
      <c r="C363" s="109" t="s">
        <v>20</v>
      </c>
      <c r="D363" s="109" t="s">
        <v>20</v>
      </c>
      <c r="E363" s="67" t="s">
        <v>527</v>
      </c>
      <c r="F363" s="111">
        <v>475480000</v>
      </c>
      <c r="G363" s="111">
        <v>0</v>
      </c>
      <c r="H363" s="111">
        <f t="shared" si="31"/>
        <v>475480000</v>
      </c>
      <c r="I363" s="111">
        <v>5415000</v>
      </c>
      <c r="J363" s="111">
        <v>98175405</v>
      </c>
      <c r="K363" s="111">
        <f t="shared" si="32"/>
        <v>103590405</v>
      </c>
      <c r="L363" s="111">
        <v>60155236</v>
      </c>
      <c r="M363" s="111">
        <v>15474730</v>
      </c>
      <c r="N363" s="111">
        <f t="shared" si="33"/>
        <v>75629966</v>
      </c>
      <c r="O363" s="112">
        <f t="shared" si="34"/>
        <v>73.00865944099746</v>
      </c>
      <c r="P363" s="114">
        <f t="shared" si="35"/>
        <v>27960439</v>
      </c>
    </row>
    <row r="364" spans="1:16" ht="27" customHeight="1">
      <c r="A364" s="108" t="s">
        <v>20</v>
      </c>
      <c r="B364" s="109" t="s">
        <v>20</v>
      </c>
      <c r="C364" s="109" t="s">
        <v>22</v>
      </c>
      <c r="D364" s="109" t="s">
        <v>20</v>
      </c>
      <c r="E364" s="67" t="s">
        <v>528</v>
      </c>
      <c r="F364" s="111">
        <v>475480000</v>
      </c>
      <c r="G364" s="111">
        <v>0</v>
      </c>
      <c r="H364" s="111">
        <f t="shared" si="31"/>
        <v>475480000</v>
      </c>
      <c r="I364" s="111">
        <v>5415000</v>
      </c>
      <c r="J364" s="111">
        <v>98175405</v>
      </c>
      <c r="K364" s="111">
        <f t="shared" si="32"/>
        <v>103590405</v>
      </c>
      <c r="L364" s="111">
        <v>60155236</v>
      </c>
      <c r="M364" s="111">
        <v>15474730</v>
      </c>
      <c r="N364" s="111">
        <f t="shared" si="33"/>
        <v>75629966</v>
      </c>
      <c r="O364" s="112">
        <f t="shared" si="34"/>
        <v>73.00865944099746</v>
      </c>
      <c r="P364" s="114">
        <f t="shared" si="35"/>
        <v>27960439</v>
      </c>
    </row>
    <row r="365" spans="1:16" ht="27" customHeight="1">
      <c r="A365" s="115" t="s">
        <v>20</v>
      </c>
      <c r="B365" s="116" t="s">
        <v>20</v>
      </c>
      <c r="C365" s="116" t="s">
        <v>20</v>
      </c>
      <c r="D365" s="116" t="s">
        <v>22</v>
      </c>
      <c r="E365" s="120" t="s">
        <v>546</v>
      </c>
      <c r="F365" s="118">
        <v>475480000</v>
      </c>
      <c r="G365" s="118">
        <v>0</v>
      </c>
      <c r="H365" s="118">
        <f t="shared" si="31"/>
        <v>475480000</v>
      </c>
      <c r="I365" s="118">
        <v>5415000</v>
      </c>
      <c r="J365" s="118">
        <v>98175405</v>
      </c>
      <c r="K365" s="118">
        <f t="shared" si="32"/>
        <v>103590405</v>
      </c>
      <c r="L365" s="118">
        <v>60155236</v>
      </c>
      <c r="M365" s="118">
        <v>15474730</v>
      </c>
      <c r="N365" s="118">
        <f t="shared" si="33"/>
        <v>75629966</v>
      </c>
      <c r="O365" s="119">
        <f t="shared" si="34"/>
        <v>73.00865944099746</v>
      </c>
      <c r="P365" s="136">
        <f t="shared" si="35"/>
        <v>27960439</v>
      </c>
    </row>
    <row r="366" spans="1:16" ht="27" customHeight="1">
      <c r="A366" s="149" t="s">
        <v>78</v>
      </c>
      <c r="B366" s="150" t="s">
        <v>20</v>
      </c>
      <c r="C366" s="150" t="s">
        <v>20</v>
      </c>
      <c r="D366" s="150" t="s">
        <v>20</v>
      </c>
      <c r="E366" s="121" t="s">
        <v>529</v>
      </c>
      <c r="F366" s="122">
        <f>F367</f>
        <v>14700000</v>
      </c>
      <c r="G366" s="122">
        <v>0</v>
      </c>
      <c r="H366" s="122">
        <f t="shared" si="31"/>
        <v>14700000</v>
      </c>
      <c r="I366" s="122">
        <f>I367</f>
        <v>0</v>
      </c>
      <c r="J366" s="122">
        <f>J367</f>
        <v>274600</v>
      </c>
      <c r="K366" s="122">
        <f t="shared" si="32"/>
        <v>274600</v>
      </c>
      <c r="L366" s="122">
        <f>L367</f>
        <v>212516</v>
      </c>
      <c r="M366" s="122">
        <f>M367</f>
        <v>0</v>
      </c>
      <c r="N366" s="122">
        <f t="shared" si="33"/>
        <v>212516</v>
      </c>
      <c r="O366" s="123">
        <f t="shared" si="34"/>
        <v>77.39111434814275</v>
      </c>
      <c r="P366" s="137">
        <f t="shared" si="35"/>
        <v>62084</v>
      </c>
    </row>
    <row r="367" spans="1:16" ht="27" customHeight="1">
      <c r="A367" s="108" t="s">
        <v>20</v>
      </c>
      <c r="B367" s="109" t="s">
        <v>22</v>
      </c>
      <c r="C367" s="109" t="s">
        <v>20</v>
      </c>
      <c r="D367" s="109" t="s">
        <v>20</v>
      </c>
      <c r="E367" s="67" t="s">
        <v>530</v>
      </c>
      <c r="F367" s="111">
        <v>14700000</v>
      </c>
      <c r="G367" s="111">
        <v>0</v>
      </c>
      <c r="H367" s="111">
        <f t="shared" si="31"/>
        <v>14700000</v>
      </c>
      <c r="I367" s="111">
        <v>0</v>
      </c>
      <c r="J367" s="111">
        <v>274600</v>
      </c>
      <c r="K367" s="111">
        <f t="shared" si="32"/>
        <v>274600</v>
      </c>
      <c r="L367" s="111">
        <v>212516</v>
      </c>
      <c r="M367" s="111">
        <v>0</v>
      </c>
      <c r="N367" s="111">
        <f t="shared" si="33"/>
        <v>212516</v>
      </c>
      <c r="O367" s="112">
        <f t="shared" si="34"/>
        <v>77.39111434814275</v>
      </c>
      <c r="P367" s="114">
        <f t="shared" si="35"/>
        <v>62084</v>
      </c>
    </row>
    <row r="368" spans="1:16" ht="27" customHeight="1">
      <c r="A368" s="108" t="s">
        <v>20</v>
      </c>
      <c r="B368" s="109" t="s">
        <v>20</v>
      </c>
      <c r="C368" s="109" t="s">
        <v>20</v>
      </c>
      <c r="D368" s="109" t="s">
        <v>20</v>
      </c>
      <c r="E368" s="67" t="s">
        <v>531</v>
      </c>
      <c r="F368" s="111">
        <v>14700000</v>
      </c>
      <c r="G368" s="111">
        <v>0</v>
      </c>
      <c r="H368" s="111">
        <f t="shared" si="31"/>
        <v>14700000</v>
      </c>
      <c r="I368" s="111">
        <v>0</v>
      </c>
      <c r="J368" s="111">
        <v>274600</v>
      </c>
      <c r="K368" s="111">
        <f t="shared" si="32"/>
        <v>274600</v>
      </c>
      <c r="L368" s="111">
        <v>212516</v>
      </c>
      <c r="M368" s="111">
        <v>0</v>
      </c>
      <c r="N368" s="111">
        <f t="shared" si="33"/>
        <v>212516</v>
      </c>
      <c r="O368" s="112">
        <f t="shared" si="34"/>
        <v>77.39111434814275</v>
      </c>
      <c r="P368" s="114">
        <f t="shared" si="35"/>
        <v>62084</v>
      </c>
    </row>
    <row r="369" spans="1:16" ht="27" customHeight="1">
      <c r="A369" s="108" t="s">
        <v>20</v>
      </c>
      <c r="B369" s="109" t="s">
        <v>20</v>
      </c>
      <c r="C369" s="109" t="s">
        <v>22</v>
      </c>
      <c r="D369" s="109" t="s">
        <v>20</v>
      </c>
      <c r="E369" s="67" t="s">
        <v>532</v>
      </c>
      <c r="F369" s="111">
        <v>14700000</v>
      </c>
      <c r="G369" s="111">
        <v>0</v>
      </c>
      <c r="H369" s="111">
        <f t="shared" si="31"/>
        <v>14700000</v>
      </c>
      <c r="I369" s="111">
        <v>0</v>
      </c>
      <c r="J369" s="111">
        <v>274600</v>
      </c>
      <c r="K369" s="111">
        <f t="shared" si="32"/>
        <v>274600</v>
      </c>
      <c r="L369" s="111">
        <v>212516</v>
      </c>
      <c r="M369" s="111">
        <v>0</v>
      </c>
      <c r="N369" s="111">
        <f t="shared" si="33"/>
        <v>212516</v>
      </c>
      <c r="O369" s="112">
        <f t="shared" si="34"/>
        <v>77.39111434814275</v>
      </c>
      <c r="P369" s="114">
        <f t="shared" si="35"/>
        <v>62084</v>
      </c>
    </row>
    <row r="370" spans="1:16" ht="27" customHeight="1">
      <c r="A370" s="108" t="s">
        <v>20</v>
      </c>
      <c r="B370" s="109" t="s">
        <v>20</v>
      </c>
      <c r="C370" s="109" t="s">
        <v>20</v>
      </c>
      <c r="D370" s="109" t="s">
        <v>22</v>
      </c>
      <c r="E370" s="67" t="s">
        <v>533</v>
      </c>
      <c r="F370" s="111">
        <v>14700000</v>
      </c>
      <c r="G370" s="111">
        <v>0</v>
      </c>
      <c r="H370" s="111">
        <f t="shared" si="31"/>
        <v>14700000</v>
      </c>
      <c r="I370" s="111">
        <v>0</v>
      </c>
      <c r="J370" s="111">
        <v>274600</v>
      </c>
      <c r="K370" s="111">
        <f t="shared" si="32"/>
        <v>274600</v>
      </c>
      <c r="L370" s="111">
        <v>212516</v>
      </c>
      <c r="M370" s="111">
        <v>0</v>
      </c>
      <c r="N370" s="111">
        <f t="shared" si="33"/>
        <v>212516</v>
      </c>
      <c r="O370" s="112">
        <f t="shared" si="34"/>
        <v>77.39111434814275</v>
      </c>
      <c r="P370" s="114">
        <f t="shared" si="35"/>
        <v>62084</v>
      </c>
    </row>
    <row r="371" spans="1:16" ht="27" customHeight="1">
      <c r="A371" s="108" t="s">
        <v>82</v>
      </c>
      <c r="B371" s="109" t="s">
        <v>20</v>
      </c>
      <c r="C371" s="109" t="s">
        <v>20</v>
      </c>
      <c r="D371" s="109" t="s">
        <v>20</v>
      </c>
      <c r="E371" s="67" t="s">
        <v>547</v>
      </c>
      <c r="F371" s="111">
        <f>F372</f>
        <v>60760000</v>
      </c>
      <c r="G371" s="111">
        <v>0</v>
      </c>
      <c r="H371" s="111">
        <f t="shared" si="31"/>
        <v>60760000</v>
      </c>
      <c r="I371" s="111">
        <f>I372</f>
        <v>0</v>
      </c>
      <c r="J371" s="111">
        <f>J372</f>
        <v>23556105</v>
      </c>
      <c r="K371" s="111">
        <f t="shared" si="32"/>
        <v>23556105</v>
      </c>
      <c r="L371" s="111">
        <f>L372</f>
        <v>18437200</v>
      </c>
      <c r="M371" s="111">
        <f>M372</f>
        <v>0</v>
      </c>
      <c r="N371" s="111">
        <f t="shared" si="33"/>
        <v>18437200</v>
      </c>
      <c r="O371" s="112">
        <f t="shared" si="34"/>
        <v>78.26930640698026</v>
      </c>
      <c r="P371" s="114">
        <f t="shared" si="35"/>
        <v>5118905</v>
      </c>
    </row>
    <row r="372" spans="1:16" ht="27" customHeight="1">
      <c r="A372" s="108" t="s">
        <v>20</v>
      </c>
      <c r="B372" s="109" t="s">
        <v>22</v>
      </c>
      <c r="C372" s="109" t="s">
        <v>20</v>
      </c>
      <c r="D372" s="109" t="s">
        <v>20</v>
      </c>
      <c r="E372" s="67" t="s">
        <v>534</v>
      </c>
      <c r="F372" s="111">
        <v>60760000</v>
      </c>
      <c r="G372" s="111">
        <v>0</v>
      </c>
      <c r="H372" s="111">
        <f t="shared" si="31"/>
        <v>60760000</v>
      </c>
      <c r="I372" s="111">
        <v>0</v>
      </c>
      <c r="J372" s="111">
        <v>23556105</v>
      </c>
      <c r="K372" s="111">
        <f t="shared" si="32"/>
        <v>23556105</v>
      </c>
      <c r="L372" s="111">
        <v>18437200</v>
      </c>
      <c r="M372" s="111">
        <v>0</v>
      </c>
      <c r="N372" s="111">
        <f t="shared" si="33"/>
        <v>18437200</v>
      </c>
      <c r="O372" s="112">
        <f t="shared" si="34"/>
        <v>78.26930640698026</v>
      </c>
      <c r="P372" s="114">
        <f t="shared" si="35"/>
        <v>5118905</v>
      </c>
    </row>
    <row r="373" spans="1:16" ht="27" customHeight="1">
      <c r="A373" s="108" t="s">
        <v>20</v>
      </c>
      <c r="B373" s="109" t="s">
        <v>20</v>
      </c>
      <c r="C373" s="109" t="s">
        <v>20</v>
      </c>
      <c r="D373" s="109" t="s">
        <v>20</v>
      </c>
      <c r="E373" s="67" t="s">
        <v>535</v>
      </c>
      <c r="F373" s="111">
        <v>60760000</v>
      </c>
      <c r="G373" s="111">
        <v>0</v>
      </c>
      <c r="H373" s="111">
        <f t="shared" si="31"/>
        <v>60760000</v>
      </c>
      <c r="I373" s="111">
        <v>0</v>
      </c>
      <c r="J373" s="111">
        <v>23556105</v>
      </c>
      <c r="K373" s="111">
        <f t="shared" si="32"/>
        <v>23556105</v>
      </c>
      <c r="L373" s="111">
        <v>18437200</v>
      </c>
      <c r="M373" s="111">
        <v>0</v>
      </c>
      <c r="N373" s="111">
        <f t="shared" si="33"/>
        <v>18437200</v>
      </c>
      <c r="O373" s="112">
        <f t="shared" si="34"/>
        <v>78.26930640698026</v>
      </c>
      <c r="P373" s="114">
        <f t="shared" si="35"/>
        <v>5118905</v>
      </c>
    </row>
    <row r="374" spans="1:16" ht="27" customHeight="1">
      <c r="A374" s="108" t="s">
        <v>20</v>
      </c>
      <c r="B374" s="109" t="s">
        <v>20</v>
      </c>
      <c r="C374" s="109" t="s">
        <v>22</v>
      </c>
      <c r="D374" s="109" t="s">
        <v>20</v>
      </c>
      <c r="E374" s="67" t="s">
        <v>536</v>
      </c>
      <c r="F374" s="111">
        <v>60760000</v>
      </c>
      <c r="G374" s="111">
        <v>0</v>
      </c>
      <c r="H374" s="111">
        <f t="shared" si="31"/>
        <v>60760000</v>
      </c>
      <c r="I374" s="111">
        <v>0</v>
      </c>
      <c r="J374" s="111">
        <v>23556105</v>
      </c>
      <c r="K374" s="111">
        <f t="shared" si="32"/>
        <v>23556105</v>
      </c>
      <c r="L374" s="111">
        <v>18437200</v>
      </c>
      <c r="M374" s="111">
        <v>0</v>
      </c>
      <c r="N374" s="111">
        <f t="shared" si="33"/>
        <v>18437200</v>
      </c>
      <c r="O374" s="112">
        <f t="shared" si="34"/>
        <v>78.26930640698026</v>
      </c>
      <c r="P374" s="114">
        <f t="shared" si="35"/>
        <v>5118905</v>
      </c>
    </row>
    <row r="375" spans="1:16" ht="27" customHeight="1">
      <c r="A375" s="108" t="s">
        <v>20</v>
      </c>
      <c r="B375" s="109" t="s">
        <v>20</v>
      </c>
      <c r="C375" s="109" t="s">
        <v>20</v>
      </c>
      <c r="D375" s="109" t="s">
        <v>22</v>
      </c>
      <c r="E375" s="67" t="s">
        <v>537</v>
      </c>
      <c r="F375" s="111">
        <v>60760000</v>
      </c>
      <c r="G375" s="111">
        <v>0</v>
      </c>
      <c r="H375" s="111">
        <f t="shared" si="31"/>
        <v>60760000</v>
      </c>
      <c r="I375" s="111">
        <v>0</v>
      </c>
      <c r="J375" s="111">
        <v>23556105</v>
      </c>
      <c r="K375" s="111">
        <f t="shared" si="32"/>
        <v>23556105</v>
      </c>
      <c r="L375" s="111">
        <v>18437200</v>
      </c>
      <c r="M375" s="111">
        <v>0</v>
      </c>
      <c r="N375" s="111">
        <f t="shared" si="33"/>
        <v>18437200</v>
      </c>
      <c r="O375" s="112">
        <f t="shared" si="34"/>
        <v>78.26930640698026</v>
      </c>
      <c r="P375" s="114">
        <f t="shared" si="35"/>
        <v>5118905</v>
      </c>
    </row>
    <row r="376" spans="1:16" ht="27" customHeight="1">
      <c r="A376" s="124"/>
      <c r="B376" s="125"/>
      <c r="C376" s="125"/>
      <c r="D376" s="125"/>
      <c r="E376" s="126"/>
      <c r="F376" s="127"/>
      <c r="G376" s="127"/>
      <c r="H376" s="127"/>
      <c r="I376" s="127"/>
      <c r="J376" s="127"/>
      <c r="K376" s="127"/>
      <c r="L376" s="127"/>
      <c r="M376" s="127"/>
      <c r="N376" s="127"/>
      <c r="O376" s="127"/>
      <c r="P376" s="128"/>
    </row>
    <row r="377" spans="1:16" ht="27" customHeight="1">
      <c r="A377" s="124"/>
      <c r="B377" s="125"/>
      <c r="C377" s="125"/>
      <c r="D377" s="125"/>
      <c r="E377" s="126"/>
      <c r="F377" s="127"/>
      <c r="G377" s="127"/>
      <c r="H377" s="127"/>
      <c r="I377" s="127"/>
      <c r="J377" s="127"/>
      <c r="K377" s="127"/>
      <c r="L377" s="127"/>
      <c r="M377" s="127"/>
      <c r="N377" s="127"/>
      <c r="O377" s="127"/>
      <c r="P377" s="128"/>
    </row>
    <row r="378" spans="1:16" ht="27" customHeight="1">
      <c r="A378" s="124"/>
      <c r="B378" s="125"/>
      <c r="C378" s="125"/>
      <c r="D378" s="125"/>
      <c r="E378" s="126"/>
      <c r="F378" s="127"/>
      <c r="G378" s="127"/>
      <c r="H378" s="127"/>
      <c r="I378" s="127"/>
      <c r="J378" s="127"/>
      <c r="K378" s="127"/>
      <c r="L378" s="127"/>
      <c r="M378" s="127"/>
      <c r="N378" s="127"/>
      <c r="O378" s="127"/>
      <c r="P378" s="128"/>
    </row>
    <row r="379" spans="1:16" ht="27" customHeight="1">
      <c r="A379" s="124"/>
      <c r="B379" s="125"/>
      <c r="C379" s="125"/>
      <c r="D379" s="125"/>
      <c r="E379" s="126"/>
      <c r="F379" s="127"/>
      <c r="G379" s="127"/>
      <c r="H379" s="127"/>
      <c r="I379" s="127"/>
      <c r="J379" s="127"/>
      <c r="K379" s="127"/>
      <c r="L379" s="127"/>
      <c r="M379" s="127"/>
      <c r="N379" s="127"/>
      <c r="O379" s="127"/>
      <c r="P379" s="128"/>
    </row>
    <row r="380" spans="1:16" ht="27" customHeight="1">
      <c r="A380" s="124"/>
      <c r="B380" s="125"/>
      <c r="C380" s="125"/>
      <c r="D380" s="125"/>
      <c r="E380" s="126"/>
      <c r="F380" s="127"/>
      <c r="G380" s="127"/>
      <c r="H380" s="127"/>
      <c r="I380" s="127"/>
      <c r="J380" s="127"/>
      <c r="K380" s="127"/>
      <c r="L380" s="127"/>
      <c r="M380" s="127"/>
      <c r="N380" s="127"/>
      <c r="O380" s="127"/>
      <c r="P380" s="128"/>
    </row>
    <row r="381" spans="1:16" ht="27" customHeight="1">
      <c r="A381" s="124"/>
      <c r="B381" s="125"/>
      <c r="C381" s="125"/>
      <c r="D381" s="125"/>
      <c r="E381" s="126"/>
      <c r="F381" s="127"/>
      <c r="G381" s="127"/>
      <c r="H381" s="127"/>
      <c r="I381" s="127"/>
      <c r="J381" s="127"/>
      <c r="K381" s="127"/>
      <c r="L381" s="127"/>
      <c r="M381" s="127"/>
      <c r="N381" s="127"/>
      <c r="O381" s="127"/>
      <c r="P381" s="128"/>
    </row>
    <row r="382" spans="1:16" ht="27" customHeight="1">
      <c r="A382" s="124"/>
      <c r="B382" s="125"/>
      <c r="C382" s="125"/>
      <c r="D382" s="125"/>
      <c r="E382" s="126"/>
      <c r="F382" s="127"/>
      <c r="G382" s="127"/>
      <c r="H382" s="127"/>
      <c r="I382" s="127"/>
      <c r="J382" s="127"/>
      <c r="K382" s="127"/>
      <c r="L382" s="127"/>
      <c r="M382" s="127"/>
      <c r="N382" s="127"/>
      <c r="O382" s="127"/>
      <c r="P382" s="128"/>
    </row>
    <row r="383" spans="1:16" ht="27" customHeight="1">
      <c r="A383" s="124"/>
      <c r="B383" s="125"/>
      <c r="C383" s="125"/>
      <c r="D383" s="125"/>
      <c r="E383" s="126"/>
      <c r="F383" s="127"/>
      <c r="G383" s="127"/>
      <c r="H383" s="127"/>
      <c r="I383" s="127"/>
      <c r="J383" s="127"/>
      <c r="K383" s="127"/>
      <c r="L383" s="127"/>
      <c r="M383" s="127"/>
      <c r="N383" s="127"/>
      <c r="O383" s="127"/>
      <c r="P383" s="128"/>
    </row>
    <row r="384" spans="1:16" ht="27" customHeight="1">
      <c r="A384" s="124"/>
      <c r="B384" s="125"/>
      <c r="C384" s="125"/>
      <c r="D384" s="125"/>
      <c r="E384" s="126"/>
      <c r="F384" s="127"/>
      <c r="G384" s="127"/>
      <c r="H384" s="127"/>
      <c r="I384" s="127"/>
      <c r="J384" s="127"/>
      <c r="K384" s="127"/>
      <c r="L384" s="127"/>
      <c r="M384" s="127"/>
      <c r="N384" s="127"/>
      <c r="O384" s="127"/>
      <c r="P384" s="128"/>
    </row>
    <row r="385" spans="1:16" ht="27" customHeight="1">
      <c r="A385" s="124"/>
      <c r="B385" s="125"/>
      <c r="C385" s="125"/>
      <c r="D385" s="125"/>
      <c r="E385" s="126"/>
      <c r="F385" s="127"/>
      <c r="G385" s="127"/>
      <c r="H385" s="127"/>
      <c r="I385" s="127"/>
      <c r="J385" s="127"/>
      <c r="K385" s="127"/>
      <c r="L385" s="127"/>
      <c r="M385" s="127"/>
      <c r="N385" s="127"/>
      <c r="O385" s="127"/>
      <c r="P385" s="128"/>
    </row>
    <row r="386" spans="1:16" ht="27" customHeight="1">
      <c r="A386" s="124"/>
      <c r="B386" s="125"/>
      <c r="C386" s="125"/>
      <c r="D386" s="125"/>
      <c r="E386" s="126"/>
      <c r="F386" s="127"/>
      <c r="G386" s="127"/>
      <c r="H386" s="127"/>
      <c r="I386" s="127"/>
      <c r="J386" s="127"/>
      <c r="K386" s="127"/>
      <c r="L386" s="127"/>
      <c r="M386" s="127"/>
      <c r="N386" s="127"/>
      <c r="O386" s="127"/>
      <c r="P386" s="128"/>
    </row>
    <row r="387" spans="1:16" ht="27" customHeight="1">
      <c r="A387" s="124"/>
      <c r="B387" s="125"/>
      <c r="C387" s="125"/>
      <c r="D387" s="125"/>
      <c r="E387" s="126"/>
      <c r="F387" s="127"/>
      <c r="G387" s="127"/>
      <c r="H387" s="127"/>
      <c r="I387" s="127"/>
      <c r="J387" s="127"/>
      <c r="K387" s="127"/>
      <c r="L387" s="127"/>
      <c r="M387" s="127"/>
      <c r="N387" s="127"/>
      <c r="O387" s="127"/>
      <c r="P387" s="128"/>
    </row>
    <row r="388" spans="1:16" ht="27" customHeight="1">
      <c r="A388" s="124"/>
      <c r="B388" s="125"/>
      <c r="C388" s="125"/>
      <c r="D388" s="125"/>
      <c r="E388" s="126"/>
      <c r="F388" s="127"/>
      <c r="G388" s="127"/>
      <c r="H388" s="127"/>
      <c r="I388" s="127"/>
      <c r="J388" s="127"/>
      <c r="K388" s="127"/>
      <c r="L388" s="127"/>
      <c r="M388" s="127"/>
      <c r="N388" s="127"/>
      <c r="O388" s="127"/>
      <c r="P388" s="128"/>
    </row>
    <row r="389" spans="1:16" ht="27" customHeight="1">
      <c r="A389" s="129"/>
      <c r="B389" s="130"/>
      <c r="C389" s="130"/>
      <c r="D389" s="130"/>
      <c r="E389" s="131"/>
      <c r="F389" s="132"/>
      <c r="G389" s="132"/>
      <c r="H389" s="132"/>
      <c r="I389" s="132"/>
      <c r="J389" s="132"/>
      <c r="K389" s="132"/>
      <c r="L389" s="132"/>
      <c r="M389" s="132"/>
      <c r="N389" s="132"/>
      <c r="O389" s="132"/>
      <c r="P389" s="133"/>
    </row>
    <row r="390" spans="1:16" ht="27" customHeight="1">
      <c r="A390" s="88"/>
      <c r="B390" s="89"/>
      <c r="C390" s="89"/>
      <c r="D390" s="89"/>
      <c r="E390" s="90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2"/>
    </row>
  </sheetData>
  <sheetProtection/>
  <mergeCells count="10">
    <mergeCell ref="E1:I1"/>
    <mergeCell ref="J1:P1"/>
    <mergeCell ref="A3:E3"/>
    <mergeCell ref="J3:K3"/>
    <mergeCell ref="O3:P3"/>
    <mergeCell ref="A4:E4"/>
    <mergeCell ref="F4:H4"/>
    <mergeCell ref="I4:K4"/>
    <mergeCell ref="L4:O4"/>
    <mergeCell ref="P4:P5"/>
  </mergeCells>
  <printOptions/>
  <pageMargins left="0.5118110236220472" right="0.6692913385826772" top="0.7480314960629921" bottom="0.7480314960629921" header="0.31496062992125984" footer="0.31496062992125984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89"/>
  <sheetViews>
    <sheetView zoomScaleSheetLayoutView="100" workbookViewId="0" topLeftCell="A1">
      <selection activeCell="F8" sqref="F8"/>
    </sheetView>
  </sheetViews>
  <sheetFormatPr defaultColWidth="9.00390625" defaultRowHeight="28.5" customHeight="1"/>
  <cols>
    <col min="1" max="1" width="2.875" style="15" customWidth="1"/>
    <col min="2" max="4" width="2.875" style="16" customWidth="1"/>
    <col min="5" max="5" width="29.625" style="34" customWidth="1"/>
    <col min="6" max="6" width="17.625" style="7" customWidth="1"/>
    <col min="7" max="7" width="12.625" style="7" customWidth="1"/>
    <col min="8" max="8" width="17.625" style="7" customWidth="1"/>
    <col min="9" max="9" width="17.00390625" style="7" customWidth="1"/>
    <col min="10" max="10" width="15.375" style="7" customWidth="1"/>
    <col min="11" max="11" width="16.50390625" style="7" customWidth="1"/>
    <col min="12" max="12" width="16.75390625" style="7" customWidth="1"/>
    <col min="13" max="13" width="9.25390625" style="7" customWidth="1"/>
    <col min="14" max="14" width="14.375" style="10" customWidth="1"/>
    <col min="15" max="16384" width="9.00390625" style="1" customWidth="1"/>
  </cols>
  <sheetData>
    <row r="1" spans="1:14" s="2" customFormat="1" ht="15.75" customHeight="1">
      <c r="A1" s="31"/>
      <c r="B1" s="31"/>
      <c r="C1" s="31"/>
      <c r="D1" s="31"/>
      <c r="E1" s="193" t="s">
        <v>548</v>
      </c>
      <c r="F1" s="194"/>
      <c r="G1" s="194"/>
      <c r="H1" s="194"/>
      <c r="I1" s="195" t="s">
        <v>549</v>
      </c>
      <c r="J1" s="194"/>
      <c r="K1" s="194"/>
      <c r="L1" s="194"/>
      <c r="M1" s="194"/>
      <c r="N1" s="32"/>
    </row>
    <row r="2" spans="1:14" s="2" customFormat="1" ht="18.75" customHeight="1">
      <c r="A2" s="31"/>
      <c r="B2" s="31"/>
      <c r="C2" s="31"/>
      <c r="D2" s="31"/>
      <c r="E2" s="35"/>
      <c r="F2" s="32"/>
      <c r="G2" s="155" t="s">
        <v>538</v>
      </c>
      <c r="H2" s="156"/>
      <c r="I2" s="28" t="s">
        <v>178</v>
      </c>
      <c r="J2" s="33"/>
      <c r="K2" s="33"/>
      <c r="L2" s="33"/>
      <c r="M2" s="33"/>
      <c r="N2" s="32"/>
    </row>
    <row r="3" spans="1:14" s="3" customFormat="1" ht="16.5" customHeight="1">
      <c r="A3" s="172" t="s">
        <v>2</v>
      </c>
      <c r="B3" s="172"/>
      <c r="C3" s="172"/>
      <c r="D3" s="172"/>
      <c r="E3" s="172"/>
      <c r="F3" s="32"/>
      <c r="G3" s="196" t="s">
        <v>583</v>
      </c>
      <c r="H3" s="197"/>
      <c r="I3" s="58" t="s">
        <v>566</v>
      </c>
      <c r="J3" s="33"/>
      <c r="K3" s="33"/>
      <c r="L3" s="33"/>
      <c r="M3" s="170" t="s">
        <v>3</v>
      </c>
      <c r="N3" s="174"/>
    </row>
    <row r="4" spans="1:14" s="3" customFormat="1" ht="24" customHeight="1">
      <c r="A4" s="182" t="s">
        <v>4</v>
      </c>
      <c r="B4" s="182"/>
      <c r="C4" s="182"/>
      <c r="D4" s="182"/>
      <c r="E4" s="183"/>
      <c r="F4" s="184" t="s">
        <v>5</v>
      </c>
      <c r="G4" s="185"/>
      <c r="H4" s="186"/>
      <c r="I4" s="187" t="s">
        <v>179</v>
      </c>
      <c r="J4" s="189" t="s">
        <v>180</v>
      </c>
      <c r="K4" s="190"/>
      <c r="L4" s="190"/>
      <c r="M4" s="191"/>
      <c r="N4" s="189" t="s">
        <v>587</v>
      </c>
    </row>
    <row r="5" spans="1:14" s="3" customFormat="1" ht="31.5" customHeight="1">
      <c r="A5" s="97" t="s">
        <v>9</v>
      </c>
      <c r="B5" s="98" t="s">
        <v>10</v>
      </c>
      <c r="C5" s="98" t="s">
        <v>11</v>
      </c>
      <c r="D5" s="98" t="s">
        <v>12</v>
      </c>
      <c r="E5" s="98" t="s">
        <v>567</v>
      </c>
      <c r="F5" s="99" t="s">
        <v>13</v>
      </c>
      <c r="G5" s="99" t="s">
        <v>14</v>
      </c>
      <c r="H5" s="99" t="s">
        <v>15</v>
      </c>
      <c r="I5" s="188"/>
      <c r="J5" s="99" t="s">
        <v>18</v>
      </c>
      <c r="K5" s="99" t="s">
        <v>182</v>
      </c>
      <c r="L5" s="99" t="s">
        <v>15</v>
      </c>
      <c r="M5" s="100" t="s">
        <v>588</v>
      </c>
      <c r="N5" s="192"/>
    </row>
    <row r="6" spans="1:14" ht="27" customHeight="1">
      <c r="A6" s="102" t="s">
        <v>20</v>
      </c>
      <c r="B6" s="103" t="s">
        <v>20</v>
      </c>
      <c r="C6" s="103" t="s">
        <v>20</v>
      </c>
      <c r="D6" s="103" t="s">
        <v>20</v>
      </c>
      <c r="E6" s="104" t="s">
        <v>582</v>
      </c>
      <c r="F6" s="106">
        <f>F7+F19+F47+F87+F96+F129+F138+F196+F237+F242+F273+F293+F301+F343+F365+F370</f>
        <v>222954054000</v>
      </c>
      <c r="G6" s="106">
        <v>0</v>
      </c>
      <c r="H6" s="106">
        <f>F6+G6</f>
        <v>222954054000</v>
      </c>
      <c r="I6" s="106">
        <f>I7+I19+I47+I87+I96+I129+I138+I196+I237+I242+I273+I293+I301+I343+I365+I370</f>
        <v>145901122000</v>
      </c>
      <c r="J6" s="106">
        <f>J7+J19+J47+J87+J96+J129+J138+J196+J237+J242+J273+J293+J301+J343+J365+J370</f>
        <v>110944626776</v>
      </c>
      <c r="K6" s="106">
        <f>K7+K19+K47+K87+K96+K129+K138+K196+K237+K242+K273+K293+K301+K343+K365+K370</f>
        <v>14019198044</v>
      </c>
      <c r="L6" s="106">
        <f>J6+K6</f>
        <v>124963824820</v>
      </c>
      <c r="M6" s="107">
        <f>(L6/I6)*100</f>
        <v>85.64966677912183</v>
      </c>
      <c r="N6" s="135">
        <f>I6-L6</f>
        <v>20937297180</v>
      </c>
    </row>
    <row r="7" spans="1:14" s="96" customFormat="1" ht="27" customHeight="1">
      <c r="A7" s="108" t="s">
        <v>22</v>
      </c>
      <c r="B7" s="109" t="s">
        <v>20</v>
      </c>
      <c r="C7" s="109" t="s">
        <v>20</v>
      </c>
      <c r="D7" s="109" t="s">
        <v>20</v>
      </c>
      <c r="E7" s="101" t="s">
        <v>184</v>
      </c>
      <c r="F7" s="111">
        <v>804762000</v>
      </c>
      <c r="G7" s="111">
        <v>0</v>
      </c>
      <c r="H7" s="111">
        <f aca="true" t="shared" si="0" ref="H7:H70">F7+G7</f>
        <v>804762000</v>
      </c>
      <c r="I7" s="111">
        <v>578519000</v>
      </c>
      <c r="J7" s="111">
        <v>576272028</v>
      </c>
      <c r="K7" s="111">
        <v>313840</v>
      </c>
      <c r="L7" s="111">
        <f aca="true" t="shared" si="1" ref="L7:L70">J7+K7</f>
        <v>576585868</v>
      </c>
      <c r="M7" s="112">
        <f aca="true" t="shared" si="2" ref="M7:M70">(L7/I7)*100</f>
        <v>99.66584813981909</v>
      </c>
      <c r="N7" s="114">
        <f aca="true" t="shared" si="3" ref="N7:N70">I7-L7</f>
        <v>1933132</v>
      </c>
    </row>
    <row r="8" spans="1:14" ht="27" customHeight="1">
      <c r="A8" s="108" t="s">
        <v>20</v>
      </c>
      <c r="B8" s="109" t="s">
        <v>22</v>
      </c>
      <c r="C8" s="109" t="s">
        <v>20</v>
      </c>
      <c r="D8" s="109" t="s">
        <v>20</v>
      </c>
      <c r="E8" s="101" t="s">
        <v>185</v>
      </c>
      <c r="F8" s="111">
        <v>75592000</v>
      </c>
      <c r="G8" s="111">
        <v>0</v>
      </c>
      <c r="H8" s="111">
        <f t="shared" si="0"/>
        <v>75592000</v>
      </c>
      <c r="I8" s="111">
        <v>49305000</v>
      </c>
      <c r="J8" s="111">
        <v>47058028</v>
      </c>
      <c r="K8" s="111">
        <v>313840</v>
      </c>
      <c r="L8" s="111">
        <f t="shared" si="1"/>
        <v>47371868</v>
      </c>
      <c r="M8" s="112">
        <f t="shared" si="2"/>
        <v>96.07923739985803</v>
      </c>
      <c r="N8" s="114">
        <f t="shared" si="3"/>
        <v>1933132</v>
      </c>
    </row>
    <row r="9" spans="1:14" ht="27" customHeight="1">
      <c r="A9" s="108" t="s">
        <v>20</v>
      </c>
      <c r="B9" s="109" t="s">
        <v>20</v>
      </c>
      <c r="C9" s="109" t="s">
        <v>20</v>
      </c>
      <c r="D9" s="109" t="s">
        <v>20</v>
      </c>
      <c r="E9" s="101" t="s">
        <v>186</v>
      </c>
      <c r="F9" s="111">
        <v>75592000</v>
      </c>
      <c r="G9" s="111">
        <v>0</v>
      </c>
      <c r="H9" s="111">
        <f t="shared" si="0"/>
        <v>75592000</v>
      </c>
      <c r="I9" s="111">
        <v>49305000</v>
      </c>
      <c r="J9" s="111">
        <v>47058028</v>
      </c>
      <c r="K9" s="111">
        <v>313840</v>
      </c>
      <c r="L9" s="111">
        <f t="shared" si="1"/>
        <v>47371868</v>
      </c>
      <c r="M9" s="112">
        <f t="shared" si="2"/>
        <v>96.07923739985803</v>
      </c>
      <c r="N9" s="114">
        <f t="shared" si="3"/>
        <v>1933132</v>
      </c>
    </row>
    <row r="10" spans="1:14" ht="27" customHeight="1">
      <c r="A10" s="108" t="s">
        <v>20</v>
      </c>
      <c r="B10" s="109" t="s">
        <v>20</v>
      </c>
      <c r="C10" s="109" t="s">
        <v>22</v>
      </c>
      <c r="D10" s="109" t="s">
        <v>20</v>
      </c>
      <c r="E10" s="101" t="s">
        <v>187</v>
      </c>
      <c r="F10" s="111">
        <v>75592000</v>
      </c>
      <c r="G10" s="111">
        <v>0</v>
      </c>
      <c r="H10" s="111">
        <f t="shared" si="0"/>
        <v>75592000</v>
      </c>
      <c r="I10" s="111">
        <v>49305000</v>
      </c>
      <c r="J10" s="111">
        <v>47058028</v>
      </c>
      <c r="K10" s="111">
        <v>313840</v>
      </c>
      <c r="L10" s="111">
        <f t="shared" si="1"/>
        <v>47371868</v>
      </c>
      <c r="M10" s="112">
        <f t="shared" si="2"/>
        <v>96.07923739985803</v>
      </c>
      <c r="N10" s="114">
        <f t="shared" si="3"/>
        <v>1933132</v>
      </c>
    </row>
    <row r="11" spans="1:14" ht="27" customHeight="1">
      <c r="A11" s="108" t="s">
        <v>20</v>
      </c>
      <c r="B11" s="109" t="s">
        <v>20</v>
      </c>
      <c r="C11" s="109" t="s">
        <v>20</v>
      </c>
      <c r="D11" s="109" t="s">
        <v>22</v>
      </c>
      <c r="E11" s="101" t="s">
        <v>188</v>
      </c>
      <c r="F11" s="111">
        <v>75592000</v>
      </c>
      <c r="G11" s="111">
        <v>0</v>
      </c>
      <c r="H11" s="111">
        <f t="shared" si="0"/>
        <v>75592000</v>
      </c>
      <c r="I11" s="111">
        <v>49305000</v>
      </c>
      <c r="J11" s="111">
        <v>47058028</v>
      </c>
      <c r="K11" s="111">
        <v>313840</v>
      </c>
      <c r="L11" s="111">
        <f t="shared" si="1"/>
        <v>47371868</v>
      </c>
      <c r="M11" s="112">
        <f t="shared" si="2"/>
        <v>96.07923739985803</v>
      </c>
      <c r="N11" s="114">
        <f t="shared" si="3"/>
        <v>1933132</v>
      </c>
    </row>
    <row r="12" spans="1:14" ht="27" customHeight="1">
      <c r="A12" s="108" t="s">
        <v>20</v>
      </c>
      <c r="B12" s="109" t="s">
        <v>28</v>
      </c>
      <c r="C12" s="109" t="s">
        <v>20</v>
      </c>
      <c r="D12" s="109" t="s">
        <v>20</v>
      </c>
      <c r="E12" s="101" t="s">
        <v>189</v>
      </c>
      <c r="F12" s="111">
        <v>729170000</v>
      </c>
      <c r="G12" s="111">
        <v>0</v>
      </c>
      <c r="H12" s="111">
        <f t="shared" si="0"/>
        <v>729170000</v>
      </c>
      <c r="I12" s="111">
        <v>529214000</v>
      </c>
      <c r="J12" s="111">
        <v>529214000</v>
      </c>
      <c r="K12" s="111">
        <v>0</v>
      </c>
      <c r="L12" s="111">
        <f t="shared" si="1"/>
        <v>529214000</v>
      </c>
      <c r="M12" s="112">
        <f t="shared" si="2"/>
        <v>100</v>
      </c>
      <c r="N12" s="114">
        <f t="shared" si="3"/>
        <v>0</v>
      </c>
    </row>
    <row r="13" spans="1:14" ht="27" customHeight="1">
      <c r="A13" s="108" t="s">
        <v>20</v>
      </c>
      <c r="B13" s="109" t="s">
        <v>20</v>
      </c>
      <c r="C13" s="109" t="s">
        <v>20</v>
      </c>
      <c r="D13" s="109" t="s">
        <v>20</v>
      </c>
      <c r="E13" s="101" t="s">
        <v>190</v>
      </c>
      <c r="F13" s="111">
        <v>729170000</v>
      </c>
      <c r="G13" s="111">
        <v>0</v>
      </c>
      <c r="H13" s="111">
        <f t="shared" si="0"/>
        <v>729170000</v>
      </c>
      <c r="I13" s="111">
        <v>529214000</v>
      </c>
      <c r="J13" s="111">
        <v>529214000</v>
      </c>
      <c r="K13" s="111">
        <v>0</v>
      </c>
      <c r="L13" s="111">
        <f t="shared" si="1"/>
        <v>529214000</v>
      </c>
      <c r="M13" s="112">
        <f t="shared" si="2"/>
        <v>100</v>
      </c>
      <c r="N13" s="114">
        <f t="shared" si="3"/>
        <v>0</v>
      </c>
    </row>
    <row r="14" spans="1:14" ht="27" customHeight="1">
      <c r="A14" s="108" t="s">
        <v>20</v>
      </c>
      <c r="B14" s="109" t="s">
        <v>20</v>
      </c>
      <c r="C14" s="109" t="s">
        <v>22</v>
      </c>
      <c r="D14" s="109" t="s">
        <v>20</v>
      </c>
      <c r="E14" s="101" t="s">
        <v>191</v>
      </c>
      <c r="F14" s="111">
        <v>604170000</v>
      </c>
      <c r="G14" s="111">
        <v>0</v>
      </c>
      <c r="H14" s="111">
        <f t="shared" si="0"/>
        <v>604170000</v>
      </c>
      <c r="I14" s="111">
        <v>435170000</v>
      </c>
      <c r="J14" s="111">
        <v>435170000</v>
      </c>
      <c r="K14" s="111">
        <v>0</v>
      </c>
      <c r="L14" s="111">
        <f t="shared" si="1"/>
        <v>435170000</v>
      </c>
      <c r="M14" s="112">
        <f t="shared" si="2"/>
        <v>100</v>
      </c>
      <c r="N14" s="114">
        <f t="shared" si="3"/>
        <v>0</v>
      </c>
    </row>
    <row r="15" spans="1:14" ht="27" customHeight="1">
      <c r="A15" s="108" t="s">
        <v>20</v>
      </c>
      <c r="B15" s="109" t="s">
        <v>20</v>
      </c>
      <c r="C15" s="109" t="s">
        <v>20</v>
      </c>
      <c r="D15" s="109" t="s">
        <v>22</v>
      </c>
      <c r="E15" s="101" t="s">
        <v>192</v>
      </c>
      <c r="F15" s="111">
        <v>16170000</v>
      </c>
      <c r="G15" s="111">
        <v>0</v>
      </c>
      <c r="H15" s="111">
        <f t="shared" si="0"/>
        <v>16170000</v>
      </c>
      <c r="I15" s="111">
        <v>10170000</v>
      </c>
      <c r="J15" s="111">
        <v>10170000</v>
      </c>
      <c r="K15" s="111">
        <v>0</v>
      </c>
      <c r="L15" s="111">
        <f t="shared" si="1"/>
        <v>10170000</v>
      </c>
      <c r="M15" s="112">
        <f t="shared" si="2"/>
        <v>100</v>
      </c>
      <c r="N15" s="114">
        <f t="shared" si="3"/>
        <v>0</v>
      </c>
    </row>
    <row r="16" spans="1:14" ht="27" customHeight="1">
      <c r="A16" s="108" t="s">
        <v>20</v>
      </c>
      <c r="B16" s="109" t="s">
        <v>20</v>
      </c>
      <c r="C16" s="109" t="s">
        <v>20</v>
      </c>
      <c r="D16" s="109" t="s">
        <v>28</v>
      </c>
      <c r="E16" s="101" t="s">
        <v>539</v>
      </c>
      <c r="F16" s="111">
        <v>588000000</v>
      </c>
      <c r="G16" s="111">
        <v>0</v>
      </c>
      <c r="H16" s="111">
        <f t="shared" si="0"/>
        <v>588000000</v>
      </c>
      <c r="I16" s="111">
        <v>425000000</v>
      </c>
      <c r="J16" s="111">
        <v>425000000</v>
      </c>
      <c r="K16" s="111">
        <v>0</v>
      </c>
      <c r="L16" s="111">
        <f t="shared" si="1"/>
        <v>425000000</v>
      </c>
      <c r="M16" s="112">
        <f t="shared" si="2"/>
        <v>100</v>
      </c>
      <c r="N16" s="114">
        <f t="shared" si="3"/>
        <v>0</v>
      </c>
    </row>
    <row r="17" spans="1:14" ht="27" customHeight="1">
      <c r="A17" s="108" t="s">
        <v>20</v>
      </c>
      <c r="B17" s="109" t="s">
        <v>20</v>
      </c>
      <c r="C17" s="109" t="s">
        <v>28</v>
      </c>
      <c r="D17" s="109" t="s">
        <v>20</v>
      </c>
      <c r="E17" s="101" t="s">
        <v>193</v>
      </c>
      <c r="F17" s="111">
        <v>125000000</v>
      </c>
      <c r="G17" s="111">
        <v>0</v>
      </c>
      <c r="H17" s="111">
        <f t="shared" si="0"/>
        <v>125000000</v>
      </c>
      <c r="I17" s="111">
        <v>94044000</v>
      </c>
      <c r="J17" s="111">
        <v>94044000</v>
      </c>
      <c r="K17" s="111">
        <v>0</v>
      </c>
      <c r="L17" s="111">
        <f t="shared" si="1"/>
        <v>94044000</v>
      </c>
      <c r="M17" s="112">
        <f t="shared" si="2"/>
        <v>100</v>
      </c>
      <c r="N17" s="114">
        <f t="shared" si="3"/>
        <v>0</v>
      </c>
    </row>
    <row r="18" spans="1:14" ht="27" customHeight="1">
      <c r="A18" s="108" t="s">
        <v>20</v>
      </c>
      <c r="B18" s="109" t="s">
        <v>20</v>
      </c>
      <c r="C18" s="109" t="s">
        <v>20</v>
      </c>
      <c r="D18" s="109" t="s">
        <v>22</v>
      </c>
      <c r="E18" s="101" t="s">
        <v>578</v>
      </c>
      <c r="F18" s="111">
        <v>125000000</v>
      </c>
      <c r="G18" s="111">
        <v>0</v>
      </c>
      <c r="H18" s="111">
        <f t="shared" si="0"/>
        <v>125000000</v>
      </c>
      <c r="I18" s="111">
        <v>94044000</v>
      </c>
      <c r="J18" s="111">
        <v>94044000</v>
      </c>
      <c r="K18" s="111">
        <v>0</v>
      </c>
      <c r="L18" s="111">
        <f t="shared" si="1"/>
        <v>94044000</v>
      </c>
      <c r="M18" s="112">
        <f t="shared" si="2"/>
        <v>100</v>
      </c>
      <c r="N18" s="114">
        <f t="shared" si="3"/>
        <v>0</v>
      </c>
    </row>
    <row r="19" spans="1:14" s="96" customFormat="1" ht="27" customHeight="1">
      <c r="A19" s="108" t="s">
        <v>28</v>
      </c>
      <c r="B19" s="109" t="s">
        <v>20</v>
      </c>
      <c r="C19" s="109" t="s">
        <v>20</v>
      </c>
      <c r="D19" s="109" t="s">
        <v>20</v>
      </c>
      <c r="E19" s="101" t="s">
        <v>194</v>
      </c>
      <c r="F19" s="111">
        <v>4842244000</v>
      </c>
      <c r="G19" s="111">
        <v>0</v>
      </c>
      <c r="H19" s="111">
        <f t="shared" si="0"/>
        <v>4842244000</v>
      </c>
      <c r="I19" s="111">
        <v>3238831000</v>
      </c>
      <c r="J19" s="111">
        <v>2226561903</v>
      </c>
      <c r="K19" s="111">
        <v>713223805</v>
      </c>
      <c r="L19" s="111">
        <f t="shared" si="1"/>
        <v>2939785708</v>
      </c>
      <c r="M19" s="112">
        <f t="shared" si="2"/>
        <v>90.76687570299285</v>
      </c>
      <c r="N19" s="114">
        <f t="shared" si="3"/>
        <v>299045292</v>
      </c>
    </row>
    <row r="20" spans="1:14" ht="27" customHeight="1">
      <c r="A20" s="108" t="s">
        <v>20</v>
      </c>
      <c r="B20" s="109" t="s">
        <v>22</v>
      </c>
      <c r="C20" s="109" t="s">
        <v>20</v>
      </c>
      <c r="D20" s="109" t="s">
        <v>20</v>
      </c>
      <c r="E20" s="101" t="s">
        <v>195</v>
      </c>
      <c r="F20" s="111">
        <v>1066705000</v>
      </c>
      <c r="G20" s="111">
        <v>0</v>
      </c>
      <c r="H20" s="111">
        <f t="shared" si="0"/>
        <v>1066705000</v>
      </c>
      <c r="I20" s="111">
        <v>649702000</v>
      </c>
      <c r="J20" s="111">
        <v>524744790</v>
      </c>
      <c r="K20" s="111">
        <v>58230932</v>
      </c>
      <c r="L20" s="111">
        <f t="shared" si="1"/>
        <v>582975722</v>
      </c>
      <c r="M20" s="112">
        <f t="shared" si="2"/>
        <v>89.7297102363853</v>
      </c>
      <c r="N20" s="114">
        <f t="shared" si="3"/>
        <v>66726278</v>
      </c>
    </row>
    <row r="21" spans="1:14" ht="27" customHeight="1">
      <c r="A21" s="108" t="s">
        <v>20</v>
      </c>
      <c r="B21" s="109" t="s">
        <v>20</v>
      </c>
      <c r="C21" s="109" t="s">
        <v>20</v>
      </c>
      <c r="D21" s="109" t="s">
        <v>20</v>
      </c>
      <c r="E21" s="101" t="s">
        <v>196</v>
      </c>
      <c r="F21" s="111">
        <v>1066705000</v>
      </c>
      <c r="G21" s="111">
        <v>0</v>
      </c>
      <c r="H21" s="111">
        <f t="shared" si="0"/>
        <v>1066705000</v>
      </c>
      <c r="I21" s="111">
        <v>649702000</v>
      </c>
      <c r="J21" s="111">
        <v>524744790</v>
      </c>
      <c r="K21" s="111">
        <v>58230932</v>
      </c>
      <c r="L21" s="111">
        <f t="shared" si="1"/>
        <v>582975722</v>
      </c>
      <c r="M21" s="112">
        <f t="shared" si="2"/>
        <v>89.7297102363853</v>
      </c>
      <c r="N21" s="114">
        <f t="shared" si="3"/>
        <v>66726278</v>
      </c>
    </row>
    <row r="22" spans="1:14" ht="27" customHeight="1">
      <c r="A22" s="108" t="s">
        <v>20</v>
      </c>
      <c r="B22" s="109" t="s">
        <v>20</v>
      </c>
      <c r="C22" s="109" t="s">
        <v>22</v>
      </c>
      <c r="D22" s="109" t="s">
        <v>20</v>
      </c>
      <c r="E22" s="101" t="s">
        <v>197</v>
      </c>
      <c r="F22" s="111">
        <v>1066705000</v>
      </c>
      <c r="G22" s="111">
        <v>0</v>
      </c>
      <c r="H22" s="111">
        <f t="shared" si="0"/>
        <v>1066705000</v>
      </c>
      <c r="I22" s="111">
        <v>649702000</v>
      </c>
      <c r="J22" s="111">
        <v>524744790</v>
      </c>
      <c r="K22" s="111">
        <v>58230932</v>
      </c>
      <c r="L22" s="111">
        <f t="shared" si="1"/>
        <v>582975722</v>
      </c>
      <c r="M22" s="112">
        <f t="shared" si="2"/>
        <v>89.7297102363853</v>
      </c>
      <c r="N22" s="114">
        <f t="shared" si="3"/>
        <v>66726278</v>
      </c>
    </row>
    <row r="23" spans="1:14" ht="27" customHeight="1">
      <c r="A23" s="108" t="s">
        <v>20</v>
      </c>
      <c r="B23" s="109" t="s">
        <v>20</v>
      </c>
      <c r="C23" s="109" t="s">
        <v>20</v>
      </c>
      <c r="D23" s="109" t="s">
        <v>22</v>
      </c>
      <c r="E23" s="101" t="s">
        <v>198</v>
      </c>
      <c r="F23" s="111">
        <v>1066705000</v>
      </c>
      <c r="G23" s="111">
        <v>0</v>
      </c>
      <c r="H23" s="111">
        <f t="shared" si="0"/>
        <v>1066705000</v>
      </c>
      <c r="I23" s="111">
        <v>649702000</v>
      </c>
      <c r="J23" s="111">
        <v>524744790</v>
      </c>
      <c r="K23" s="111">
        <v>58230932</v>
      </c>
      <c r="L23" s="111">
        <f t="shared" si="1"/>
        <v>582975722</v>
      </c>
      <c r="M23" s="112">
        <f t="shared" si="2"/>
        <v>89.7297102363853</v>
      </c>
      <c r="N23" s="114">
        <f t="shared" si="3"/>
        <v>66726278</v>
      </c>
    </row>
    <row r="24" spans="1:14" ht="27" customHeight="1">
      <c r="A24" s="108" t="s">
        <v>20</v>
      </c>
      <c r="B24" s="109" t="s">
        <v>28</v>
      </c>
      <c r="C24" s="109" t="s">
        <v>20</v>
      </c>
      <c r="D24" s="109" t="s">
        <v>20</v>
      </c>
      <c r="E24" s="101" t="s">
        <v>199</v>
      </c>
      <c r="F24" s="111">
        <v>197662000</v>
      </c>
      <c r="G24" s="111">
        <v>0</v>
      </c>
      <c r="H24" s="111">
        <f t="shared" si="0"/>
        <v>197662000</v>
      </c>
      <c r="I24" s="111">
        <v>119932000</v>
      </c>
      <c r="J24" s="111">
        <v>112741363</v>
      </c>
      <c r="K24" s="111">
        <v>0</v>
      </c>
      <c r="L24" s="111">
        <f t="shared" si="1"/>
        <v>112741363</v>
      </c>
      <c r="M24" s="112">
        <f t="shared" si="2"/>
        <v>94.0044049961645</v>
      </c>
      <c r="N24" s="114">
        <f t="shared" si="3"/>
        <v>7190637</v>
      </c>
    </row>
    <row r="25" spans="1:14" ht="27" customHeight="1">
      <c r="A25" s="108" t="s">
        <v>20</v>
      </c>
      <c r="B25" s="109" t="s">
        <v>20</v>
      </c>
      <c r="C25" s="109" t="s">
        <v>20</v>
      </c>
      <c r="D25" s="109" t="s">
        <v>20</v>
      </c>
      <c r="E25" s="101" t="s">
        <v>200</v>
      </c>
      <c r="F25" s="111">
        <v>197662000</v>
      </c>
      <c r="G25" s="111">
        <v>0</v>
      </c>
      <c r="H25" s="111">
        <f t="shared" si="0"/>
        <v>197662000</v>
      </c>
      <c r="I25" s="111">
        <v>119932000</v>
      </c>
      <c r="J25" s="111">
        <v>112741363</v>
      </c>
      <c r="K25" s="111">
        <v>0</v>
      </c>
      <c r="L25" s="111">
        <f t="shared" si="1"/>
        <v>112741363</v>
      </c>
      <c r="M25" s="112">
        <f t="shared" si="2"/>
        <v>94.0044049961645</v>
      </c>
      <c r="N25" s="114">
        <f t="shared" si="3"/>
        <v>7190637</v>
      </c>
    </row>
    <row r="26" spans="1:14" ht="27" customHeight="1">
      <c r="A26" s="108" t="s">
        <v>20</v>
      </c>
      <c r="B26" s="109" t="s">
        <v>20</v>
      </c>
      <c r="C26" s="109" t="s">
        <v>22</v>
      </c>
      <c r="D26" s="109" t="s">
        <v>20</v>
      </c>
      <c r="E26" s="101" t="s">
        <v>201</v>
      </c>
      <c r="F26" s="111">
        <v>197662000</v>
      </c>
      <c r="G26" s="111">
        <v>0</v>
      </c>
      <c r="H26" s="111">
        <f t="shared" si="0"/>
        <v>197662000</v>
      </c>
      <c r="I26" s="111">
        <v>119932000</v>
      </c>
      <c r="J26" s="111">
        <v>112741363</v>
      </c>
      <c r="K26" s="111">
        <v>0</v>
      </c>
      <c r="L26" s="111">
        <f t="shared" si="1"/>
        <v>112741363</v>
      </c>
      <c r="M26" s="112">
        <f t="shared" si="2"/>
        <v>94.0044049961645</v>
      </c>
      <c r="N26" s="114">
        <f t="shared" si="3"/>
        <v>7190637</v>
      </c>
    </row>
    <row r="27" spans="1:14" ht="27" customHeight="1">
      <c r="A27" s="108" t="s">
        <v>20</v>
      </c>
      <c r="B27" s="109" t="s">
        <v>20</v>
      </c>
      <c r="C27" s="109" t="s">
        <v>20</v>
      </c>
      <c r="D27" s="109" t="s">
        <v>22</v>
      </c>
      <c r="E27" s="101" t="s">
        <v>202</v>
      </c>
      <c r="F27" s="111">
        <v>197662000</v>
      </c>
      <c r="G27" s="111">
        <v>0</v>
      </c>
      <c r="H27" s="111">
        <f t="shared" si="0"/>
        <v>197662000</v>
      </c>
      <c r="I27" s="111">
        <v>119932000</v>
      </c>
      <c r="J27" s="111">
        <v>112741363</v>
      </c>
      <c r="K27" s="111">
        <v>0</v>
      </c>
      <c r="L27" s="111">
        <f t="shared" si="1"/>
        <v>112741363</v>
      </c>
      <c r="M27" s="112">
        <f t="shared" si="2"/>
        <v>94.0044049961645</v>
      </c>
      <c r="N27" s="114">
        <f t="shared" si="3"/>
        <v>7190637</v>
      </c>
    </row>
    <row r="28" spans="1:14" ht="27" customHeight="1">
      <c r="A28" s="108" t="s">
        <v>20</v>
      </c>
      <c r="B28" s="109" t="s">
        <v>32</v>
      </c>
      <c r="C28" s="109" t="s">
        <v>20</v>
      </c>
      <c r="D28" s="109" t="s">
        <v>20</v>
      </c>
      <c r="E28" s="101" t="s">
        <v>203</v>
      </c>
      <c r="F28" s="111">
        <v>120540000</v>
      </c>
      <c r="G28" s="111">
        <v>0</v>
      </c>
      <c r="H28" s="111">
        <f t="shared" si="0"/>
        <v>120540000</v>
      </c>
      <c r="I28" s="111">
        <v>57668000</v>
      </c>
      <c r="J28" s="111">
        <v>57130754</v>
      </c>
      <c r="K28" s="111">
        <v>0</v>
      </c>
      <c r="L28" s="111">
        <f t="shared" si="1"/>
        <v>57130754</v>
      </c>
      <c r="M28" s="112">
        <f t="shared" si="2"/>
        <v>99.06838107789414</v>
      </c>
      <c r="N28" s="114">
        <f t="shared" si="3"/>
        <v>537246</v>
      </c>
    </row>
    <row r="29" spans="1:14" ht="27" customHeight="1">
      <c r="A29" s="115" t="s">
        <v>20</v>
      </c>
      <c r="B29" s="116" t="s">
        <v>20</v>
      </c>
      <c r="C29" s="116" t="s">
        <v>20</v>
      </c>
      <c r="D29" s="116" t="s">
        <v>20</v>
      </c>
      <c r="E29" s="117" t="s">
        <v>204</v>
      </c>
      <c r="F29" s="118">
        <v>120540000</v>
      </c>
      <c r="G29" s="118">
        <v>0</v>
      </c>
      <c r="H29" s="118">
        <f t="shared" si="0"/>
        <v>120540000</v>
      </c>
      <c r="I29" s="118">
        <v>57668000</v>
      </c>
      <c r="J29" s="118">
        <v>57130754</v>
      </c>
      <c r="K29" s="118">
        <v>0</v>
      </c>
      <c r="L29" s="118">
        <f t="shared" si="1"/>
        <v>57130754</v>
      </c>
      <c r="M29" s="119">
        <f t="shared" si="2"/>
        <v>99.06838107789414</v>
      </c>
      <c r="N29" s="136">
        <f t="shared" si="3"/>
        <v>537246</v>
      </c>
    </row>
    <row r="30" spans="1:14" ht="27" customHeight="1">
      <c r="A30" s="108" t="s">
        <v>20</v>
      </c>
      <c r="B30" s="109" t="s">
        <v>20</v>
      </c>
      <c r="C30" s="109" t="s">
        <v>22</v>
      </c>
      <c r="D30" s="109" t="s">
        <v>20</v>
      </c>
      <c r="E30" s="101" t="s">
        <v>205</v>
      </c>
      <c r="F30" s="111">
        <v>120540000</v>
      </c>
      <c r="G30" s="111">
        <v>0</v>
      </c>
      <c r="H30" s="111">
        <f t="shared" si="0"/>
        <v>120540000</v>
      </c>
      <c r="I30" s="111">
        <v>57668000</v>
      </c>
      <c r="J30" s="111">
        <v>57130754</v>
      </c>
      <c r="K30" s="111">
        <v>0</v>
      </c>
      <c r="L30" s="111">
        <f t="shared" si="1"/>
        <v>57130754</v>
      </c>
      <c r="M30" s="112">
        <f t="shared" si="2"/>
        <v>99.06838107789414</v>
      </c>
      <c r="N30" s="114">
        <f t="shared" si="3"/>
        <v>537246</v>
      </c>
    </row>
    <row r="31" spans="1:14" ht="27" customHeight="1">
      <c r="A31" s="108" t="s">
        <v>20</v>
      </c>
      <c r="B31" s="109" t="s">
        <v>20</v>
      </c>
      <c r="C31" s="109" t="s">
        <v>20</v>
      </c>
      <c r="D31" s="109" t="s">
        <v>22</v>
      </c>
      <c r="E31" s="101" t="s">
        <v>206</v>
      </c>
      <c r="F31" s="111">
        <v>120540000</v>
      </c>
      <c r="G31" s="111">
        <v>0</v>
      </c>
      <c r="H31" s="111">
        <f t="shared" si="0"/>
        <v>120540000</v>
      </c>
      <c r="I31" s="111">
        <v>57668000</v>
      </c>
      <c r="J31" s="111">
        <v>57130754</v>
      </c>
      <c r="K31" s="111">
        <v>0</v>
      </c>
      <c r="L31" s="111">
        <f t="shared" si="1"/>
        <v>57130754</v>
      </c>
      <c r="M31" s="112">
        <f t="shared" si="2"/>
        <v>99.06838107789414</v>
      </c>
      <c r="N31" s="114">
        <f t="shared" si="3"/>
        <v>537246</v>
      </c>
    </row>
    <row r="32" spans="1:14" ht="27" customHeight="1">
      <c r="A32" s="108" t="s">
        <v>20</v>
      </c>
      <c r="B32" s="109" t="s">
        <v>36</v>
      </c>
      <c r="C32" s="109" t="s">
        <v>20</v>
      </c>
      <c r="D32" s="109" t="s">
        <v>20</v>
      </c>
      <c r="E32" s="101" t="s">
        <v>207</v>
      </c>
      <c r="F32" s="111">
        <v>1515080000</v>
      </c>
      <c r="G32" s="111">
        <v>0</v>
      </c>
      <c r="H32" s="111">
        <f t="shared" si="0"/>
        <v>1515080000</v>
      </c>
      <c r="I32" s="111">
        <v>1012011000</v>
      </c>
      <c r="J32" s="111">
        <v>817674556</v>
      </c>
      <c r="K32" s="111">
        <v>1731986</v>
      </c>
      <c r="L32" s="111">
        <f t="shared" si="1"/>
        <v>819406542</v>
      </c>
      <c r="M32" s="112">
        <f t="shared" si="2"/>
        <v>80.96814580078674</v>
      </c>
      <c r="N32" s="114">
        <f t="shared" si="3"/>
        <v>192604458</v>
      </c>
    </row>
    <row r="33" spans="1:14" ht="27" customHeight="1">
      <c r="A33" s="108" t="s">
        <v>20</v>
      </c>
      <c r="B33" s="109" t="s">
        <v>20</v>
      </c>
      <c r="C33" s="109" t="s">
        <v>20</v>
      </c>
      <c r="D33" s="109" t="s">
        <v>20</v>
      </c>
      <c r="E33" s="101" t="s">
        <v>208</v>
      </c>
      <c r="F33" s="111">
        <v>1515080000</v>
      </c>
      <c r="G33" s="111">
        <v>0</v>
      </c>
      <c r="H33" s="111">
        <f t="shared" si="0"/>
        <v>1515080000</v>
      </c>
      <c r="I33" s="111">
        <v>1012011000</v>
      </c>
      <c r="J33" s="111">
        <v>817674556</v>
      </c>
      <c r="K33" s="111">
        <v>1731986</v>
      </c>
      <c r="L33" s="111">
        <f t="shared" si="1"/>
        <v>819406542</v>
      </c>
      <c r="M33" s="112">
        <f t="shared" si="2"/>
        <v>80.96814580078674</v>
      </c>
      <c r="N33" s="114">
        <f t="shared" si="3"/>
        <v>192604458</v>
      </c>
    </row>
    <row r="34" spans="1:14" ht="27" customHeight="1">
      <c r="A34" s="108" t="s">
        <v>20</v>
      </c>
      <c r="B34" s="109" t="s">
        <v>20</v>
      </c>
      <c r="C34" s="109" t="s">
        <v>22</v>
      </c>
      <c r="D34" s="109" t="s">
        <v>20</v>
      </c>
      <c r="E34" s="101" t="s">
        <v>209</v>
      </c>
      <c r="F34" s="111">
        <v>196000000</v>
      </c>
      <c r="G34" s="111">
        <v>0</v>
      </c>
      <c r="H34" s="111">
        <f t="shared" si="0"/>
        <v>196000000</v>
      </c>
      <c r="I34" s="111">
        <v>118350000</v>
      </c>
      <c r="J34" s="111">
        <v>117749787</v>
      </c>
      <c r="K34" s="111">
        <v>0</v>
      </c>
      <c r="L34" s="111">
        <f t="shared" si="1"/>
        <v>117749787</v>
      </c>
      <c r="M34" s="112">
        <f t="shared" si="2"/>
        <v>99.49284917617237</v>
      </c>
      <c r="N34" s="114">
        <f t="shared" si="3"/>
        <v>600213</v>
      </c>
    </row>
    <row r="35" spans="1:14" ht="27" customHeight="1">
      <c r="A35" s="108" t="s">
        <v>20</v>
      </c>
      <c r="B35" s="109" t="s">
        <v>20</v>
      </c>
      <c r="C35" s="109" t="s">
        <v>20</v>
      </c>
      <c r="D35" s="109" t="s">
        <v>22</v>
      </c>
      <c r="E35" s="101" t="s">
        <v>210</v>
      </c>
      <c r="F35" s="111">
        <v>196000000</v>
      </c>
      <c r="G35" s="111">
        <v>0</v>
      </c>
      <c r="H35" s="111">
        <f t="shared" si="0"/>
        <v>196000000</v>
      </c>
      <c r="I35" s="111">
        <v>118350000</v>
      </c>
      <c r="J35" s="111">
        <v>117749787</v>
      </c>
      <c r="K35" s="111">
        <v>0</v>
      </c>
      <c r="L35" s="111">
        <f t="shared" si="1"/>
        <v>117749787</v>
      </c>
      <c r="M35" s="112">
        <f t="shared" si="2"/>
        <v>99.49284917617237</v>
      </c>
      <c r="N35" s="114">
        <f t="shared" si="3"/>
        <v>600213</v>
      </c>
    </row>
    <row r="36" spans="1:14" ht="27" customHeight="1">
      <c r="A36" s="108" t="s">
        <v>20</v>
      </c>
      <c r="B36" s="109" t="s">
        <v>20</v>
      </c>
      <c r="C36" s="109" t="s">
        <v>28</v>
      </c>
      <c r="D36" s="109" t="s">
        <v>20</v>
      </c>
      <c r="E36" s="101" t="s">
        <v>211</v>
      </c>
      <c r="F36" s="111">
        <v>1319080000</v>
      </c>
      <c r="G36" s="111">
        <v>0</v>
      </c>
      <c r="H36" s="111">
        <f t="shared" si="0"/>
        <v>1319080000</v>
      </c>
      <c r="I36" s="111">
        <v>893661000</v>
      </c>
      <c r="J36" s="111">
        <v>699924769</v>
      </c>
      <c r="K36" s="111">
        <v>1731986</v>
      </c>
      <c r="L36" s="111">
        <f t="shared" si="1"/>
        <v>701656755</v>
      </c>
      <c r="M36" s="112">
        <f t="shared" si="2"/>
        <v>78.51486805399362</v>
      </c>
      <c r="N36" s="114">
        <f t="shared" si="3"/>
        <v>192004245</v>
      </c>
    </row>
    <row r="37" spans="1:14" ht="27" customHeight="1">
      <c r="A37" s="108" t="s">
        <v>20</v>
      </c>
      <c r="B37" s="109" t="s">
        <v>20</v>
      </c>
      <c r="C37" s="109" t="s">
        <v>20</v>
      </c>
      <c r="D37" s="109" t="s">
        <v>22</v>
      </c>
      <c r="E37" s="101" t="s">
        <v>212</v>
      </c>
      <c r="F37" s="111">
        <v>1319080000</v>
      </c>
      <c r="G37" s="111">
        <v>0</v>
      </c>
      <c r="H37" s="111">
        <f t="shared" si="0"/>
        <v>1319080000</v>
      </c>
      <c r="I37" s="111">
        <v>893661000</v>
      </c>
      <c r="J37" s="111">
        <v>699924769</v>
      </c>
      <c r="K37" s="111">
        <v>1731986</v>
      </c>
      <c r="L37" s="111">
        <f t="shared" si="1"/>
        <v>701656755</v>
      </c>
      <c r="M37" s="112">
        <f t="shared" si="2"/>
        <v>78.51486805399362</v>
      </c>
      <c r="N37" s="114">
        <f t="shared" si="3"/>
        <v>192004245</v>
      </c>
    </row>
    <row r="38" spans="1:14" ht="27" customHeight="1">
      <c r="A38" s="108" t="s">
        <v>20</v>
      </c>
      <c r="B38" s="109" t="s">
        <v>39</v>
      </c>
      <c r="C38" s="109" t="s">
        <v>20</v>
      </c>
      <c r="D38" s="109" t="s">
        <v>20</v>
      </c>
      <c r="E38" s="101" t="s">
        <v>213</v>
      </c>
      <c r="F38" s="111">
        <v>1187760000</v>
      </c>
      <c r="G38" s="111">
        <v>0</v>
      </c>
      <c r="H38" s="111">
        <f t="shared" si="0"/>
        <v>1187760000</v>
      </c>
      <c r="I38" s="111">
        <v>905602000</v>
      </c>
      <c r="J38" s="111">
        <v>325859508</v>
      </c>
      <c r="K38" s="111">
        <v>566516066</v>
      </c>
      <c r="L38" s="111">
        <f t="shared" si="1"/>
        <v>892375574</v>
      </c>
      <c r="M38" s="112">
        <f t="shared" si="2"/>
        <v>98.5394879869965</v>
      </c>
      <c r="N38" s="114">
        <f t="shared" si="3"/>
        <v>13226426</v>
      </c>
    </row>
    <row r="39" spans="1:14" ht="27" customHeight="1">
      <c r="A39" s="108" t="s">
        <v>20</v>
      </c>
      <c r="B39" s="109" t="s">
        <v>20</v>
      </c>
      <c r="C39" s="109" t="s">
        <v>20</v>
      </c>
      <c r="D39" s="109" t="s">
        <v>20</v>
      </c>
      <c r="E39" s="101" t="s">
        <v>214</v>
      </c>
      <c r="F39" s="111">
        <v>1187760000</v>
      </c>
      <c r="G39" s="111">
        <v>0</v>
      </c>
      <c r="H39" s="111">
        <f t="shared" si="0"/>
        <v>1187760000</v>
      </c>
      <c r="I39" s="111">
        <v>905602000</v>
      </c>
      <c r="J39" s="111">
        <v>325859508</v>
      </c>
      <c r="K39" s="111">
        <v>566516066</v>
      </c>
      <c r="L39" s="111">
        <f t="shared" si="1"/>
        <v>892375574</v>
      </c>
      <c r="M39" s="112">
        <f t="shared" si="2"/>
        <v>98.5394879869965</v>
      </c>
      <c r="N39" s="114">
        <f t="shared" si="3"/>
        <v>13226426</v>
      </c>
    </row>
    <row r="40" spans="1:14" ht="27" customHeight="1">
      <c r="A40" s="108" t="s">
        <v>20</v>
      </c>
      <c r="B40" s="109" t="s">
        <v>20</v>
      </c>
      <c r="C40" s="109" t="s">
        <v>22</v>
      </c>
      <c r="D40" s="109" t="s">
        <v>20</v>
      </c>
      <c r="E40" s="101" t="s">
        <v>215</v>
      </c>
      <c r="F40" s="111">
        <v>1187760000</v>
      </c>
      <c r="G40" s="111">
        <v>0</v>
      </c>
      <c r="H40" s="111">
        <f t="shared" si="0"/>
        <v>1187760000</v>
      </c>
      <c r="I40" s="111">
        <v>905602000</v>
      </c>
      <c r="J40" s="111">
        <v>325859508</v>
      </c>
      <c r="K40" s="111">
        <v>566516066</v>
      </c>
      <c r="L40" s="111">
        <f t="shared" si="1"/>
        <v>892375574</v>
      </c>
      <c r="M40" s="112">
        <f t="shared" si="2"/>
        <v>98.5394879869965</v>
      </c>
      <c r="N40" s="114">
        <f t="shared" si="3"/>
        <v>13226426</v>
      </c>
    </row>
    <row r="41" spans="1:14" ht="27" customHeight="1">
      <c r="A41" s="108" t="s">
        <v>20</v>
      </c>
      <c r="B41" s="109" t="s">
        <v>20</v>
      </c>
      <c r="C41" s="109" t="s">
        <v>20</v>
      </c>
      <c r="D41" s="109" t="s">
        <v>22</v>
      </c>
      <c r="E41" s="101" t="s">
        <v>216</v>
      </c>
      <c r="F41" s="111">
        <v>1187760000</v>
      </c>
      <c r="G41" s="111">
        <v>0</v>
      </c>
      <c r="H41" s="111">
        <f t="shared" si="0"/>
        <v>1187760000</v>
      </c>
      <c r="I41" s="111">
        <v>905602000</v>
      </c>
      <c r="J41" s="111">
        <v>325859508</v>
      </c>
      <c r="K41" s="111">
        <v>566516066</v>
      </c>
      <c r="L41" s="111">
        <f t="shared" si="1"/>
        <v>892375574</v>
      </c>
      <c r="M41" s="112">
        <f t="shared" si="2"/>
        <v>98.5394879869965</v>
      </c>
      <c r="N41" s="114">
        <f t="shared" si="3"/>
        <v>13226426</v>
      </c>
    </row>
    <row r="42" spans="1:14" ht="27" customHeight="1">
      <c r="A42" s="108" t="s">
        <v>20</v>
      </c>
      <c r="B42" s="109" t="s">
        <v>43</v>
      </c>
      <c r="C42" s="109" t="s">
        <v>20</v>
      </c>
      <c r="D42" s="109" t="s">
        <v>20</v>
      </c>
      <c r="E42" s="101" t="s">
        <v>217</v>
      </c>
      <c r="F42" s="111">
        <v>754497000</v>
      </c>
      <c r="G42" s="111">
        <v>0</v>
      </c>
      <c r="H42" s="111">
        <f t="shared" si="0"/>
        <v>754497000</v>
      </c>
      <c r="I42" s="111">
        <v>493916000</v>
      </c>
      <c r="J42" s="111">
        <v>388410932</v>
      </c>
      <c r="K42" s="111">
        <v>86744821</v>
      </c>
      <c r="L42" s="111">
        <f t="shared" si="1"/>
        <v>475155753</v>
      </c>
      <c r="M42" s="112">
        <f t="shared" si="2"/>
        <v>96.201733290681</v>
      </c>
      <c r="N42" s="114">
        <f t="shared" si="3"/>
        <v>18760247</v>
      </c>
    </row>
    <row r="43" spans="1:14" ht="27" customHeight="1">
      <c r="A43" s="108" t="s">
        <v>20</v>
      </c>
      <c r="B43" s="109" t="s">
        <v>20</v>
      </c>
      <c r="C43" s="109" t="s">
        <v>20</v>
      </c>
      <c r="D43" s="109" t="s">
        <v>20</v>
      </c>
      <c r="E43" s="101" t="s">
        <v>218</v>
      </c>
      <c r="F43" s="111">
        <v>754497000</v>
      </c>
      <c r="G43" s="111">
        <v>0</v>
      </c>
      <c r="H43" s="111">
        <f t="shared" si="0"/>
        <v>754497000</v>
      </c>
      <c r="I43" s="111">
        <v>493916000</v>
      </c>
      <c r="J43" s="111">
        <v>388410932</v>
      </c>
      <c r="K43" s="111">
        <v>86744821</v>
      </c>
      <c r="L43" s="111">
        <f t="shared" si="1"/>
        <v>475155753</v>
      </c>
      <c r="M43" s="112">
        <f t="shared" si="2"/>
        <v>96.201733290681</v>
      </c>
      <c r="N43" s="114">
        <f t="shared" si="3"/>
        <v>18760247</v>
      </c>
    </row>
    <row r="44" spans="1:14" ht="27" customHeight="1">
      <c r="A44" s="108" t="s">
        <v>20</v>
      </c>
      <c r="B44" s="109" t="s">
        <v>20</v>
      </c>
      <c r="C44" s="109" t="s">
        <v>22</v>
      </c>
      <c r="D44" s="109" t="s">
        <v>20</v>
      </c>
      <c r="E44" s="101" t="s">
        <v>219</v>
      </c>
      <c r="F44" s="111">
        <v>754497000</v>
      </c>
      <c r="G44" s="111">
        <v>0</v>
      </c>
      <c r="H44" s="111">
        <f t="shared" si="0"/>
        <v>754497000</v>
      </c>
      <c r="I44" s="111">
        <v>493916000</v>
      </c>
      <c r="J44" s="111">
        <v>388410932</v>
      </c>
      <c r="K44" s="111">
        <v>86744821</v>
      </c>
      <c r="L44" s="111">
        <f t="shared" si="1"/>
        <v>475155753</v>
      </c>
      <c r="M44" s="112">
        <f t="shared" si="2"/>
        <v>96.201733290681</v>
      </c>
      <c r="N44" s="114">
        <f t="shared" si="3"/>
        <v>18760247</v>
      </c>
    </row>
    <row r="45" spans="1:14" ht="27" customHeight="1">
      <c r="A45" s="108" t="s">
        <v>20</v>
      </c>
      <c r="B45" s="109" t="s">
        <v>20</v>
      </c>
      <c r="C45" s="109" t="s">
        <v>20</v>
      </c>
      <c r="D45" s="109" t="s">
        <v>22</v>
      </c>
      <c r="E45" s="101" t="s">
        <v>220</v>
      </c>
      <c r="F45" s="111">
        <v>324497000</v>
      </c>
      <c r="G45" s="111">
        <v>0</v>
      </c>
      <c r="H45" s="111">
        <f t="shared" si="0"/>
        <v>324497000</v>
      </c>
      <c r="I45" s="111">
        <v>264416000</v>
      </c>
      <c r="J45" s="111">
        <v>249609383</v>
      </c>
      <c r="K45" s="111">
        <v>10071971</v>
      </c>
      <c r="L45" s="111">
        <f t="shared" si="1"/>
        <v>259681354</v>
      </c>
      <c r="M45" s="112">
        <f t="shared" si="2"/>
        <v>98.20939504417282</v>
      </c>
      <c r="N45" s="114">
        <f t="shared" si="3"/>
        <v>4734646</v>
      </c>
    </row>
    <row r="46" spans="1:14" ht="27" customHeight="1">
      <c r="A46" s="108" t="s">
        <v>20</v>
      </c>
      <c r="B46" s="109" t="s">
        <v>20</v>
      </c>
      <c r="C46" s="109" t="s">
        <v>20</v>
      </c>
      <c r="D46" s="109" t="s">
        <v>28</v>
      </c>
      <c r="E46" s="101" t="s">
        <v>221</v>
      </c>
      <c r="F46" s="111">
        <v>430000000</v>
      </c>
      <c r="G46" s="111">
        <v>0</v>
      </c>
      <c r="H46" s="111">
        <f t="shared" si="0"/>
        <v>430000000</v>
      </c>
      <c r="I46" s="111">
        <v>229500000</v>
      </c>
      <c r="J46" s="111">
        <v>138801549</v>
      </c>
      <c r="K46" s="111">
        <v>76672850</v>
      </c>
      <c r="L46" s="111">
        <f t="shared" si="1"/>
        <v>215474399</v>
      </c>
      <c r="M46" s="112">
        <f t="shared" si="2"/>
        <v>93.88862701525055</v>
      </c>
      <c r="N46" s="114">
        <f t="shared" si="3"/>
        <v>14025601</v>
      </c>
    </row>
    <row r="47" spans="1:14" s="96" customFormat="1" ht="27" customHeight="1">
      <c r="A47" s="108" t="s">
        <v>32</v>
      </c>
      <c r="B47" s="109" t="s">
        <v>20</v>
      </c>
      <c r="C47" s="109" t="s">
        <v>20</v>
      </c>
      <c r="D47" s="109" t="s">
        <v>20</v>
      </c>
      <c r="E47" s="101" t="s">
        <v>222</v>
      </c>
      <c r="F47" s="111">
        <v>33338154000</v>
      </c>
      <c r="G47" s="111">
        <v>0</v>
      </c>
      <c r="H47" s="111">
        <f t="shared" si="0"/>
        <v>33338154000</v>
      </c>
      <c r="I47" s="111">
        <v>19661538000</v>
      </c>
      <c r="J47" s="111">
        <v>17557186054</v>
      </c>
      <c r="K47" s="111">
        <v>132773421</v>
      </c>
      <c r="L47" s="111">
        <f t="shared" si="1"/>
        <v>17689959475</v>
      </c>
      <c r="M47" s="112">
        <f t="shared" si="2"/>
        <v>89.97240945749006</v>
      </c>
      <c r="N47" s="114">
        <f t="shared" si="3"/>
        <v>1971578525</v>
      </c>
    </row>
    <row r="48" spans="1:14" ht="27" customHeight="1">
      <c r="A48" s="108" t="s">
        <v>20</v>
      </c>
      <c r="B48" s="109" t="s">
        <v>22</v>
      </c>
      <c r="C48" s="109" t="s">
        <v>20</v>
      </c>
      <c r="D48" s="109" t="s">
        <v>20</v>
      </c>
      <c r="E48" s="101" t="s">
        <v>223</v>
      </c>
      <c r="F48" s="111">
        <v>2842980000</v>
      </c>
      <c r="G48" s="111">
        <v>0</v>
      </c>
      <c r="H48" s="111">
        <f t="shared" si="0"/>
        <v>2842980000</v>
      </c>
      <c r="I48" s="111">
        <v>1362148000</v>
      </c>
      <c r="J48" s="111">
        <v>1053264940</v>
      </c>
      <c r="K48" s="111">
        <v>0</v>
      </c>
      <c r="L48" s="111">
        <f t="shared" si="1"/>
        <v>1053264940</v>
      </c>
      <c r="M48" s="112">
        <f t="shared" si="2"/>
        <v>77.32382531119967</v>
      </c>
      <c r="N48" s="114">
        <f t="shared" si="3"/>
        <v>308883060</v>
      </c>
    </row>
    <row r="49" spans="1:14" ht="27" customHeight="1">
      <c r="A49" s="108" t="s">
        <v>20</v>
      </c>
      <c r="B49" s="109" t="s">
        <v>20</v>
      </c>
      <c r="C49" s="109" t="s">
        <v>20</v>
      </c>
      <c r="D49" s="109" t="s">
        <v>20</v>
      </c>
      <c r="E49" s="101" t="s">
        <v>224</v>
      </c>
      <c r="F49" s="111">
        <v>2842980000</v>
      </c>
      <c r="G49" s="111">
        <v>0</v>
      </c>
      <c r="H49" s="111">
        <f t="shared" si="0"/>
        <v>2842980000</v>
      </c>
      <c r="I49" s="111">
        <v>1362148000</v>
      </c>
      <c r="J49" s="111">
        <v>1053264940</v>
      </c>
      <c r="K49" s="111">
        <v>0</v>
      </c>
      <c r="L49" s="111">
        <f t="shared" si="1"/>
        <v>1053264940</v>
      </c>
      <c r="M49" s="112">
        <f t="shared" si="2"/>
        <v>77.32382531119967</v>
      </c>
      <c r="N49" s="114">
        <f t="shared" si="3"/>
        <v>308883060</v>
      </c>
    </row>
    <row r="50" spans="1:14" ht="27" customHeight="1">
      <c r="A50" s="108" t="s">
        <v>20</v>
      </c>
      <c r="B50" s="109" t="s">
        <v>20</v>
      </c>
      <c r="C50" s="109" t="s">
        <v>22</v>
      </c>
      <c r="D50" s="109" t="s">
        <v>20</v>
      </c>
      <c r="E50" s="101" t="s">
        <v>225</v>
      </c>
      <c r="F50" s="111">
        <v>568400000</v>
      </c>
      <c r="G50" s="111">
        <v>0</v>
      </c>
      <c r="H50" s="111">
        <f t="shared" si="0"/>
        <v>568400000</v>
      </c>
      <c r="I50" s="111">
        <v>326748000</v>
      </c>
      <c r="J50" s="111">
        <v>281412326</v>
      </c>
      <c r="K50" s="111">
        <v>0</v>
      </c>
      <c r="L50" s="111">
        <f t="shared" si="1"/>
        <v>281412326</v>
      </c>
      <c r="M50" s="112">
        <f t="shared" si="2"/>
        <v>86.12518699425857</v>
      </c>
      <c r="N50" s="114">
        <f t="shared" si="3"/>
        <v>45335674</v>
      </c>
    </row>
    <row r="51" spans="1:14" ht="27" customHeight="1">
      <c r="A51" s="108" t="s">
        <v>20</v>
      </c>
      <c r="B51" s="109" t="s">
        <v>20</v>
      </c>
      <c r="C51" s="109" t="s">
        <v>20</v>
      </c>
      <c r="D51" s="109" t="s">
        <v>22</v>
      </c>
      <c r="E51" s="101" t="s">
        <v>226</v>
      </c>
      <c r="F51" s="111">
        <v>568400000</v>
      </c>
      <c r="G51" s="111">
        <v>0</v>
      </c>
      <c r="H51" s="111">
        <f t="shared" si="0"/>
        <v>568400000</v>
      </c>
      <c r="I51" s="111">
        <v>326748000</v>
      </c>
      <c r="J51" s="111">
        <v>281412326</v>
      </c>
      <c r="K51" s="111">
        <v>0</v>
      </c>
      <c r="L51" s="111">
        <f t="shared" si="1"/>
        <v>281412326</v>
      </c>
      <c r="M51" s="112">
        <f t="shared" si="2"/>
        <v>86.12518699425857</v>
      </c>
      <c r="N51" s="114">
        <f t="shared" si="3"/>
        <v>45335674</v>
      </c>
    </row>
    <row r="52" spans="1:14" ht="27" customHeight="1">
      <c r="A52" s="108" t="s">
        <v>20</v>
      </c>
      <c r="B52" s="109" t="s">
        <v>20</v>
      </c>
      <c r="C52" s="109" t="s">
        <v>28</v>
      </c>
      <c r="D52" s="109" t="s">
        <v>20</v>
      </c>
      <c r="E52" s="101" t="s">
        <v>227</v>
      </c>
      <c r="F52" s="111">
        <v>2274580000</v>
      </c>
      <c r="G52" s="111">
        <v>0</v>
      </c>
      <c r="H52" s="111">
        <f t="shared" si="0"/>
        <v>2274580000</v>
      </c>
      <c r="I52" s="111">
        <v>1035400000</v>
      </c>
      <c r="J52" s="111">
        <v>771852614</v>
      </c>
      <c r="K52" s="111">
        <v>0</v>
      </c>
      <c r="L52" s="111">
        <f t="shared" si="1"/>
        <v>771852614</v>
      </c>
      <c r="M52" s="112">
        <f t="shared" si="2"/>
        <v>74.54632161483484</v>
      </c>
      <c r="N52" s="114">
        <f t="shared" si="3"/>
        <v>263547386</v>
      </c>
    </row>
    <row r="53" spans="1:14" ht="27" customHeight="1">
      <c r="A53" s="115" t="s">
        <v>20</v>
      </c>
      <c r="B53" s="116" t="s">
        <v>20</v>
      </c>
      <c r="C53" s="116" t="s">
        <v>20</v>
      </c>
      <c r="D53" s="116" t="s">
        <v>22</v>
      </c>
      <c r="E53" s="117" t="s">
        <v>228</v>
      </c>
      <c r="F53" s="118">
        <v>2274580000</v>
      </c>
      <c r="G53" s="118">
        <v>0</v>
      </c>
      <c r="H53" s="118">
        <f t="shared" si="0"/>
        <v>2274580000</v>
      </c>
      <c r="I53" s="118">
        <v>1035400000</v>
      </c>
      <c r="J53" s="118">
        <v>771852614</v>
      </c>
      <c r="K53" s="118">
        <v>0</v>
      </c>
      <c r="L53" s="118">
        <f t="shared" si="1"/>
        <v>771852614</v>
      </c>
      <c r="M53" s="119">
        <f t="shared" si="2"/>
        <v>74.54632161483484</v>
      </c>
      <c r="N53" s="136">
        <f t="shared" si="3"/>
        <v>263547386</v>
      </c>
    </row>
    <row r="54" spans="1:14" ht="27" customHeight="1">
      <c r="A54" s="108" t="s">
        <v>20</v>
      </c>
      <c r="B54" s="109" t="s">
        <v>28</v>
      </c>
      <c r="C54" s="109" t="s">
        <v>20</v>
      </c>
      <c r="D54" s="109" t="s">
        <v>20</v>
      </c>
      <c r="E54" s="101" t="s">
        <v>229</v>
      </c>
      <c r="F54" s="111">
        <v>27554562000</v>
      </c>
      <c r="G54" s="111">
        <v>0</v>
      </c>
      <c r="H54" s="111">
        <f t="shared" si="0"/>
        <v>27554562000</v>
      </c>
      <c r="I54" s="111">
        <v>16985938000</v>
      </c>
      <c r="J54" s="111">
        <v>15489616293</v>
      </c>
      <c r="K54" s="111">
        <v>19472184</v>
      </c>
      <c r="L54" s="111">
        <f t="shared" si="1"/>
        <v>15509088477</v>
      </c>
      <c r="M54" s="112">
        <f t="shared" si="2"/>
        <v>91.3054579440947</v>
      </c>
      <c r="N54" s="114">
        <f t="shared" si="3"/>
        <v>1476849523</v>
      </c>
    </row>
    <row r="55" spans="1:14" ht="27" customHeight="1">
      <c r="A55" s="108" t="s">
        <v>20</v>
      </c>
      <c r="B55" s="109" t="s">
        <v>20</v>
      </c>
      <c r="C55" s="109" t="s">
        <v>20</v>
      </c>
      <c r="D55" s="109" t="s">
        <v>20</v>
      </c>
      <c r="E55" s="101" t="s">
        <v>230</v>
      </c>
      <c r="F55" s="111">
        <v>5880000000</v>
      </c>
      <c r="G55" s="111">
        <v>0</v>
      </c>
      <c r="H55" s="111">
        <f t="shared" si="0"/>
        <v>5880000000</v>
      </c>
      <c r="I55" s="111">
        <v>3506000000</v>
      </c>
      <c r="J55" s="111">
        <v>2830032950</v>
      </c>
      <c r="K55" s="111">
        <v>0</v>
      </c>
      <c r="L55" s="111">
        <f t="shared" si="1"/>
        <v>2830032950</v>
      </c>
      <c r="M55" s="112">
        <f t="shared" si="2"/>
        <v>80.71970764403879</v>
      </c>
      <c r="N55" s="114">
        <f t="shared" si="3"/>
        <v>675967050</v>
      </c>
    </row>
    <row r="56" spans="1:14" ht="27" customHeight="1">
      <c r="A56" s="108" t="s">
        <v>20</v>
      </c>
      <c r="B56" s="109" t="s">
        <v>20</v>
      </c>
      <c r="C56" s="109" t="s">
        <v>22</v>
      </c>
      <c r="D56" s="109" t="s">
        <v>20</v>
      </c>
      <c r="E56" s="101" t="s">
        <v>231</v>
      </c>
      <c r="F56" s="111">
        <v>5880000000</v>
      </c>
      <c r="G56" s="111">
        <v>0</v>
      </c>
      <c r="H56" s="111">
        <f t="shared" si="0"/>
        <v>5880000000</v>
      </c>
      <c r="I56" s="111">
        <v>3506000000</v>
      </c>
      <c r="J56" s="111">
        <v>2830032950</v>
      </c>
      <c r="K56" s="111">
        <v>0</v>
      </c>
      <c r="L56" s="111">
        <f t="shared" si="1"/>
        <v>2830032950</v>
      </c>
      <c r="M56" s="112">
        <f t="shared" si="2"/>
        <v>80.71970764403879</v>
      </c>
      <c r="N56" s="114">
        <f t="shared" si="3"/>
        <v>675967050</v>
      </c>
    </row>
    <row r="57" spans="1:14" ht="27" customHeight="1">
      <c r="A57" s="108" t="s">
        <v>20</v>
      </c>
      <c r="B57" s="109" t="s">
        <v>20</v>
      </c>
      <c r="C57" s="109" t="s">
        <v>20</v>
      </c>
      <c r="D57" s="109" t="s">
        <v>22</v>
      </c>
      <c r="E57" s="101" t="s">
        <v>232</v>
      </c>
      <c r="F57" s="111">
        <v>5880000000</v>
      </c>
      <c r="G57" s="111">
        <v>0</v>
      </c>
      <c r="H57" s="111">
        <f t="shared" si="0"/>
        <v>5880000000</v>
      </c>
      <c r="I57" s="111">
        <v>3506000000</v>
      </c>
      <c r="J57" s="111">
        <v>2830032950</v>
      </c>
      <c r="K57" s="111">
        <v>0</v>
      </c>
      <c r="L57" s="111">
        <f t="shared" si="1"/>
        <v>2830032950</v>
      </c>
      <c r="M57" s="112">
        <f t="shared" si="2"/>
        <v>80.71970764403879</v>
      </c>
      <c r="N57" s="114">
        <f t="shared" si="3"/>
        <v>675967050</v>
      </c>
    </row>
    <row r="58" spans="1:14" ht="27" customHeight="1">
      <c r="A58" s="108" t="s">
        <v>20</v>
      </c>
      <c r="B58" s="109" t="s">
        <v>20</v>
      </c>
      <c r="C58" s="109" t="s">
        <v>20</v>
      </c>
      <c r="D58" s="109" t="s">
        <v>20</v>
      </c>
      <c r="E58" s="101" t="s">
        <v>233</v>
      </c>
      <c r="F58" s="111">
        <v>12740000000</v>
      </c>
      <c r="G58" s="111">
        <v>0</v>
      </c>
      <c r="H58" s="111">
        <f t="shared" si="0"/>
        <v>12740000000</v>
      </c>
      <c r="I58" s="111">
        <v>7739800000</v>
      </c>
      <c r="J58" s="111">
        <v>7425751392</v>
      </c>
      <c r="K58" s="111">
        <v>19169096</v>
      </c>
      <c r="L58" s="111">
        <f t="shared" si="1"/>
        <v>7444920488</v>
      </c>
      <c r="M58" s="112">
        <f t="shared" si="2"/>
        <v>96.19008873614305</v>
      </c>
      <c r="N58" s="114">
        <f t="shared" si="3"/>
        <v>294879512</v>
      </c>
    </row>
    <row r="59" spans="1:14" ht="27" customHeight="1">
      <c r="A59" s="108" t="s">
        <v>20</v>
      </c>
      <c r="B59" s="109" t="s">
        <v>20</v>
      </c>
      <c r="C59" s="109" t="s">
        <v>28</v>
      </c>
      <c r="D59" s="109" t="s">
        <v>20</v>
      </c>
      <c r="E59" s="101" t="s">
        <v>234</v>
      </c>
      <c r="F59" s="111">
        <v>12740000000</v>
      </c>
      <c r="G59" s="111">
        <v>0</v>
      </c>
      <c r="H59" s="111">
        <f t="shared" si="0"/>
        <v>12740000000</v>
      </c>
      <c r="I59" s="111">
        <v>7739800000</v>
      </c>
      <c r="J59" s="111">
        <v>7425751392</v>
      </c>
      <c r="K59" s="111">
        <v>19169096</v>
      </c>
      <c r="L59" s="111">
        <f t="shared" si="1"/>
        <v>7444920488</v>
      </c>
      <c r="M59" s="112">
        <f t="shared" si="2"/>
        <v>96.19008873614305</v>
      </c>
      <c r="N59" s="114">
        <f t="shared" si="3"/>
        <v>294879512</v>
      </c>
    </row>
    <row r="60" spans="1:14" ht="27" customHeight="1">
      <c r="A60" s="108" t="s">
        <v>20</v>
      </c>
      <c r="B60" s="109" t="s">
        <v>20</v>
      </c>
      <c r="C60" s="109" t="s">
        <v>20</v>
      </c>
      <c r="D60" s="109" t="s">
        <v>22</v>
      </c>
      <c r="E60" s="101" t="s">
        <v>235</v>
      </c>
      <c r="F60" s="111">
        <v>12740000000</v>
      </c>
      <c r="G60" s="111">
        <v>0</v>
      </c>
      <c r="H60" s="111">
        <f t="shared" si="0"/>
        <v>12740000000</v>
      </c>
      <c r="I60" s="111">
        <v>7739800000</v>
      </c>
      <c r="J60" s="111">
        <v>7425751392</v>
      </c>
      <c r="K60" s="111">
        <v>19169096</v>
      </c>
      <c r="L60" s="111">
        <f t="shared" si="1"/>
        <v>7444920488</v>
      </c>
      <c r="M60" s="112">
        <f t="shared" si="2"/>
        <v>96.19008873614305</v>
      </c>
      <c r="N60" s="114">
        <f t="shared" si="3"/>
        <v>294879512</v>
      </c>
    </row>
    <row r="61" spans="1:14" ht="27" customHeight="1">
      <c r="A61" s="108" t="s">
        <v>20</v>
      </c>
      <c r="B61" s="109" t="s">
        <v>20</v>
      </c>
      <c r="C61" s="109" t="s">
        <v>20</v>
      </c>
      <c r="D61" s="109" t="s">
        <v>20</v>
      </c>
      <c r="E61" s="101" t="s">
        <v>236</v>
      </c>
      <c r="F61" s="111">
        <v>8934562000</v>
      </c>
      <c r="G61" s="111">
        <v>0</v>
      </c>
      <c r="H61" s="111">
        <f t="shared" si="0"/>
        <v>8934562000</v>
      </c>
      <c r="I61" s="111">
        <v>5740138000</v>
      </c>
      <c r="J61" s="111">
        <v>5233831951</v>
      </c>
      <c r="K61" s="111">
        <v>303088</v>
      </c>
      <c r="L61" s="111">
        <f t="shared" si="1"/>
        <v>5234135039</v>
      </c>
      <c r="M61" s="112">
        <f t="shared" si="2"/>
        <v>91.18482933685567</v>
      </c>
      <c r="N61" s="114">
        <f t="shared" si="3"/>
        <v>506002961</v>
      </c>
    </row>
    <row r="62" spans="1:14" ht="27" customHeight="1">
      <c r="A62" s="108" t="s">
        <v>20</v>
      </c>
      <c r="B62" s="109" t="s">
        <v>20</v>
      </c>
      <c r="C62" s="109" t="s">
        <v>32</v>
      </c>
      <c r="D62" s="109" t="s">
        <v>20</v>
      </c>
      <c r="E62" s="101" t="s">
        <v>237</v>
      </c>
      <c r="F62" s="111">
        <v>8413202000</v>
      </c>
      <c r="G62" s="111">
        <v>0</v>
      </c>
      <c r="H62" s="111">
        <f t="shared" si="0"/>
        <v>8413202000</v>
      </c>
      <c r="I62" s="111">
        <v>5443138000</v>
      </c>
      <c r="J62" s="111">
        <v>4938151951</v>
      </c>
      <c r="K62" s="111">
        <v>303088</v>
      </c>
      <c r="L62" s="111">
        <f t="shared" si="1"/>
        <v>4938455039</v>
      </c>
      <c r="M62" s="112">
        <f t="shared" si="2"/>
        <v>90.72808808080927</v>
      </c>
      <c r="N62" s="114">
        <f t="shared" si="3"/>
        <v>504682961</v>
      </c>
    </row>
    <row r="63" spans="1:14" ht="27" customHeight="1">
      <c r="A63" s="108" t="s">
        <v>20</v>
      </c>
      <c r="B63" s="109" t="s">
        <v>20</v>
      </c>
      <c r="C63" s="109" t="s">
        <v>20</v>
      </c>
      <c r="D63" s="109" t="s">
        <v>22</v>
      </c>
      <c r="E63" s="101" t="s">
        <v>238</v>
      </c>
      <c r="F63" s="111">
        <v>818202000</v>
      </c>
      <c r="G63" s="111">
        <v>0</v>
      </c>
      <c r="H63" s="111">
        <f t="shared" si="0"/>
        <v>818202000</v>
      </c>
      <c r="I63" s="111">
        <v>533738000</v>
      </c>
      <c r="J63" s="111">
        <v>263871287</v>
      </c>
      <c r="K63" s="111">
        <v>0</v>
      </c>
      <c r="L63" s="111">
        <f t="shared" si="1"/>
        <v>263871287</v>
      </c>
      <c r="M63" s="112">
        <f t="shared" si="2"/>
        <v>49.438354960673585</v>
      </c>
      <c r="N63" s="114">
        <f t="shared" si="3"/>
        <v>269866713</v>
      </c>
    </row>
    <row r="64" spans="1:14" ht="27" customHeight="1">
      <c r="A64" s="108" t="s">
        <v>20</v>
      </c>
      <c r="B64" s="109" t="s">
        <v>20</v>
      </c>
      <c r="C64" s="109" t="s">
        <v>20</v>
      </c>
      <c r="D64" s="109" t="s">
        <v>28</v>
      </c>
      <c r="E64" s="101" t="s">
        <v>239</v>
      </c>
      <c r="F64" s="111">
        <v>5635000000</v>
      </c>
      <c r="G64" s="111">
        <v>0</v>
      </c>
      <c r="H64" s="111">
        <f t="shared" si="0"/>
        <v>5635000000</v>
      </c>
      <c r="I64" s="111">
        <v>3405000000</v>
      </c>
      <c r="J64" s="111">
        <v>3180921551</v>
      </c>
      <c r="K64" s="111">
        <v>0</v>
      </c>
      <c r="L64" s="111">
        <f t="shared" si="1"/>
        <v>3180921551</v>
      </c>
      <c r="M64" s="112">
        <f t="shared" si="2"/>
        <v>93.41913512481645</v>
      </c>
      <c r="N64" s="114">
        <f t="shared" si="3"/>
        <v>224078449</v>
      </c>
    </row>
    <row r="65" spans="1:14" ht="27" customHeight="1">
      <c r="A65" s="108" t="s">
        <v>20</v>
      </c>
      <c r="B65" s="109" t="s">
        <v>20</v>
      </c>
      <c r="C65" s="109" t="s">
        <v>20</v>
      </c>
      <c r="D65" s="109" t="s">
        <v>32</v>
      </c>
      <c r="E65" s="101" t="s">
        <v>240</v>
      </c>
      <c r="F65" s="111">
        <v>1960000000</v>
      </c>
      <c r="G65" s="111">
        <v>0</v>
      </c>
      <c r="H65" s="111">
        <f t="shared" si="0"/>
        <v>1960000000</v>
      </c>
      <c r="I65" s="111">
        <v>1504400000</v>
      </c>
      <c r="J65" s="111">
        <v>1493359113</v>
      </c>
      <c r="K65" s="111">
        <v>303088</v>
      </c>
      <c r="L65" s="111">
        <f t="shared" si="1"/>
        <v>1493662201</v>
      </c>
      <c r="M65" s="112">
        <f t="shared" si="2"/>
        <v>99.28624042807765</v>
      </c>
      <c r="N65" s="114">
        <f t="shared" si="3"/>
        <v>10737799</v>
      </c>
    </row>
    <row r="66" spans="1:14" ht="27" customHeight="1">
      <c r="A66" s="108" t="s">
        <v>20</v>
      </c>
      <c r="B66" s="109" t="s">
        <v>20</v>
      </c>
      <c r="C66" s="109" t="s">
        <v>36</v>
      </c>
      <c r="D66" s="109" t="s">
        <v>20</v>
      </c>
      <c r="E66" s="101" t="s">
        <v>241</v>
      </c>
      <c r="F66" s="111">
        <v>490000000</v>
      </c>
      <c r="G66" s="111">
        <v>0</v>
      </c>
      <c r="H66" s="111">
        <f t="shared" si="0"/>
        <v>490000000</v>
      </c>
      <c r="I66" s="111">
        <v>280000000</v>
      </c>
      <c r="J66" s="111">
        <v>280000000</v>
      </c>
      <c r="K66" s="111">
        <v>0</v>
      </c>
      <c r="L66" s="111">
        <f t="shared" si="1"/>
        <v>280000000</v>
      </c>
      <c r="M66" s="112">
        <f t="shared" si="2"/>
        <v>100</v>
      </c>
      <c r="N66" s="114">
        <f t="shared" si="3"/>
        <v>0</v>
      </c>
    </row>
    <row r="67" spans="1:14" ht="27" customHeight="1">
      <c r="A67" s="108" t="s">
        <v>20</v>
      </c>
      <c r="B67" s="109" t="s">
        <v>20</v>
      </c>
      <c r="C67" s="109" t="s">
        <v>20</v>
      </c>
      <c r="D67" s="109" t="s">
        <v>22</v>
      </c>
      <c r="E67" s="101" t="s">
        <v>242</v>
      </c>
      <c r="F67" s="111">
        <v>490000000</v>
      </c>
      <c r="G67" s="111">
        <v>0</v>
      </c>
      <c r="H67" s="111">
        <f t="shared" si="0"/>
        <v>490000000</v>
      </c>
      <c r="I67" s="111">
        <v>280000000</v>
      </c>
      <c r="J67" s="111">
        <v>280000000</v>
      </c>
      <c r="K67" s="111">
        <v>0</v>
      </c>
      <c r="L67" s="111">
        <f t="shared" si="1"/>
        <v>280000000</v>
      </c>
      <c r="M67" s="112">
        <f t="shared" si="2"/>
        <v>100</v>
      </c>
      <c r="N67" s="114">
        <f t="shared" si="3"/>
        <v>0</v>
      </c>
    </row>
    <row r="68" spans="1:14" ht="27" customHeight="1">
      <c r="A68" s="108" t="s">
        <v>20</v>
      </c>
      <c r="B68" s="109" t="s">
        <v>20</v>
      </c>
      <c r="C68" s="109" t="s">
        <v>39</v>
      </c>
      <c r="D68" s="109" t="s">
        <v>20</v>
      </c>
      <c r="E68" s="101" t="s">
        <v>243</v>
      </c>
      <c r="F68" s="111">
        <v>31360000</v>
      </c>
      <c r="G68" s="111">
        <v>0</v>
      </c>
      <c r="H68" s="111">
        <f t="shared" si="0"/>
        <v>31360000</v>
      </c>
      <c r="I68" s="111">
        <v>17000000</v>
      </c>
      <c r="J68" s="111">
        <v>15680000</v>
      </c>
      <c r="K68" s="111">
        <v>0</v>
      </c>
      <c r="L68" s="111">
        <f t="shared" si="1"/>
        <v>15680000</v>
      </c>
      <c r="M68" s="112">
        <f t="shared" si="2"/>
        <v>92.23529411764706</v>
      </c>
      <c r="N68" s="114">
        <f t="shared" si="3"/>
        <v>1320000</v>
      </c>
    </row>
    <row r="69" spans="1:14" ht="27" customHeight="1">
      <c r="A69" s="108" t="s">
        <v>20</v>
      </c>
      <c r="B69" s="109" t="s">
        <v>20</v>
      </c>
      <c r="C69" s="109" t="s">
        <v>20</v>
      </c>
      <c r="D69" s="109" t="s">
        <v>22</v>
      </c>
      <c r="E69" s="101" t="s">
        <v>244</v>
      </c>
      <c r="F69" s="111">
        <v>31360000</v>
      </c>
      <c r="G69" s="111">
        <v>0</v>
      </c>
      <c r="H69" s="111">
        <f t="shared" si="0"/>
        <v>31360000</v>
      </c>
      <c r="I69" s="111">
        <v>17000000</v>
      </c>
      <c r="J69" s="111">
        <v>15680000</v>
      </c>
      <c r="K69" s="111">
        <v>0</v>
      </c>
      <c r="L69" s="111">
        <f t="shared" si="1"/>
        <v>15680000</v>
      </c>
      <c r="M69" s="112">
        <f t="shared" si="2"/>
        <v>92.23529411764706</v>
      </c>
      <c r="N69" s="114">
        <f t="shared" si="3"/>
        <v>1320000</v>
      </c>
    </row>
    <row r="70" spans="1:14" ht="27" customHeight="1">
      <c r="A70" s="108" t="s">
        <v>20</v>
      </c>
      <c r="B70" s="109" t="s">
        <v>32</v>
      </c>
      <c r="C70" s="109" t="s">
        <v>20</v>
      </c>
      <c r="D70" s="109" t="s">
        <v>20</v>
      </c>
      <c r="E70" s="101" t="s">
        <v>245</v>
      </c>
      <c r="F70" s="111">
        <v>2096945000</v>
      </c>
      <c r="G70" s="111">
        <v>0</v>
      </c>
      <c r="H70" s="111">
        <f t="shared" si="0"/>
        <v>2096945000</v>
      </c>
      <c r="I70" s="111">
        <v>764305000</v>
      </c>
      <c r="J70" s="111">
        <v>744478724</v>
      </c>
      <c r="K70" s="111">
        <v>0</v>
      </c>
      <c r="L70" s="111">
        <f t="shared" si="1"/>
        <v>744478724</v>
      </c>
      <c r="M70" s="112">
        <f t="shared" si="2"/>
        <v>97.40597326983338</v>
      </c>
      <c r="N70" s="114">
        <f t="shared" si="3"/>
        <v>19826276</v>
      </c>
    </row>
    <row r="71" spans="1:14" ht="27" customHeight="1">
      <c r="A71" s="108" t="s">
        <v>20</v>
      </c>
      <c r="B71" s="109" t="s">
        <v>20</v>
      </c>
      <c r="C71" s="109" t="s">
        <v>20</v>
      </c>
      <c r="D71" s="109" t="s">
        <v>20</v>
      </c>
      <c r="E71" s="101" t="s">
        <v>246</v>
      </c>
      <c r="F71" s="111">
        <v>2096945000</v>
      </c>
      <c r="G71" s="111">
        <v>0</v>
      </c>
      <c r="H71" s="111">
        <f aca="true" t="shared" si="4" ref="H71:H134">F71+G71</f>
        <v>2096945000</v>
      </c>
      <c r="I71" s="111">
        <v>764305000</v>
      </c>
      <c r="J71" s="111">
        <v>744478724</v>
      </c>
      <c r="K71" s="111">
        <v>0</v>
      </c>
      <c r="L71" s="111">
        <f aca="true" t="shared" si="5" ref="L71:L134">J71+K71</f>
        <v>744478724</v>
      </c>
      <c r="M71" s="112">
        <f aca="true" t="shared" si="6" ref="M71:M134">(L71/I71)*100</f>
        <v>97.40597326983338</v>
      </c>
      <c r="N71" s="114">
        <f aca="true" t="shared" si="7" ref="N71:N134">I71-L71</f>
        <v>19826276</v>
      </c>
    </row>
    <row r="72" spans="1:14" ht="27" customHeight="1">
      <c r="A72" s="108" t="s">
        <v>20</v>
      </c>
      <c r="B72" s="109" t="s">
        <v>20</v>
      </c>
      <c r="C72" s="109" t="s">
        <v>22</v>
      </c>
      <c r="D72" s="109" t="s">
        <v>20</v>
      </c>
      <c r="E72" s="101" t="s">
        <v>247</v>
      </c>
      <c r="F72" s="111">
        <v>71540000</v>
      </c>
      <c r="G72" s="111">
        <v>0</v>
      </c>
      <c r="H72" s="111">
        <f t="shared" si="4"/>
        <v>71540000</v>
      </c>
      <c r="I72" s="111">
        <v>33000000</v>
      </c>
      <c r="J72" s="111">
        <v>32616720</v>
      </c>
      <c r="K72" s="111">
        <v>0</v>
      </c>
      <c r="L72" s="111">
        <f t="shared" si="5"/>
        <v>32616720</v>
      </c>
      <c r="M72" s="112">
        <f t="shared" si="6"/>
        <v>98.83854545454545</v>
      </c>
      <c r="N72" s="114">
        <f t="shared" si="7"/>
        <v>383280</v>
      </c>
    </row>
    <row r="73" spans="1:14" ht="27" customHeight="1">
      <c r="A73" s="108" t="s">
        <v>20</v>
      </c>
      <c r="B73" s="109" t="s">
        <v>20</v>
      </c>
      <c r="C73" s="109" t="s">
        <v>20</v>
      </c>
      <c r="D73" s="109" t="s">
        <v>22</v>
      </c>
      <c r="E73" s="101" t="s">
        <v>248</v>
      </c>
      <c r="F73" s="111">
        <v>71540000</v>
      </c>
      <c r="G73" s="111">
        <v>0</v>
      </c>
      <c r="H73" s="111">
        <f t="shared" si="4"/>
        <v>71540000</v>
      </c>
      <c r="I73" s="111">
        <v>33000000</v>
      </c>
      <c r="J73" s="111">
        <v>32616720</v>
      </c>
      <c r="K73" s="111">
        <v>0</v>
      </c>
      <c r="L73" s="111">
        <f t="shared" si="5"/>
        <v>32616720</v>
      </c>
      <c r="M73" s="112">
        <f t="shared" si="6"/>
        <v>98.83854545454545</v>
      </c>
      <c r="N73" s="114">
        <f t="shared" si="7"/>
        <v>383280</v>
      </c>
    </row>
    <row r="74" spans="1:14" ht="27" customHeight="1">
      <c r="A74" s="108" t="s">
        <v>20</v>
      </c>
      <c r="B74" s="109" t="s">
        <v>20</v>
      </c>
      <c r="C74" s="109" t="s">
        <v>28</v>
      </c>
      <c r="D74" s="109" t="s">
        <v>20</v>
      </c>
      <c r="E74" s="101" t="s">
        <v>249</v>
      </c>
      <c r="F74" s="111">
        <v>2025405000</v>
      </c>
      <c r="G74" s="111">
        <v>0</v>
      </c>
      <c r="H74" s="111">
        <f t="shared" si="4"/>
        <v>2025405000</v>
      </c>
      <c r="I74" s="111">
        <v>731305000</v>
      </c>
      <c r="J74" s="111">
        <v>711862004</v>
      </c>
      <c r="K74" s="111">
        <v>0</v>
      </c>
      <c r="L74" s="111">
        <f t="shared" si="5"/>
        <v>711862004</v>
      </c>
      <c r="M74" s="112">
        <f t="shared" si="6"/>
        <v>97.34132872057486</v>
      </c>
      <c r="N74" s="114">
        <f t="shared" si="7"/>
        <v>19442996</v>
      </c>
    </row>
    <row r="75" spans="1:14" ht="27" customHeight="1">
      <c r="A75" s="108" t="s">
        <v>20</v>
      </c>
      <c r="B75" s="109" t="s">
        <v>20</v>
      </c>
      <c r="C75" s="109" t="s">
        <v>20</v>
      </c>
      <c r="D75" s="109" t="s">
        <v>22</v>
      </c>
      <c r="E75" s="101" t="s">
        <v>250</v>
      </c>
      <c r="F75" s="111">
        <v>2025405000</v>
      </c>
      <c r="G75" s="111">
        <v>0</v>
      </c>
      <c r="H75" s="111">
        <f t="shared" si="4"/>
        <v>2025405000</v>
      </c>
      <c r="I75" s="111">
        <v>731305000</v>
      </c>
      <c r="J75" s="111">
        <v>711862004</v>
      </c>
      <c r="K75" s="111">
        <v>0</v>
      </c>
      <c r="L75" s="111">
        <f t="shared" si="5"/>
        <v>711862004</v>
      </c>
      <c r="M75" s="112">
        <f t="shared" si="6"/>
        <v>97.34132872057486</v>
      </c>
      <c r="N75" s="114">
        <f t="shared" si="7"/>
        <v>19442996</v>
      </c>
    </row>
    <row r="76" spans="1:14" ht="27" customHeight="1">
      <c r="A76" s="108" t="s">
        <v>20</v>
      </c>
      <c r="B76" s="109" t="s">
        <v>36</v>
      </c>
      <c r="C76" s="109" t="s">
        <v>20</v>
      </c>
      <c r="D76" s="109" t="s">
        <v>20</v>
      </c>
      <c r="E76" s="101" t="s">
        <v>251</v>
      </c>
      <c r="F76" s="111">
        <v>797720000</v>
      </c>
      <c r="G76" s="111">
        <v>0</v>
      </c>
      <c r="H76" s="111">
        <f t="shared" si="4"/>
        <v>797720000</v>
      </c>
      <c r="I76" s="111">
        <v>521808000</v>
      </c>
      <c r="J76" s="111">
        <v>243537745</v>
      </c>
      <c r="K76" s="111">
        <v>113301237</v>
      </c>
      <c r="L76" s="111">
        <f t="shared" si="5"/>
        <v>356838982</v>
      </c>
      <c r="M76" s="112">
        <f t="shared" si="6"/>
        <v>68.38511138196425</v>
      </c>
      <c r="N76" s="114">
        <f t="shared" si="7"/>
        <v>164969018</v>
      </c>
    </row>
    <row r="77" spans="1:14" ht="27" customHeight="1">
      <c r="A77" s="115" t="s">
        <v>20</v>
      </c>
      <c r="B77" s="116" t="s">
        <v>20</v>
      </c>
      <c r="C77" s="116" t="s">
        <v>20</v>
      </c>
      <c r="D77" s="116" t="s">
        <v>20</v>
      </c>
      <c r="E77" s="117" t="s">
        <v>252</v>
      </c>
      <c r="F77" s="118">
        <v>797720000</v>
      </c>
      <c r="G77" s="118">
        <v>0</v>
      </c>
      <c r="H77" s="118">
        <f t="shared" si="4"/>
        <v>797720000</v>
      </c>
      <c r="I77" s="118">
        <v>521808000</v>
      </c>
      <c r="J77" s="118">
        <v>243537745</v>
      </c>
      <c r="K77" s="118">
        <v>113301237</v>
      </c>
      <c r="L77" s="118">
        <f t="shared" si="5"/>
        <v>356838982</v>
      </c>
      <c r="M77" s="119">
        <f t="shared" si="6"/>
        <v>68.38511138196425</v>
      </c>
      <c r="N77" s="136">
        <f t="shared" si="7"/>
        <v>164969018</v>
      </c>
    </row>
    <row r="78" spans="1:14" ht="27" customHeight="1">
      <c r="A78" s="108" t="s">
        <v>20</v>
      </c>
      <c r="B78" s="109" t="s">
        <v>20</v>
      </c>
      <c r="C78" s="109" t="s">
        <v>22</v>
      </c>
      <c r="D78" s="109" t="s">
        <v>20</v>
      </c>
      <c r="E78" s="101" t="s">
        <v>253</v>
      </c>
      <c r="F78" s="111">
        <v>397880000</v>
      </c>
      <c r="G78" s="111">
        <v>0</v>
      </c>
      <c r="H78" s="111">
        <f t="shared" si="4"/>
        <v>397880000</v>
      </c>
      <c r="I78" s="111">
        <v>239422000</v>
      </c>
      <c r="J78" s="111">
        <v>199542091</v>
      </c>
      <c r="K78" s="111">
        <v>2773948</v>
      </c>
      <c r="L78" s="111">
        <f t="shared" si="5"/>
        <v>202316039</v>
      </c>
      <c r="M78" s="112">
        <f t="shared" si="6"/>
        <v>84.50185822522576</v>
      </c>
      <c r="N78" s="114">
        <f t="shared" si="7"/>
        <v>37105961</v>
      </c>
    </row>
    <row r="79" spans="1:14" ht="27" customHeight="1">
      <c r="A79" s="108" t="s">
        <v>20</v>
      </c>
      <c r="B79" s="109" t="s">
        <v>20</v>
      </c>
      <c r="C79" s="109" t="s">
        <v>20</v>
      </c>
      <c r="D79" s="109" t="s">
        <v>22</v>
      </c>
      <c r="E79" s="101" t="s">
        <v>254</v>
      </c>
      <c r="F79" s="111">
        <v>137200000</v>
      </c>
      <c r="G79" s="111">
        <v>0</v>
      </c>
      <c r="H79" s="111">
        <f t="shared" si="4"/>
        <v>137200000</v>
      </c>
      <c r="I79" s="111">
        <v>84130000</v>
      </c>
      <c r="J79" s="111">
        <v>73636614</v>
      </c>
      <c r="K79" s="111">
        <v>2773948</v>
      </c>
      <c r="L79" s="111">
        <f t="shared" si="5"/>
        <v>76410562</v>
      </c>
      <c r="M79" s="112">
        <f t="shared" si="6"/>
        <v>90.82439320099846</v>
      </c>
      <c r="N79" s="114">
        <f t="shared" si="7"/>
        <v>7719438</v>
      </c>
    </row>
    <row r="80" spans="1:14" ht="27" customHeight="1">
      <c r="A80" s="108" t="s">
        <v>20</v>
      </c>
      <c r="B80" s="109" t="s">
        <v>20</v>
      </c>
      <c r="C80" s="109" t="s">
        <v>20</v>
      </c>
      <c r="D80" s="109" t="s">
        <v>28</v>
      </c>
      <c r="E80" s="101" t="s">
        <v>255</v>
      </c>
      <c r="F80" s="111">
        <v>260680000</v>
      </c>
      <c r="G80" s="111">
        <v>0</v>
      </c>
      <c r="H80" s="111">
        <f t="shared" si="4"/>
        <v>260680000</v>
      </c>
      <c r="I80" s="111">
        <v>155292000</v>
      </c>
      <c r="J80" s="111">
        <v>125905477</v>
      </c>
      <c r="K80" s="111">
        <v>0</v>
      </c>
      <c r="L80" s="111">
        <f t="shared" si="5"/>
        <v>125905477</v>
      </c>
      <c r="M80" s="112">
        <f t="shared" si="6"/>
        <v>81.07660214305953</v>
      </c>
      <c r="N80" s="114">
        <f t="shared" si="7"/>
        <v>29386523</v>
      </c>
    </row>
    <row r="81" spans="1:14" ht="27" customHeight="1">
      <c r="A81" s="108" t="s">
        <v>20</v>
      </c>
      <c r="B81" s="109" t="s">
        <v>20</v>
      </c>
      <c r="C81" s="109" t="s">
        <v>28</v>
      </c>
      <c r="D81" s="109" t="s">
        <v>20</v>
      </c>
      <c r="E81" s="101" t="s">
        <v>256</v>
      </c>
      <c r="F81" s="111">
        <v>399840000</v>
      </c>
      <c r="G81" s="111">
        <v>0</v>
      </c>
      <c r="H81" s="111">
        <f t="shared" si="4"/>
        <v>399840000</v>
      </c>
      <c r="I81" s="111">
        <v>282386000</v>
      </c>
      <c r="J81" s="111">
        <v>43995654</v>
      </c>
      <c r="K81" s="111">
        <v>110527289</v>
      </c>
      <c r="L81" s="111">
        <f t="shared" si="5"/>
        <v>154522943</v>
      </c>
      <c r="M81" s="112">
        <f t="shared" si="6"/>
        <v>54.72046879094573</v>
      </c>
      <c r="N81" s="114">
        <f t="shared" si="7"/>
        <v>127863057</v>
      </c>
    </row>
    <row r="82" spans="1:14" ht="27" customHeight="1">
      <c r="A82" s="108" t="s">
        <v>20</v>
      </c>
      <c r="B82" s="109" t="s">
        <v>20</v>
      </c>
      <c r="C82" s="109" t="s">
        <v>20</v>
      </c>
      <c r="D82" s="109" t="s">
        <v>22</v>
      </c>
      <c r="E82" s="101" t="s">
        <v>257</v>
      </c>
      <c r="F82" s="111">
        <v>399840000</v>
      </c>
      <c r="G82" s="111">
        <v>0</v>
      </c>
      <c r="H82" s="111">
        <f t="shared" si="4"/>
        <v>399840000</v>
      </c>
      <c r="I82" s="111">
        <v>282386000</v>
      </c>
      <c r="J82" s="111">
        <v>43995654</v>
      </c>
      <c r="K82" s="111">
        <v>110527289</v>
      </c>
      <c r="L82" s="111">
        <f t="shared" si="5"/>
        <v>154522943</v>
      </c>
      <c r="M82" s="112">
        <f t="shared" si="6"/>
        <v>54.72046879094573</v>
      </c>
      <c r="N82" s="114">
        <f t="shared" si="7"/>
        <v>127863057</v>
      </c>
    </row>
    <row r="83" spans="1:14" ht="27" customHeight="1">
      <c r="A83" s="108" t="s">
        <v>20</v>
      </c>
      <c r="B83" s="109" t="s">
        <v>39</v>
      </c>
      <c r="C83" s="109" t="s">
        <v>20</v>
      </c>
      <c r="D83" s="109" t="s">
        <v>20</v>
      </c>
      <c r="E83" s="101" t="s">
        <v>258</v>
      </c>
      <c r="F83" s="111">
        <v>45947000</v>
      </c>
      <c r="G83" s="111">
        <v>0</v>
      </c>
      <c r="H83" s="111">
        <f t="shared" si="4"/>
        <v>45947000</v>
      </c>
      <c r="I83" s="111">
        <v>27339000</v>
      </c>
      <c r="J83" s="111">
        <v>26288352</v>
      </c>
      <c r="K83" s="111">
        <v>0</v>
      </c>
      <c r="L83" s="111">
        <f t="shared" si="5"/>
        <v>26288352</v>
      </c>
      <c r="M83" s="112">
        <f t="shared" si="6"/>
        <v>96.15696258092834</v>
      </c>
      <c r="N83" s="114">
        <f t="shared" si="7"/>
        <v>1050648</v>
      </c>
    </row>
    <row r="84" spans="1:14" ht="27" customHeight="1">
      <c r="A84" s="108" t="s">
        <v>20</v>
      </c>
      <c r="B84" s="109" t="s">
        <v>20</v>
      </c>
      <c r="C84" s="109" t="s">
        <v>20</v>
      </c>
      <c r="D84" s="109" t="s">
        <v>20</v>
      </c>
      <c r="E84" s="101" t="s">
        <v>259</v>
      </c>
      <c r="F84" s="111">
        <v>45947000</v>
      </c>
      <c r="G84" s="111">
        <v>0</v>
      </c>
      <c r="H84" s="111">
        <f t="shared" si="4"/>
        <v>45947000</v>
      </c>
      <c r="I84" s="111">
        <v>27339000</v>
      </c>
      <c r="J84" s="111">
        <v>26288352</v>
      </c>
      <c r="K84" s="111">
        <v>0</v>
      </c>
      <c r="L84" s="111">
        <f t="shared" si="5"/>
        <v>26288352</v>
      </c>
      <c r="M84" s="112">
        <f t="shared" si="6"/>
        <v>96.15696258092834</v>
      </c>
      <c r="N84" s="114">
        <f t="shared" si="7"/>
        <v>1050648</v>
      </c>
    </row>
    <row r="85" spans="1:14" ht="27" customHeight="1">
      <c r="A85" s="108" t="s">
        <v>20</v>
      </c>
      <c r="B85" s="109" t="s">
        <v>20</v>
      </c>
      <c r="C85" s="109" t="s">
        <v>22</v>
      </c>
      <c r="D85" s="109" t="s">
        <v>20</v>
      </c>
      <c r="E85" s="101" t="s">
        <v>260</v>
      </c>
      <c r="F85" s="111">
        <v>45947000</v>
      </c>
      <c r="G85" s="111">
        <v>0</v>
      </c>
      <c r="H85" s="111">
        <f t="shared" si="4"/>
        <v>45947000</v>
      </c>
      <c r="I85" s="111">
        <v>27339000</v>
      </c>
      <c r="J85" s="111">
        <v>26288352</v>
      </c>
      <c r="K85" s="111">
        <v>0</v>
      </c>
      <c r="L85" s="111">
        <f t="shared" si="5"/>
        <v>26288352</v>
      </c>
      <c r="M85" s="112">
        <f t="shared" si="6"/>
        <v>96.15696258092834</v>
      </c>
      <c r="N85" s="114">
        <f t="shared" si="7"/>
        <v>1050648</v>
      </c>
    </row>
    <row r="86" spans="1:14" ht="27" customHeight="1">
      <c r="A86" s="108" t="s">
        <v>20</v>
      </c>
      <c r="B86" s="109" t="s">
        <v>20</v>
      </c>
      <c r="C86" s="109" t="s">
        <v>20</v>
      </c>
      <c r="D86" s="109" t="s">
        <v>22</v>
      </c>
      <c r="E86" s="101" t="s">
        <v>261</v>
      </c>
      <c r="F86" s="111">
        <v>45947000</v>
      </c>
      <c r="G86" s="111">
        <v>0</v>
      </c>
      <c r="H86" s="111">
        <f t="shared" si="4"/>
        <v>45947000</v>
      </c>
      <c r="I86" s="111">
        <v>27339000</v>
      </c>
      <c r="J86" s="111">
        <v>26288352</v>
      </c>
      <c r="K86" s="111">
        <v>0</v>
      </c>
      <c r="L86" s="111">
        <f t="shared" si="5"/>
        <v>26288352</v>
      </c>
      <c r="M86" s="112">
        <f t="shared" si="6"/>
        <v>96.15696258092834</v>
      </c>
      <c r="N86" s="114">
        <f t="shared" si="7"/>
        <v>1050648</v>
      </c>
    </row>
    <row r="87" spans="1:14" s="96" customFormat="1" ht="27" customHeight="1">
      <c r="A87" s="108" t="s">
        <v>36</v>
      </c>
      <c r="B87" s="109" t="s">
        <v>20</v>
      </c>
      <c r="C87" s="109" t="s">
        <v>20</v>
      </c>
      <c r="D87" s="109" t="s">
        <v>20</v>
      </c>
      <c r="E87" s="101" t="s">
        <v>262</v>
      </c>
      <c r="F87" s="111">
        <v>766874000</v>
      </c>
      <c r="G87" s="111">
        <v>0</v>
      </c>
      <c r="H87" s="111">
        <f t="shared" si="4"/>
        <v>766874000</v>
      </c>
      <c r="I87" s="111">
        <v>556847000</v>
      </c>
      <c r="J87" s="111">
        <v>523169099</v>
      </c>
      <c r="K87" s="111">
        <v>6356128</v>
      </c>
      <c r="L87" s="111">
        <f t="shared" si="5"/>
        <v>529525227</v>
      </c>
      <c r="M87" s="112">
        <f t="shared" si="6"/>
        <v>95.09348654118635</v>
      </c>
      <c r="N87" s="114">
        <f t="shared" si="7"/>
        <v>27321773</v>
      </c>
    </row>
    <row r="88" spans="1:14" ht="27" customHeight="1">
      <c r="A88" s="108" t="s">
        <v>20</v>
      </c>
      <c r="B88" s="109" t="s">
        <v>22</v>
      </c>
      <c r="C88" s="109" t="s">
        <v>20</v>
      </c>
      <c r="D88" s="109" t="s">
        <v>20</v>
      </c>
      <c r="E88" s="101" t="s">
        <v>263</v>
      </c>
      <c r="F88" s="111">
        <v>29400000</v>
      </c>
      <c r="G88" s="111">
        <v>0</v>
      </c>
      <c r="H88" s="111">
        <f t="shared" si="4"/>
        <v>29400000</v>
      </c>
      <c r="I88" s="111">
        <v>10000000</v>
      </c>
      <c r="J88" s="111">
        <v>10000000</v>
      </c>
      <c r="K88" s="111">
        <v>0</v>
      </c>
      <c r="L88" s="111">
        <f t="shared" si="5"/>
        <v>10000000</v>
      </c>
      <c r="M88" s="112">
        <f t="shared" si="6"/>
        <v>100</v>
      </c>
      <c r="N88" s="114">
        <f t="shared" si="7"/>
        <v>0</v>
      </c>
    </row>
    <row r="89" spans="1:14" ht="27" customHeight="1">
      <c r="A89" s="108" t="s">
        <v>20</v>
      </c>
      <c r="B89" s="109" t="s">
        <v>20</v>
      </c>
      <c r="C89" s="109" t="s">
        <v>20</v>
      </c>
      <c r="D89" s="109" t="s">
        <v>20</v>
      </c>
      <c r="E89" s="101" t="s">
        <v>264</v>
      </c>
      <c r="F89" s="111">
        <v>29400000</v>
      </c>
      <c r="G89" s="111">
        <v>0</v>
      </c>
      <c r="H89" s="111">
        <f t="shared" si="4"/>
        <v>29400000</v>
      </c>
      <c r="I89" s="111">
        <v>10000000</v>
      </c>
      <c r="J89" s="111">
        <v>10000000</v>
      </c>
      <c r="K89" s="111">
        <v>0</v>
      </c>
      <c r="L89" s="111">
        <f t="shared" si="5"/>
        <v>10000000</v>
      </c>
      <c r="M89" s="112">
        <f t="shared" si="6"/>
        <v>100</v>
      </c>
      <c r="N89" s="114">
        <f t="shared" si="7"/>
        <v>0</v>
      </c>
    </row>
    <row r="90" spans="1:14" ht="27" customHeight="1">
      <c r="A90" s="108" t="s">
        <v>20</v>
      </c>
      <c r="B90" s="109" t="s">
        <v>20</v>
      </c>
      <c r="C90" s="109" t="s">
        <v>22</v>
      </c>
      <c r="D90" s="109" t="s">
        <v>20</v>
      </c>
      <c r="E90" s="101" t="s">
        <v>265</v>
      </c>
      <c r="F90" s="111">
        <v>29400000</v>
      </c>
      <c r="G90" s="111">
        <v>0</v>
      </c>
      <c r="H90" s="111">
        <f t="shared" si="4"/>
        <v>29400000</v>
      </c>
      <c r="I90" s="111">
        <v>10000000</v>
      </c>
      <c r="J90" s="111">
        <v>10000000</v>
      </c>
      <c r="K90" s="111">
        <v>0</v>
      </c>
      <c r="L90" s="111">
        <f t="shared" si="5"/>
        <v>10000000</v>
      </c>
      <c r="M90" s="112">
        <f t="shared" si="6"/>
        <v>100</v>
      </c>
      <c r="N90" s="114">
        <f t="shared" si="7"/>
        <v>0</v>
      </c>
    </row>
    <row r="91" spans="1:14" ht="27" customHeight="1">
      <c r="A91" s="108" t="s">
        <v>20</v>
      </c>
      <c r="B91" s="109" t="s">
        <v>20</v>
      </c>
      <c r="C91" s="109" t="s">
        <v>20</v>
      </c>
      <c r="D91" s="109" t="s">
        <v>22</v>
      </c>
      <c r="E91" s="101" t="s">
        <v>266</v>
      </c>
      <c r="F91" s="111">
        <v>29400000</v>
      </c>
      <c r="G91" s="111">
        <v>0</v>
      </c>
      <c r="H91" s="111">
        <f t="shared" si="4"/>
        <v>29400000</v>
      </c>
      <c r="I91" s="111">
        <v>10000000</v>
      </c>
      <c r="J91" s="111">
        <v>10000000</v>
      </c>
      <c r="K91" s="111">
        <v>0</v>
      </c>
      <c r="L91" s="111">
        <f t="shared" si="5"/>
        <v>10000000</v>
      </c>
      <c r="M91" s="112">
        <f t="shared" si="6"/>
        <v>100</v>
      </c>
      <c r="N91" s="114">
        <f t="shared" si="7"/>
        <v>0</v>
      </c>
    </row>
    <row r="92" spans="1:14" ht="27" customHeight="1">
      <c r="A92" s="108" t="s">
        <v>20</v>
      </c>
      <c r="B92" s="109" t="s">
        <v>28</v>
      </c>
      <c r="C92" s="109" t="s">
        <v>20</v>
      </c>
      <c r="D92" s="109" t="s">
        <v>20</v>
      </c>
      <c r="E92" s="101" t="s">
        <v>267</v>
      </c>
      <c r="F92" s="111">
        <v>737474000</v>
      </c>
      <c r="G92" s="111">
        <v>0</v>
      </c>
      <c r="H92" s="111">
        <f t="shared" si="4"/>
        <v>737474000</v>
      </c>
      <c r="I92" s="111">
        <v>546847000</v>
      </c>
      <c r="J92" s="111">
        <v>513169099</v>
      </c>
      <c r="K92" s="111">
        <v>6356128</v>
      </c>
      <c r="L92" s="111">
        <f t="shared" si="5"/>
        <v>519525227</v>
      </c>
      <c r="M92" s="112">
        <f t="shared" si="6"/>
        <v>95.0037628440862</v>
      </c>
      <c r="N92" s="114">
        <f t="shared" si="7"/>
        <v>27321773</v>
      </c>
    </row>
    <row r="93" spans="1:14" ht="27" customHeight="1">
      <c r="A93" s="108" t="s">
        <v>20</v>
      </c>
      <c r="B93" s="109" t="s">
        <v>20</v>
      </c>
      <c r="C93" s="109" t="s">
        <v>20</v>
      </c>
      <c r="D93" s="109" t="s">
        <v>20</v>
      </c>
      <c r="E93" s="101" t="s">
        <v>268</v>
      </c>
      <c r="F93" s="111">
        <v>737474000</v>
      </c>
      <c r="G93" s="111">
        <v>0</v>
      </c>
      <c r="H93" s="111">
        <f t="shared" si="4"/>
        <v>737474000</v>
      </c>
      <c r="I93" s="111">
        <v>546847000</v>
      </c>
      <c r="J93" s="111">
        <v>513169099</v>
      </c>
      <c r="K93" s="111">
        <v>6356128</v>
      </c>
      <c r="L93" s="111">
        <f t="shared" si="5"/>
        <v>519525227</v>
      </c>
      <c r="M93" s="112">
        <f t="shared" si="6"/>
        <v>95.0037628440862</v>
      </c>
      <c r="N93" s="114">
        <f t="shared" si="7"/>
        <v>27321773</v>
      </c>
    </row>
    <row r="94" spans="1:14" ht="27" customHeight="1">
      <c r="A94" s="108" t="s">
        <v>20</v>
      </c>
      <c r="B94" s="109" t="s">
        <v>20</v>
      </c>
      <c r="C94" s="109" t="s">
        <v>22</v>
      </c>
      <c r="D94" s="109" t="s">
        <v>20</v>
      </c>
      <c r="E94" s="101" t="s">
        <v>269</v>
      </c>
      <c r="F94" s="111">
        <v>737474000</v>
      </c>
      <c r="G94" s="111">
        <v>0</v>
      </c>
      <c r="H94" s="111">
        <f t="shared" si="4"/>
        <v>737474000</v>
      </c>
      <c r="I94" s="111">
        <v>546847000</v>
      </c>
      <c r="J94" s="111">
        <v>513169099</v>
      </c>
      <c r="K94" s="111">
        <v>6356128</v>
      </c>
      <c r="L94" s="111">
        <f t="shared" si="5"/>
        <v>519525227</v>
      </c>
      <c r="M94" s="112">
        <f t="shared" si="6"/>
        <v>95.0037628440862</v>
      </c>
      <c r="N94" s="114">
        <f t="shared" si="7"/>
        <v>27321773</v>
      </c>
    </row>
    <row r="95" spans="1:14" ht="27" customHeight="1">
      <c r="A95" s="108" t="s">
        <v>20</v>
      </c>
      <c r="B95" s="109" t="s">
        <v>20</v>
      </c>
      <c r="C95" s="109" t="s">
        <v>20</v>
      </c>
      <c r="D95" s="109" t="s">
        <v>22</v>
      </c>
      <c r="E95" s="101" t="s">
        <v>270</v>
      </c>
      <c r="F95" s="111">
        <v>737474000</v>
      </c>
      <c r="G95" s="111">
        <v>0</v>
      </c>
      <c r="H95" s="111">
        <f t="shared" si="4"/>
        <v>737474000</v>
      </c>
      <c r="I95" s="111">
        <v>546847000</v>
      </c>
      <c r="J95" s="111">
        <v>513169099</v>
      </c>
      <c r="K95" s="111">
        <v>6356128</v>
      </c>
      <c r="L95" s="111">
        <f t="shared" si="5"/>
        <v>519525227</v>
      </c>
      <c r="M95" s="112">
        <f t="shared" si="6"/>
        <v>95.0037628440862</v>
      </c>
      <c r="N95" s="114">
        <f t="shared" si="7"/>
        <v>27321773</v>
      </c>
    </row>
    <row r="96" spans="1:14" s="96" customFormat="1" ht="27" customHeight="1">
      <c r="A96" s="108" t="s">
        <v>39</v>
      </c>
      <c r="B96" s="109" t="s">
        <v>20</v>
      </c>
      <c r="C96" s="109" t="s">
        <v>20</v>
      </c>
      <c r="D96" s="109" t="s">
        <v>20</v>
      </c>
      <c r="E96" s="101" t="s">
        <v>271</v>
      </c>
      <c r="F96" s="111">
        <v>19118260000</v>
      </c>
      <c r="G96" s="111">
        <v>0</v>
      </c>
      <c r="H96" s="111">
        <f t="shared" si="4"/>
        <v>19118260000</v>
      </c>
      <c r="I96" s="111">
        <v>14518014000</v>
      </c>
      <c r="J96" s="111">
        <v>12133445719</v>
      </c>
      <c r="K96" s="111">
        <v>13334060</v>
      </c>
      <c r="L96" s="111">
        <f t="shared" si="5"/>
        <v>12146779779</v>
      </c>
      <c r="M96" s="112">
        <f t="shared" si="6"/>
        <v>83.66695182274931</v>
      </c>
      <c r="N96" s="114">
        <f t="shared" si="7"/>
        <v>2371234221</v>
      </c>
    </row>
    <row r="97" spans="1:14" ht="27" customHeight="1">
      <c r="A97" s="108" t="s">
        <v>20</v>
      </c>
      <c r="B97" s="109" t="s">
        <v>22</v>
      </c>
      <c r="C97" s="109" t="s">
        <v>20</v>
      </c>
      <c r="D97" s="109" t="s">
        <v>20</v>
      </c>
      <c r="E97" s="101" t="s">
        <v>272</v>
      </c>
      <c r="F97" s="111">
        <v>6364678000</v>
      </c>
      <c r="G97" s="111">
        <v>0</v>
      </c>
      <c r="H97" s="111">
        <f t="shared" si="4"/>
        <v>6364678000</v>
      </c>
      <c r="I97" s="111">
        <v>5011407000</v>
      </c>
      <c r="J97" s="111">
        <v>3944264962</v>
      </c>
      <c r="K97" s="111">
        <v>0</v>
      </c>
      <c r="L97" s="111">
        <f t="shared" si="5"/>
        <v>3944264962</v>
      </c>
      <c r="M97" s="112">
        <f t="shared" si="6"/>
        <v>78.7057399648442</v>
      </c>
      <c r="N97" s="114">
        <f t="shared" si="7"/>
        <v>1067142038</v>
      </c>
    </row>
    <row r="98" spans="1:14" ht="27" customHeight="1">
      <c r="A98" s="108" t="s">
        <v>20</v>
      </c>
      <c r="B98" s="109" t="s">
        <v>20</v>
      </c>
      <c r="C98" s="109" t="s">
        <v>20</v>
      </c>
      <c r="D98" s="109" t="s">
        <v>20</v>
      </c>
      <c r="E98" s="101" t="s">
        <v>589</v>
      </c>
      <c r="F98" s="111">
        <v>6364678000</v>
      </c>
      <c r="G98" s="111">
        <v>0</v>
      </c>
      <c r="H98" s="111">
        <f t="shared" si="4"/>
        <v>6364678000</v>
      </c>
      <c r="I98" s="111">
        <v>5011407000</v>
      </c>
      <c r="J98" s="111">
        <v>3944264962</v>
      </c>
      <c r="K98" s="111">
        <v>0</v>
      </c>
      <c r="L98" s="111">
        <f t="shared" si="5"/>
        <v>3944264962</v>
      </c>
      <c r="M98" s="112">
        <f t="shared" si="6"/>
        <v>78.7057399648442</v>
      </c>
      <c r="N98" s="114">
        <f t="shared" si="7"/>
        <v>1067142038</v>
      </c>
    </row>
    <row r="99" spans="1:14" ht="27" customHeight="1">
      <c r="A99" s="108" t="s">
        <v>20</v>
      </c>
      <c r="B99" s="109" t="s">
        <v>20</v>
      </c>
      <c r="C99" s="109" t="s">
        <v>22</v>
      </c>
      <c r="D99" s="109" t="s">
        <v>20</v>
      </c>
      <c r="E99" s="101" t="s">
        <v>273</v>
      </c>
      <c r="F99" s="111">
        <v>4820333000</v>
      </c>
      <c r="G99" s="111">
        <v>0</v>
      </c>
      <c r="H99" s="111">
        <f t="shared" si="4"/>
        <v>4820333000</v>
      </c>
      <c r="I99" s="111">
        <v>3478112000</v>
      </c>
      <c r="J99" s="111">
        <v>2609038194</v>
      </c>
      <c r="K99" s="111">
        <v>0</v>
      </c>
      <c r="L99" s="111">
        <f t="shared" si="5"/>
        <v>2609038194</v>
      </c>
      <c r="M99" s="112">
        <f t="shared" si="6"/>
        <v>75.01305863640964</v>
      </c>
      <c r="N99" s="114">
        <f t="shared" si="7"/>
        <v>869073806</v>
      </c>
    </row>
    <row r="100" spans="1:14" ht="27" customHeight="1">
      <c r="A100" s="108" t="s">
        <v>20</v>
      </c>
      <c r="B100" s="109" t="s">
        <v>20</v>
      </c>
      <c r="C100" s="109" t="s">
        <v>20</v>
      </c>
      <c r="D100" s="109" t="s">
        <v>22</v>
      </c>
      <c r="E100" s="101" t="s">
        <v>274</v>
      </c>
      <c r="F100" s="111">
        <v>607600000</v>
      </c>
      <c r="G100" s="111">
        <v>0</v>
      </c>
      <c r="H100" s="111">
        <f t="shared" si="4"/>
        <v>607600000</v>
      </c>
      <c r="I100" s="111">
        <v>413432000</v>
      </c>
      <c r="J100" s="111">
        <v>255361617</v>
      </c>
      <c r="K100" s="111">
        <v>0</v>
      </c>
      <c r="L100" s="111">
        <f t="shared" si="5"/>
        <v>255361617</v>
      </c>
      <c r="M100" s="112">
        <f t="shared" si="6"/>
        <v>61.766292159291005</v>
      </c>
      <c r="N100" s="114">
        <f t="shared" si="7"/>
        <v>158070383</v>
      </c>
    </row>
    <row r="101" spans="1:14" ht="27" customHeight="1">
      <c r="A101" s="115" t="s">
        <v>20</v>
      </c>
      <c r="B101" s="116" t="s">
        <v>20</v>
      </c>
      <c r="C101" s="116" t="s">
        <v>20</v>
      </c>
      <c r="D101" s="116" t="s">
        <v>28</v>
      </c>
      <c r="E101" s="117" t="s">
        <v>275</v>
      </c>
      <c r="F101" s="118">
        <v>140244000</v>
      </c>
      <c r="G101" s="118">
        <v>0</v>
      </c>
      <c r="H101" s="118">
        <f t="shared" si="4"/>
        <v>140244000</v>
      </c>
      <c r="I101" s="118">
        <v>133391000</v>
      </c>
      <c r="J101" s="118">
        <v>97521252</v>
      </c>
      <c r="K101" s="118">
        <v>0</v>
      </c>
      <c r="L101" s="118">
        <f t="shared" si="5"/>
        <v>97521252</v>
      </c>
      <c r="M101" s="119">
        <f t="shared" si="6"/>
        <v>73.1093192194376</v>
      </c>
      <c r="N101" s="136">
        <f t="shared" si="7"/>
        <v>35869748</v>
      </c>
    </row>
    <row r="102" spans="1:14" ht="27" customHeight="1">
      <c r="A102" s="108" t="s">
        <v>20</v>
      </c>
      <c r="B102" s="109" t="s">
        <v>20</v>
      </c>
      <c r="C102" s="109" t="s">
        <v>20</v>
      </c>
      <c r="D102" s="109" t="s">
        <v>32</v>
      </c>
      <c r="E102" s="101" t="s">
        <v>540</v>
      </c>
      <c r="F102" s="111">
        <v>4072489000</v>
      </c>
      <c r="G102" s="111">
        <v>0</v>
      </c>
      <c r="H102" s="111">
        <f t="shared" si="4"/>
        <v>4072489000</v>
      </c>
      <c r="I102" s="111">
        <v>2931289000</v>
      </c>
      <c r="J102" s="111">
        <v>2256155325</v>
      </c>
      <c r="K102" s="111">
        <v>0</v>
      </c>
      <c r="L102" s="111">
        <f t="shared" si="5"/>
        <v>2256155325</v>
      </c>
      <c r="M102" s="112">
        <f t="shared" si="6"/>
        <v>76.9680275469256</v>
      </c>
      <c r="N102" s="114">
        <f t="shared" si="7"/>
        <v>675133675</v>
      </c>
    </row>
    <row r="103" spans="1:14" ht="27" customHeight="1">
      <c r="A103" s="108" t="s">
        <v>20</v>
      </c>
      <c r="B103" s="109" t="s">
        <v>20</v>
      </c>
      <c r="C103" s="109" t="s">
        <v>28</v>
      </c>
      <c r="D103" s="109" t="s">
        <v>20</v>
      </c>
      <c r="E103" s="101" t="s">
        <v>276</v>
      </c>
      <c r="F103" s="111">
        <v>49098000</v>
      </c>
      <c r="G103" s="111">
        <v>0</v>
      </c>
      <c r="H103" s="111">
        <f t="shared" si="4"/>
        <v>49098000</v>
      </c>
      <c r="I103" s="111">
        <v>49098000</v>
      </c>
      <c r="J103" s="111">
        <v>39265710</v>
      </c>
      <c r="K103" s="111">
        <v>0</v>
      </c>
      <c r="L103" s="111">
        <f t="shared" si="5"/>
        <v>39265710</v>
      </c>
      <c r="M103" s="112">
        <f t="shared" si="6"/>
        <v>79.97415373334962</v>
      </c>
      <c r="N103" s="114">
        <f t="shared" si="7"/>
        <v>9832290</v>
      </c>
    </row>
    <row r="104" spans="1:14" ht="27" customHeight="1">
      <c r="A104" s="108" t="s">
        <v>20</v>
      </c>
      <c r="B104" s="109" t="s">
        <v>20</v>
      </c>
      <c r="C104" s="109" t="s">
        <v>20</v>
      </c>
      <c r="D104" s="109" t="s">
        <v>22</v>
      </c>
      <c r="E104" s="101" t="s">
        <v>277</v>
      </c>
      <c r="F104" s="111">
        <v>49098000</v>
      </c>
      <c r="G104" s="111">
        <v>0</v>
      </c>
      <c r="H104" s="111">
        <f t="shared" si="4"/>
        <v>49098000</v>
      </c>
      <c r="I104" s="111">
        <v>49098000</v>
      </c>
      <c r="J104" s="111">
        <v>39265710</v>
      </c>
      <c r="K104" s="111">
        <v>0</v>
      </c>
      <c r="L104" s="111">
        <f t="shared" si="5"/>
        <v>39265710</v>
      </c>
      <c r="M104" s="112">
        <f t="shared" si="6"/>
        <v>79.97415373334962</v>
      </c>
      <c r="N104" s="114">
        <f t="shared" si="7"/>
        <v>9832290</v>
      </c>
    </row>
    <row r="105" spans="1:14" ht="27" customHeight="1">
      <c r="A105" s="108" t="s">
        <v>20</v>
      </c>
      <c r="B105" s="109" t="s">
        <v>20</v>
      </c>
      <c r="C105" s="109" t="s">
        <v>32</v>
      </c>
      <c r="D105" s="109" t="s">
        <v>20</v>
      </c>
      <c r="E105" s="101" t="s">
        <v>278</v>
      </c>
      <c r="F105" s="111">
        <v>1495247000</v>
      </c>
      <c r="G105" s="111">
        <v>0</v>
      </c>
      <c r="H105" s="111">
        <f t="shared" si="4"/>
        <v>1495247000</v>
      </c>
      <c r="I105" s="111">
        <v>1484197000</v>
      </c>
      <c r="J105" s="111">
        <v>1295961058</v>
      </c>
      <c r="K105" s="111">
        <v>0</v>
      </c>
      <c r="L105" s="111">
        <f t="shared" si="5"/>
        <v>1295961058</v>
      </c>
      <c r="M105" s="112">
        <f t="shared" si="6"/>
        <v>87.31732094863418</v>
      </c>
      <c r="N105" s="114">
        <f t="shared" si="7"/>
        <v>188235942</v>
      </c>
    </row>
    <row r="106" spans="1:14" ht="27" customHeight="1">
      <c r="A106" s="108" t="s">
        <v>20</v>
      </c>
      <c r="B106" s="109" t="s">
        <v>28</v>
      </c>
      <c r="C106" s="109" t="s">
        <v>20</v>
      </c>
      <c r="D106" s="109" t="s">
        <v>20</v>
      </c>
      <c r="E106" s="101" t="s">
        <v>279</v>
      </c>
      <c r="F106" s="111">
        <v>6107422000</v>
      </c>
      <c r="G106" s="111">
        <v>0</v>
      </c>
      <c r="H106" s="111">
        <f t="shared" si="4"/>
        <v>6107422000</v>
      </c>
      <c r="I106" s="111">
        <v>5745557000</v>
      </c>
      <c r="J106" s="111">
        <v>4593481229</v>
      </c>
      <c r="K106" s="111">
        <v>0</v>
      </c>
      <c r="L106" s="111">
        <f t="shared" si="5"/>
        <v>4593481229</v>
      </c>
      <c r="M106" s="112">
        <f t="shared" si="6"/>
        <v>79.94840585516774</v>
      </c>
      <c r="N106" s="114">
        <f t="shared" si="7"/>
        <v>1152075771</v>
      </c>
    </row>
    <row r="107" spans="1:14" ht="27" customHeight="1">
      <c r="A107" s="108" t="s">
        <v>20</v>
      </c>
      <c r="B107" s="109" t="s">
        <v>20</v>
      </c>
      <c r="C107" s="109" t="s">
        <v>20</v>
      </c>
      <c r="D107" s="109" t="s">
        <v>20</v>
      </c>
      <c r="E107" s="101" t="s">
        <v>280</v>
      </c>
      <c r="F107" s="111">
        <v>6107422000</v>
      </c>
      <c r="G107" s="111">
        <v>0</v>
      </c>
      <c r="H107" s="111">
        <f t="shared" si="4"/>
        <v>6107422000</v>
      </c>
      <c r="I107" s="111">
        <v>5745557000</v>
      </c>
      <c r="J107" s="111">
        <v>4593481229</v>
      </c>
      <c r="K107" s="111">
        <v>0</v>
      </c>
      <c r="L107" s="111">
        <f t="shared" si="5"/>
        <v>4593481229</v>
      </c>
      <c r="M107" s="112">
        <f t="shared" si="6"/>
        <v>79.94840585516774</v>
      </c>
      <c r="N107" s="114">
        <f t="shared" si="7"/>
        <v>1152075771</v>
      </c>
    </row>
    <row r="108" spans="1:14" ht="27" customHeight="1">
      <c r="A108" s="108" t="s">
        <v>20</v>
      </c>
      <c r="B108" s="109" t="s">
        <v>20</v>
      </c>
      <c r="C108" s="109" t="s">
        <v>22</v>
      </c>
      <c r="D108" s="109" t="s">
        <v>20</v>
      </c>
      <c r="E108" s="101" t="s">
        <v>281</v>
      </c>
      <c r="F108" s="111">
        <v>1378442000</v>
      </c>
      <c r="G108" s="111">
        <v>0</v>
      </c>
      <c r="H108" s="111">
        <f t="shared" si="4"/>
        <v>1378442000</v>
      </c>
      <c r="I108" s="111">
        <v>1323772000</v>
      </c>
      <c r="J108" s="111">
        <v>984588049</v>
      </c>
      <c r="K108" s="111">
        <v>0</v>
      </c>
      <c r="L108" s="111">
        <f t="shared" si="5"/>
        <v>984588049</v>
      </c>
      <c r="M108" s="112">
        <f t="shared" si="6"/>
        <v>74.37746447273398</v>
      </c>
      <c r="N108" s="114">
        <f t="shared" si="7"/>
        <v>339183951</v>
      </c>
    </row>
    <row r="109" spans="1:14" ht="27" customHeight="1">
      <c r="A109" s="108" t="s">
        <v>20</v>
      </c>
      <c r="B109" s="109" t="s">
        <v>20</v>
      </c>
      <c r="C109" s="109" t="s">
        <v>20</v>
      </c>
      <c r="D109" s="109" t="s">
        <v>22</v>
      </c>
      <c r="E109" s="101" t="s">
        <v>541</v>
      </c>
      <c r="F109" s="111">
        <v>1378442000</v>
      </c>
      <c r="G109" s="111">
        <v>0</v>
      </c>
      <c r="H109" s="111">
        <f t="shared" si="4"/>
        <v>1378442000</v>
      </c>
      <c r="I109" s="111">
        <v>1323772000</v>
      </c>
      <c r="J109" s="111">
        <v>984588049</v>
      </c>
      <c r="K109" s="111">
        <v>0</v>
      </c>
      <c r="L109" s="111">
        <f t="shared" si="5"/>
        <v>984588049</v>
      </c>
      <c r="M109" s="112">
        <f t="shared" si="6"/>
        <v>74.37746447273398</v>
      </c>
      <c r="N109" s="114">
        <f t="shared" si="7"/>
        <v>339183951</v>
      </c>
    </row>
    <row r="110" spans="1:14" ht="27" customHeight="1">
      <c r="A110" s="108" t="s">
        <v>20</v>
      </c>
      <c r="B110" s="109" t="s">
        <v>20</v>
      </c>
      <c r="C110" s="109" t="s">
        <v>28</v>
      </c>
      <c r="D110" s="109" t="s">
        <v>20</v>
      </c>
      <c r="E110" s="101" t="s">
        <v>282</v>
      </c>
      <c r="F110" s="111">
        <v>1234599000</v>
      </c>
      <c r="G110" s="111">
        <v>0</v>
      </c>
      <c r="H110" s="111">
        <f t="shared" si="4"/>
        <v>1234599000</v>
      </c>
      <c r="I110" s="111">
        <v>927404000</v>
      </c>
      <c r="J110" s="111">
        <v>706832904</v>
      </c>
      <c r="K110" s="111">
        <v>0</v>
      </c>
      <c r="L110" s="111">
        <f t="shared" si="5"/>
        <v>706832904</v>
      </c>
      <c r="M110" s="112">
        <f t="shared" si="6"/>
        <v>76.21628804706471</v>
      </c>
      <c r="N110" s="114">
        <f t="shared" si="7"/>
        <v>220571096</v>
      </c>
    </row>
    <row r="111" spans="1:14" ht="27" customHeight="1">
      <c r="A111" s="108" t="s">
        <v>20</v>
      </c>
      <c r="B111" s="109" t="s">
        <v>20</v>
      </c>
      <c r="C111" s="109" t="s">
        <v>20</v>
      </c>
      <c r="D111" s="109" t="s">
        <v>22</v>
      </c>
      <c r="E111" s="101" t="s">
        <v>283</v>
      </c>
      <c r="F111" s="111">
        <v>1234599000</v>
      </c>
      <c r="G111" s="111">
        <v>0</v>
      </c>
      <c r="H111" s="111">
        <f t="shared" si="4"/>
        <v>1234599000</v>
      </c>
      <c r="I111" s="111">
        <v>927404000</v>
      </c>
      <c r="J111" s="111">
        <v>706832904</v>
      </c>
      <c r="K111" s="111">
        <v>0</v>
      </c>
      <c r="L111" s="111">
        <f t="shared" si="5"/>
        <v>706832904</v>
      </c>
      <c r="M111" s="112">
        <f t="shared" si="6"/>
        <v>76.21628804706471</v>
      </c>
      <c r="N111" s="114">
        <f t="shared" si="7"/>
        <v>220571096</v>
      </c>
    </row>
    <row r="112" spans="1:14" ht="27" customHeight="1">
      <c r="A112" s="108" t="s">
        <v>20</v>
      </c>
      <c r="B112" s="109" t="s">
        <v>20</v>
      </c>
      <c r="C112" s="109" t="s">
        <v>32</v>
      </c>
      <c r="D112" s="109" t="s">
        <v>20</v>
      </c>
      <c r="E112" s="101" t="s">
        <v>284</v>
      </c>
      <c r="F112" s="111">
        <v>764395000</v>
      </c>
      <c r="G112" s="111">
        <v>0</v>
      </c>
      <c r="H112" s="111">
        <f t="shared" si="4"/>
        <v>764395000</v>
      </c>
      <c r="I112" s="111">
        <v>764395000</v>
      </c>
      <c r="J112" s="111">
        <v>709305000</v>
      </c>
      <c r="K112" s="111">
        <v>0</v>
      </c>
      <c r="L112" s="111">
        <f t="shared" si="5"/>
        <v>709305000</v>
      </c>
      <c r="M112" s="112">
        <f t="shared" si="6"/>
        <v>92.79299315144657</v>
      </c>
      <c r="N112" s="114">
        <f t="shared" si="7"/>
        <v>55090000</v>
      </c>
    </row>
    <row r="113" spans="1:14" ht="27" customHeight="1">
      <c r="A113" s="108" t="s">
        <v>20</v>
      </c>
      <c r="B113" s="109" t="s">
        <v>20</v>
      </c>
      <c r="C113" s="109" t="s">
        <v>36</v>
      </c>
      <c r="D113" s="109" t="s">
        <v>20</v>
      </c>
      <c r="E113" s="101" t="s">
        <v>285</v>
      </c>
      <c r="F113" s="111">
        <v>2729986000</v>
      </c>
      <c r="G113" s="111">
        <v>0</v>
      </c>
      <c r="H113" s="111">
        <f t="shared" si="4"/>
        <v>2729986000</v>
      </c>
      <c r="I113" s="111">
        <v>2729986000</v>
      </c>
      <c r="J113" s="111">
        <v>2192755276</v>
      </c>
      <c r="K113" s="111">
        <v>0</v>
      </c>
      <c r="L113" s="111">
        <f t="shared" si="5"/>
        <v>2192755276</v>
      </c>
      <c r="M113" s="112">
        <f t="shared" si="6"/>
        <v>80.32111798375523</v>
      </c>
      <c r="N113" s="114">
        <f t="shared" si="7"/>
        <v>537230724</v>
      </c>
    </row>
    <row r="114" spans="1:14" ht="27" customHeight="1">
      <c r="A114" s="108" t="s">
        <v>20</v>
      </c>
      <c r="B114" s="109" t="s">
        <v>32</v>
      </c>
      <c r="C114" s="109" t="s">
        <v>20</v>
      </c>
      <c r="D114" s="109" t="s">
        <v>20</v>
      </c>
      <c r="E114" s="101" t="s">
        <v>286</v>
      </c>
      <c r="F114" s="111">
        <v>6635800000</v>
      </c>
      <c r="G114" s="111">
        <v>0</v>
      </c>
      <c r="H114" s="111">
        <f t="shared" si="4"/>
        <v>6635800000</v>
      </c>
      <c r="I114" s="111">
        <v>3755810000</v>
      </c>
      <c r="J114" s="111">
        <v>3590478621</v>
      </c>
      <c r="K114" s="111">
        <v>13334060</v>
      </c>
      <c r="L114" s="111">
        <f t="shared" si="5"/>
        <v>3603812681</v>
      </c>
      <c r="M114" s="112">
        <f t="shared" si="6"/>
        <v>95.95300829914186</v>
      </c>
      <c r="N114" s="114">
        <f t="shared" si="7"/>
        <v>151997319</v>
      </c>
    </row>
    <row r="115" spans="1:14" ht="27" customHeight="1">
      <c r="A115" s="108" t="s">
        <v>20</v>
      </c>
      <c r="B115" s="109" t="s">
        <v>20</v>
      </c>
      <c r="C115" s="109" t="s">
        <v>20</v>
      </c>
      <c r="D115" s="109" t="s">
        <v>20</v>
      </c>
      <c r="E115" s="101" t="s">
        <v>287</v>
      </c>
      <c r="F115" s="111">
        <v>179800000</v>
      </c>
      <c r="G115" s="111">
        <v>0</v>
      </c>
      <c r="H115" s="111">
        <f t="shared" si="4"/>
        <v>179800000</v>
      </c>
      <c r="I115" s="111">
        <v>129900000</v>
      </c>
      <c r="J115" s="111">
        <v>109856229</v>
      </c>
      <c r="K115" s="111">
        <v>13274060</v>
      </c>
      <c r="L115" s="111">
        <f t="shared" si="5"/>
        <v>123130289</v>
      </c>
      <c r="M115" s="112">
        <f t="shared" si="6"/>
        <v>94.78852117013086</v>
      </c>
      <c r="N115" s="114">
        <f t="shared" si="7"/>
        <v>6769711</v>
      </c>
    </row>
    <row r="116" spans="1:14" ht="27" customHeight="1">
      <c r="A116" s="108" t="s">
        <v>20</v>
      </c>
      <c r="B116" s="109" t="s">
        <v>20</v>
      </c>
      <c r="C116" s="109" t="s">
        <v>22</v>
      </c>
      <c r="D116" s="109" t="s">
        <v>20</v>
      </c>
      <c r="E116" s="101" t="s">
        <v>288</v>
      </c>
      <c r="F116" s="111">
        <v>179800000</v>
      </c>
      <c r="G116" s="111">
        <v>0</v>
      </c>
      <c r="H116" s="111">
        <f t="shared" si="4"/>
        <v>179800000</v>
      </c>
      <c r="I116" s="111">
        <v>129900000</v>
      </c>
      <c r="J116" s="111">
        <v>109856229</v>
      </c>
      <c r="K116" s="111">
        <v>13274060</v>
      </c>
      <c r="L116" s="111">
        <f t="shared" si="5"/>
        <v>123130289</v>
      </c>
      <c r="M116" s="112">
        <f t="shared" si="6"/>
        <v>94.78852117013086</v>
      </c>
      <c r="N116" s="114">
        <f t="shared" si="7"/>
        <v>6769711</v>
      </c>
    </row>
    <row r="117" spans="1:14" ht="27" customHeight="1">
      <c r="A117" s="108" t="s">
        <v>20</v>
      </c>
      <c r="B117" s="109" t="s">
        <v>20</v>
      </c>
      <c r="C117" s="109" t="s">
        <v>20</v>
      </c>
      <c r="D117" s="109" t="s">
        <v>22</v>
      </c>
      <c r="E117" s="101" t="s">
        <v>289</v>
      </c>
      <c r="F117" s="111">
        <v>179800000</v>
      </c>
      <c r="G117" s="111">
        <v>0</v>
      </c>
      <c r="H117" s="111">
        <f t="shared" si="4"/>
        <v>179800000</v>
      </c>
      <c r="I117" s="111">
        <v>129900000</v>
      </c>
      <c r="J117" s="111">
        <v>109856229</v>
      </c>
      <c r="K117" s="111">
        <v>13274060</v>
      </c>
      <c r="L117" s="111">
        <f t="shared" si="5"/>
        <v>123130289</v>
      </c>
      <c r="M117" s="112">
        <f t="shared" si="6"/>
        <v>94.78852117013086</v>
      </c>
      <c r="N117" s="114">
        <f t="shared" si="7"/>
        <v>6769711</v>
      </c>
    </row>
    <row r="118" spans="1:14" ht="27" customHeight="1">
      <c r="A118" s="108" t="s">
        <v>20</v>
      </c>
      <c r="B118" s="109" t="s">
        <v>20</v>
      </c>
      <c r="C118" s="109" t="s">
        <v>20</v>
      </c>
      <c r="D118" s="109" t="s">
        <v>20</v>
      </c>
      <c r="E118" s="101" t="s">
        <v>290</v>
      </c>
      <c r="F118" s="111">
        <v>6456000000</v>
      </c>
      <c r="G118" s="111">
        <v>0</v>
      </c>
      <c r="H118" s="111">
        <f t="shared" si="4"/>
        <v>6456000000</v>
      </c>
      <c r="I118" s="111">
        <v>3625910000</v>
      </c>
      <c r="J118" s="111">
        <v>3480622392</v>
      </c>
      <c r="K118" s="111">
        <v>60000</v>
      </c>
      <c r="L118" s="111">
        <f t="shared" si="5"/>
        <v>3480682392</v>
      </c>
      <c r="M118" s="112">
        <f t="shared" si="6"/>
        <v>95.99472662035186</v>
      </c>
      <c r="N118" s="114">
        <f t="shared" si="7"/>
        <v>145227608</v>
      </c>
    </row>
    <row r="119" spans="1:14" ht="27" customHeight="1">
      <c r="A119" s="108" t="s">
        <v>20</v>
      </c>
      <c r="B119" s="109" t="s">
        <v>20</v>
      </c>
      <c r="C119" s="109" t="s">
        <v>28</v>
      </c>
      <c r="D119" s="109" t="s">
        <v>20</v>
      </c>
      <c r="E119" s="101" t="s">
        <v>291</v>
      </c>
      <c r="F119" s="111">
        <v>6456000000</v>
      </c>
      <c r="G119" s="111">
        <v>0</v>
      </c>
      <c r="H119" s="111">
        <f t="shared" si="4"/>
        <v>6456000000</v>
      </c>
      <c r="I119" s="111">
        <v>3625910000</v>
      </c>
      <c r="J119" s="111">
        <v>3480622392</v>
      </c>
      <c r="K119" s="111">
        <v>60000</v>
      </c>
      <c r="L119" s="111">
        <f t="shared" si="5"/>
        <v>3480682392</v>
      </c>
      <c r="M119" s="112">
        <f t="shared" si="6"/>
        <v>95.99472662035186</v>
      </c>
      <c r="N119" s="114">
        <f t="shared" si="7"/>
        <v>145227608</v>
      </c>
    </row>
    <row r="120" spans="1:14" ht="27" customHeight="1">
      <c r="A120" s="108" t="s">
        <v>20</v>
      </c>
      <c r="B120" s="109" t="s">
        <v>20</v>
      </c>
      <c r="C120" s="109" t="s">
        <v>20</v>
      </c>
      <c r="D120" s="109" t="s">
        <v>22</v>
      </c>
      <c r="E120" s="101" t="s">
        <v>292</v>
      </c>
      <c r="F120" s="111">
        <v>6456000000</v>
      </c>
      <c r="G120" s="111">
        <v>0</v>
      </c>
      <c r="H120" s="111">
        <f t="shared" si="4"/>
        <v>6456000000</v>
      </c>
      <c r="I120" s="111">
        <v>3625910000</v>
      </c>
      <c r="J120" s="111">
        <v>3480622392</v>
      </c>
      <c r="K120" s="111">
        <v>60000</v>
      </c>
      <c r="L120" s="111">
        <f t="shared" si="5"/>
        <v>3480682392</v>
      </c>
      <c r="M120" s="112">
        <f t="shared" si="6"/>
        <v>95.99472662035186</v>
      </c>
      <c r="N120" s="114">
        <f t="shared" si="7"/>
        <v>145227608</v>
      </c>
    </row>
    <row r="121" spans="1:14" ht="27" customHeight="1">
      <c r="A121" s="108" t="s">
        <v>20</v>
      </c>
      <c r="B121" s="109" t="s">
        <v>36</v>
      </c>
      <c r="C121" s="109" t="s">
        <v>20</v>
      </c>
      <c r="D121" s="109" t="s">
        <v>20</v>
      </c>
      <c r="E121" s="101" t="s">
        <v>293</v>
      </c>
      <c r="F121" s="111">
        <v>180000</v>
      </c>
      <c r="G121" s="111">
        <v>0</v>
      </c>
      <c r="H121" s="111">
        <f t="shared" si="4"/>
        <v>180000</v>
      </c>
      <c r="I121" s="111">
        <v>150000</v>
      </c>
      <c r="J121" s="111">
        <v>133986</v>
      </c>
      <c r="K121" s="111">
        <v>0</v>
      </c>
      <c r="L121" s="111">
        <f t="shared" si="5"/>
        <v>133986</v>
      </c>
      <c r="M121" s="112">
        <f t="shared" si="6"/>
        <v>89.324</v>
      </c>
      <c r="N121" s="114">
        <f t="shared" si="7"/>
        <v>16014</v>
      </c>
    </row>
    <row r="122" spans="1:14" ht="27" customHeight="1">
      <c r="A122" s="108" t="s">
        <v>20</v>
      </c>
      <c r="B122" s="109" t="s">
        <v>20</v>
      </c>
      <c r="C122" s="109" t="s">
        <v>20</v>
      </c>
      <c r="D122" s="109" t="s">
        <v>20</v>
      </c>
      <c r="E122" s="101" t="s">
        <v>294</v>
      </c>
      <c r="F122" s="111">
        <v>180000</v>
      </c>
      <c r="G122" s="111">
        <v>0</v>
      </c>
      <c r="H122" s="111">
        <f t="shared" si="4"/>
        <v>180000</v>
      </c>
      <c r="I122" s="111">
        <v>150000</v>
      </c>
      <c r="J122" s="111">
        <v>133986</v>
      </c>
      <c r="K122" s="111">
        <v>0</v>
      </c>
      <c r="L122" s="111">
        <f t="shared" si="5"/>
        <v>133986</v>
      </c>
      <c r="M122" s="112">
        <f t="shared" si="6"/>
        <v>89.324</v>
      </c>
      <c r="N122" s="114">
        <f t="shared" si="7"/>
        <v>16014</v>
      </c>
    </row>
    <row r="123" spans="1:14" ht="27" customHeight="1">
      <c r="A123" s="108" t="s">
        <v>20</v>
      </c>
      <c r="B123" s="109" t="s">
        <v>20</v>
      </c>
      <c r="C123" s="109" t="s">
        <v>22</v>
      </c>
      <c r="D123" s="109" t="s">
        <v>20</v>
      </c>
      <c r="E123" s="101" t="s">
        <v>295</v>
      </c>
      <c r="F123" s="111">
        <v>180000</v>
      </c>
      <c r="G123" s="111">
        <v>0</v>
      </c>
      <c r="H123" s="111">
        <f t="shared" si="4"/>
        <v>180000</v>
      </c>
      <c r="I123" s="111">
        <v>150000</v>
      </c>
      <c r="J123" s="111">
        <v>133986</v>
      </c>
      <c r="K123" s="111">
        <v>0</v>
      </c>
      <c r="L123" s="111">
        <f t="shared" si="5"/>
        <v>133986</v>
      </c>
      <c r="M123" s="112">
        <f t="shared" si="6"/>
        <v>89.324</v>
      </c>
      <c r="N123" s="114">
        <f t="shared" si="7"/>
        <v>16014</v>
      </c>
    </row>
    <row r="124" spans="1:14" ht="27" customHeight="1">
      <c r="A124" s="108" t="s">
        <v>20</v>
      </c>
      <c r="B124" s="109" t="s">
        <v>20</v>
      </c>
      <c r="C124" s="109" t="s">
        <v>20</v>
      </c>
      <c r="D124" s="109" t="s">
        <v>22</v>
      </c>
      <c r="E124" s="101" t="s">
        <v>296</v>
      </c>
      <c r="F124" s="111">
        <v>180000</v>
      </c>
      <c r="G124" s="111">
        <v>0</v>
      </c>
      <c r="H124" s="111">
        <f t="shared" si="4"/>
        <v>180000</v>
      </c>
      <c r="I124" s="111">
        <v>150000</v>
      </c>
      <c r="J124" s="111">
        <v>133986</v>
      </c>
      <c r="K124" s="111">
        <v>0</v>
      </c>
      <c r="L124" s="111">
        <f t="shared" si="5"/>
        <v>133986</v>
      </c>
      <c r="M124" s="112">
        <f t="shared" si="6"/>
        <v>89.324</v>
      </c>
      <c r="N124" s="114">
        <f t="shared" si="7"/>
        <v>16014</v>
      </c>
    </row>
    <row r="125" spans="1:14" ht="27" customHeight="1">
      <c r="A125" s="115" t="s">
        <v>20</v>
      </c>
      <c r="B125" s="116" t="s">
        <v>39</v>
      </c>
      <c r="C125" s="116" t="s">
        <v>20</v>
      </c>
      <c r="D125" s="116" t="s">
        <v>20</v>
      </c>
      <c r="E125" s="117" t="s">
        <v>297</v>
      </c>
      <c r="F125" s="118">
        <v>10180000</v>
      </c>
      <c r="G125" s="118">
        <v>0</v>
      </c>
      <c r="H125" s="118">
        <f t="shared" si="4"/>
        <v>10180000</v>
      </c>
      <c r="I125" s="118">
        <v>5090000</v>
      </c>
      <c r="J125" s="118">
        <v>5086921</v>
      </c>
      <c r="K125" s="118">
        <v>0</v>
      </c>
      <c r="L125" s="118">
        <f t="shared" si="5"/>
        <v>5086921</v>
      </c>
      <c r="M125" s="119">
        <f t="shared" si="6"/>
        <v>99.93950884086445</v>
      </c>
      <c r="N125" s="136">
        <f t="shared" si="7"/>
        <v>3079</v>
      </c>
    </row>
    <row r="126" spans="1:14" ht="27" customHeight="1">
      <c r="A126" s="108" t="s">
        <v>20</v>
      </c>
      <c r="B126" s="109" t="s">
        <v>20</v>
      </c>
      <c r="C126" s="109" t="s">
        <v>20</v>
      </c>
      <c r="D126" s="109" t="s">
        <v>20</v>
      </c>
      <c r="E126" s="101" t="s">
        <v>298</v>
      </c>
      <c r="F126" s="111">
        <v>10180000</v>
      </c>
      <c r="G126" s="111">
        <v>0</v>
      </c>
      <c r="H126" s="111">
        <f t="shared" si="4"/>
        <v>10180000</v>
      </c>
      <c r="I126" s="111">
        <v>5090000</v>
      </c>
      <c r="J126" s="111">
        <v>5086921</v>
      </c>
      <c r="K126" s="111">
        <v>0</v>
      </c>
      <c r="L126" s="111">
        <f t="shared" si="5"/>
        <v>5086921</v>
      </c>
      <c r="M126" s="112">
        <f t="shared" si="6"/>
        <v>99.93950884086445</v>
      </c>
      <c r="N126" s="114">
        <f t="shared" si="7"/>
        <v>3079</v>
      </c>
    </row>
    <row r="127" spans="1:14" ht="27" customHeight="1">
      <c r="A127" s="108" t="s">
        <v>20</v>
      </c>
      <c r="B127" s="109" t="s">
        <v>20</v>
      </c>
      <c r="C127" s="109" t="s">
        <v>22</v>
      </c>
      <c r="D127" s="109" t="s">
        <v>20</v>
      </c>
      <c r="E127" s="101" t="s">
        <v>299</v>
      </c>
      <c r="F127" s="111">
        <v>10180000</v>
      </c>
      <c r="G127" s="111">
        <v>0</v>
      </c>
      <c r="H127" s="111">
        <f t="shared" si="4"/>
        <v>10180000</v>
      </c>
      <c r="I127" s="111">
        <v>5090000</v>
      </c>
      <c r="J127" s="111">
        <v>5086921</v>
      </c>
      <c r="K127" s="111">
        <v>0</v>
      </c>
      <c r="L127" s="111">
        <f t="shared" si="5"/>
        <v>5086921</v>
      </c>
      <c r="M127" s="112">
        <f t="shared" si="6"/>
        <v>99.93950884086445</v>
      </c>
      <c r="N127" s="114">
        <f t="shared" si="7"/>
        <v>3079</v>
      </c>
    </row>
    <row r="128" spans="1:14" ht="27" customHeight="1">
      <c r="A128" s="108" t="s">
        <v>20</v>
      </c>
      <c r="B128" s="109" t="s">
        <v>20</v>
      </c>
      <c r="C128" s="109" t="s">
        <v>20</v>
      </c>
      <c r="D128" s="109" t="s">
        <v>22</v>
      </c>
      <c r="E128" s="101" t="s">
        <v>300</v>
      </c>
      <c r="F128" s="111">
        <v>10180000</v>
      </c>
      <c r="G128" s="111">
        <v>0</v>
      </c>
      <c r="H128" s="111">
        <f t="shared" si="4"/>
        <v>10180000</v>
      </c>
      <c r="I128" s="111">
        <v>5090000</v>
      </c>
      <c r="J128" s="111">
        <v>5086921</v>
      </c>
      <c r="K128" s="111">
        <v>0</v>
      </c>
      <c r="L128" s="111">
        <f t="shared" si="5"/>
        <v>5086921</v>
      </c>
      <c r="M128" s="112">
        <f t="shared" si="6"/>
        <v>99.93950884086445</v>
      </c>
      <c r="N128" s="114">
        <f t="shared" si="7"/>
        <v>3079</v>
      </c>
    </row>
    <row r="129" spans="1:14" s="96" customFormat="1" ht="27" customHeight="1">
      <c r="A129" s="108" t="s">
        <v>43</v>
      </c>
      <c r="B129" s="109" t="s">
        <v>20</v>
      </c>
      <c r="C129" s="109" t="s">
        <v>20</v>
      </c>
      <c r="D129" s="109" t="s">
        <v>20</v>
      </c>
      <c r="E129" s="101" t="s">
        <v>301</v>
      </c>
      <c r="F129" s="111">
        <v>89180000</v>
      </c>
      <c r="G129" s="111">
        <v>0</v>
      </c>
      <c r="H129" s="111">
        <f t="shared" si="4"/>
        <v>89180000</v>
      </c>
      <c r="I129" s="111">
        <v>55800000</v>
      </c>
      <c r="J129" s="111">
        <v>55800000</v>
      </c>
      <c r="K129" s="111">
        <v>0</v>
      </c>
      <c r="L129" s="111">
        <f t="shared" si="5"/>
        <v>55800000</v>
      </c>
      <c r="M129" s="112">
        <f t="shared" si="6"/>
        <v>100</v>
      </c>
      <c r="N129" s="114">
        <f t="shared" si="7"/>
        <v>0</v>
      </c>
    </row>
    <row r="130" spans="1:14" ht="27" customHeight="1">
      <c r="A130" s="108" t="s">
        <v>20</v>
      </c>
      <c r="B130" s="109" t="s">
        <v>22</v>
      </c>
      <c r="C130" s="109" t="s">
        <v>20</v>
      </c>
      <c r="D130" s="109" t="s">
        <v>20</v>
      </c>
      <c r="E130" s="101" t="s">
        <v>302</v>
      </c>
      <c r="F130" s="111">
        <v>79380000</v>
      </c>
      <c r="G130" s="111">
        <v>0</v>
      </c>
      <c r="H130" s="111">
        <f t="shared" si="4"/>
        <v>79380000</v>
      </c>
      <c r="I130" s="111">
        <v>46000000</v>
      </c>
      <c r="J130" s="111">
        <v>46000000</v>
      </c>
      <c r="K130" s="111">
        <v>0</v>
      </c>
      <c r="L130" s="111">
        <f t="shared" si="5"/>
        <v>46000000</v>
      </c>
      <c r="M130" s="112">
        <f t="shared" si="6"/>
        <v>100</v>
      </c>
      <c r="N130" s="114">
        <f t="shared" si="7"/>
        <v>0</v>
      </c>
    </row>
    <row r="131" spans="1:14" ht="27" customHeight="1">
      <c r="A131" s="108" t="s">
        <v>20</v>
      </c>
      <c r="B131" s="109" t="s">
        <v>20</v>
      </c>
      <c r="C131" s="109" t="s">
        <v>20</v>
      </c>
      <c r="D131" s="109" t="s">
        <v>20</v>
      </c>
      <c r="E131" s="101" t="s">
        <v>303</v>
      </c>
      <c r="F131" s="111">
        <v>79380000</v>
      </c>
      <c r="G131" s="111">
        <v>0</v>
      </c>
      <c r="H131" s="111">
        <f t="shared" si="4"/>
        <v>79380000</v>
      </c>
      <c r="I131" s="111">
        <v>46000000</v>
      </c>
      <c r="J131" s="111">
        <v>46000000</v>
      </c>
      <c r="K131" s="111">
        <v>0</v>
      </c>
      <c r="L131" s="111">
        <f t="shared" si="5"/>
        <v>46000000</v>
      </c>
      <c r="M131" s="112">
        <f t="shared" si="6"/>
        <v>100</v>
      </c>
      <c r="N131" s="114">
        <f t="shared" si="7"/>
        <v>0</v>
      </c>
    </row>
    <row r="132" spans="1:14" ht="27" customHeight="1">
      <c r="A132" s="108" t="s">
        <v>20</v>
      </c>
      <c r="B132" s="109" t="s">
        <v>20</v>
      </c>
      <c r="C132" s="109" t="s">
        <v>22</v>
      </c>
      <c r="D132" s="109" t="s">
        <v>20</v>
      </c>
      <c r="E132" s="101" t="s">
        <v>304</v>
      </c>
      <c r="F132" s="111">
        <v>79380000</v>
      </c>
      <c r="G132" s="111">
        <v>0</v>
      </c>
      <c r="H132" s="111">
        <f t="shared" si="4"/>
        <v>79380000</v>
      </c>
      <c r="I132" s="111">
        <v>46000000</v>
      </c>
      <c r="J132" s="111">
        <v>46000000</v>
      </c>
      <c r="K132" s="111">
        <v>0</v>
      </c>
      <c r="L132" s="111">
        <f t="shared" si="5"/>
        <v>46000000</v>
      </c>
      <c r="M132" s="112">
        <f t="shared" si="6"/>
        <v>100</v>
      </c>
      <c r="N132" s="114">
        <f t="shared" si="7"/>
        <v>0</v>
      </c>
    </row>
    <row r="133" spans="1:14" ht="27" customHeight="1">
      <c r="A133" s="108" t="s">
        <v>20</v>
      </c>
      <c r="B133" s="109" t="s">
        <v>20</v>
      </c>
      <c r="C133" s="109" t="s">
        <v>20</v>
      </c>
      <c r="D133" s="109" t="s">
        <v>22</v>
      </c>
      <c r="E133" s="101" t="s">
        <v>305</v>
      </c>
      <c r="F133" s="111">
        <v>79380000</v>
      </c>
      <c r="G133" s="111">
        <v>0</v>
      </c>
      <c r="H133" s="111">
        <f t="shared" si="4"/>
        <v>79380000</v>
      </c>
      <c r="I133" s="111">
        <v>46000000</v>
      </c>
      <c r="J133" s="111">
        <v>46000000</v>
      </c>
      <c r="K133" s="111">
        <v>0</v>
      </c>
      <c r="L133" s="111">
        <f t="shared" si="5"/>
        <v>46000000</v>
      </c>
      <c r="M133" s="112">
        <f t="shared" si="6"/>
        <v>100</v>
      </c>
      <c r="N133" s="114">
        <f t="shared" si="7"/>
        <v>0</v>
      </c>
    </row>
    <row r="134" spans="1:14" ht="27" customHeight="1">
      <c r="A134" s="108" t="s">
        <v>20</v>
      </c>
      <c r="B134" s="109" t="s">
        <v>28</v>
      </c>
      <c r="C134" s="109" t="s">
        <v>20</v>
      </c>
      <c r="D134" s="109" t="s">
        <v>20</v>
      </c>
      <c r="E134" s="101" t="s">
        <v>306</v>
      </c>
      <c r="F134" s="111">
        <v>9800000</v>
      </c>
      <c r="G134" s="111">
        <v>0</v>
      </c>
      <c r="H134" s="111">
        <f t="shared" si="4"/>
        <v>9800000</v>
      </c>
      <c r="I134" s="111">
        <v>9800000</v>
      </c>
      <c r="J134" s="111">
        <v>9800000</v>
      </c>
      <c r="K134" s="111">
        <v>0</v>
      </c>
      <c r="L134" s="111">
        <f t="shared" si="5"/>
        <v>9800000</v>
      </c>
      <c r="M134" s="112">
        <f t="shared" si="6"/>
        <v>100</v>
      </c>
      <c r="N134" s="114">
        <f t="shared" si="7"/>
        <v>0</v>
      </c>
    </row>
    <row r="135" spans="1:14" ht="27" customHeight="1">
      <c r="A135" s="108" t="s">
        <v>20</v>
      </c>
      <c r="B135" s="109" t="s">
        <v>20</v>
      </c>
      <c r="C135" s="109" t="s">
        <v>20</v>
      </c>
      <c r="D135" s="109" t="s">
        <v>20</v>
      </c>
      <c r="E135" s="101" t="s">
        <v>307</v>
      </c>
      <c r="F135" s="111">
        <v>9800000</v>
      </c>
      <c r="G135" s="111">
        <v>0</v>
      </c>
      <c r="H135" s="111">
        <f aca="true" t="shared" si="8" ref="H135:H198">F135+G135</f>
        <v>9800000</v>
      </c>
      <c r="I135" s="111">
        <v>9800000</v>
      </c>
      <c r="J135" s="111">
        <v>9800000</v>
      </c>
      <c r="K135" s="111">
        <v>0</v>
      </c>
      <c r="L135" s="111">
        <f aca="true" t="shared" si="9" ref="L135:L198">J135+K135</f>
        <v>9800000</v>
      </c>
      <c r="M135" s="112">
        <f aca="true" t="shared" si="10" ref="M135:M198">(L135/I135)*100</f>
        <v>100</v>
      </c>
      <c r="N135" s="114">
        <f aca="true" t="shared" si="11" ref="N135:N198">I135-L135</f>
        <v>0</v>
      </c>
    </row>
    <row r="136" spans="1:14" ht="27" customHeight="1">
      <c r="A136" s="108" t="s">
        <v>20</v>
      </c>
      <c r="B136" s="109" t="s">
        <v>20</v>
      </c>
      <c r="C136" s="109" t="s">
        <v>22</v>
      </c>
      <c r="D136" s="109" t="s">
        <v>20</v>
      </c>
      <c r="E136" s="101" t="s">
        <v>308</v>
      </c>
      <c r="F136" s="111">
        <v>9800000</v>
      </c>
      <c r="G136" s="111">
        <v>0</v>
      </c>
      <c r="H136" s="111">
        <f t="shared" si="8"/>
        <v>9800000</v>
      </c>
      <c r="I136" s="111">
        <v>9800000</v>
      </c>
      <c r="J136" s="111">
        <v>9800000</v>
      </c>
      <c r="K136" s="111">
        <v>0</v>
      </c>
      <c r="L136" s="111">
        <f t="shared" si="9"/>
        <v>9800000</v>
      </c>
      <c r="M136" s="112">
        <f t="shared" si="10"/>
        <v>100</v>
      </c>
      <c r="N136" s="114">
        <f t="shared" si="11"/>
        <v>0</v>
      </c>
    </row>
    <row r="137" spans="1:14" ht="27" customHeight="1">
      <c r="A137" s="108" t="s">
        <v>20</v>
      </c>
      <c r="B137" s="109" t="s">
        <v>20</v>
      </c>
      <c r="C137" s="109" t="s">
        <v>20</v>
      </c>
      <c r="D137" s="109" t="s">
        <v>22</v>
      </c>
      <c r="E137" s="101" t="s">
        <v>309</v>
      </c>
      <c r="F137" s="111">
        <v>9800000</v>
      </c>
      <c r="G137" s="111">
        <v>0</v>
      </c>
      <c r="H137" s="111">
        <f t="shared" si="8"/>
        <v>9800000</v>
      </c>
      <c r="I137" s="111">
        <v>9800000</v>
      </c>
      <c r="J137" s="111">
        <v>9800000</v>
      </c>
      <c r="K137" s="111">
        <v>0</v>
      </c>
      <c r="L137" s="111">
        <f t="shared" si="9"/>
        <v>9800000</v>
      </c>
      <c r="M137" s="112">
        <f t="shared" si="10"/>
        <v>100</v>
      </c>
      <c r="N137" s="114">
        <f t="shared" si="11"/>
        <v>0</v>
      </c>
    </row>
    <row r="138" spans="1:14" s="96" customFormat="1" ht="27" customHeight="1">
      <c r="A138" s="108" t="s">
        <v>46</v>
      </c>
      <c r="B138" s="109" t="s">
        <v>20</v>
      </c>
      <c r="C138" s="109" t="s">
        <v>20</v>
      </c>
      <c r="D138" s="109" t="s">
        <v>20</v>
      </c>
      <c r="E138" s="101" t="s">
        <v>310</v>
      </c>
      <c r="F138" s="111">
        <v>59236946000</v>
      </c>
      <c r="G138" s="111">
        <v>0</v>
      </c>
      <c r="H138" s="111">
        <f t="shared" si="8"/>
        <v>59236946000</v>
      </c>
      <c r="I138" s="111">
        <v>38910113000</v>
      </c>
      <c r="J138" s="111">
        <v>28763419867</v>
      </c>
      <c r="K138" s="111">
        <v>5412101620</v>
      </c>
      <c r="L138" s="111">
        <f t="shared" si="9"/>
        <v>34175521487</v>
      </c>
      <c r="M138" s="112">
        <f t="shared" si="10"/>
        <v>87.83197696444624</v>
      </c>
      <c r="N138" s="114">
        <f t="shared" si="11"/>
        <v>4734591513</v>
      </c>
    </row>
    <row r="139" spans="1:14" ht="27" customHeight="1">
      <c r="A139" s="108" t="s">
        <v>20</v>
      </c>
      <c r="B139" s="109" t="s">
        <v>22</v>
      </c>
      <c r="C139" s="109" t="s">
        <v>20</v>
      </c>
      <c r="D139" s="109" t="s">
        <v>20</v>
      </c>
      <c r="E139" s="101" t="s">
        <v>311</v>
      </c>
      <c r="F139" s="111">
        <v>861200000</v>
      </c>
      <c r="G139" s="111">
        <v>0</v>
      </c>
      <c r="H139" s="111">
        <f t="shared" si="8"/>
        <v>861200000</v>
      </c>
      <c r="I139" s="111">
        <v>574387000</v>
      </c>
      <c r="J139" s="111">
        <v>231499087</v>
      </c>
      <c r="K139" s="111">
        <v>121804520</v>
      </c>
      <c r="L139" s="111">
        <f t="shared" si="9"/>
        <v>353303607</v>
      </c>
      <c r="M139" s="112">
        <f t="shared" si="10"/>
        <v>61.50968023301363</v>
      </c>
      <c r="N139" s="114">
        <f t="shared" si="11"/>
        <v>221083393</v>
      </c>
    </row>
    <row r="140" spans="1:14" ht="27" customHeight="1">
      <c r="A140" s="108" t="s">
        <v>20</v>
      </c>
      <c r="B140" s="109" t="s">
        <v>20</v>
      </c>
      <c r="C140" s="109" t="s">
        <v>20</v>
      </c>
      <c r="D140" s="109" t="s">
        <v>20</v>
      </c>
      <c r="E140" s="101" t="s">
        <v>312</v>
      </c>
      <c r="F140" s="111">
        <v>272563000</v>
      </c>
      <c r="G140" s="111">
        <v>0</v>
      </c>
      <c r="H140" s="111">
        <f t="shared" si="8"/>
        <v>272563000</v>
      </c>
      <c r="I140" s="111">
        <v>206173000</v>
      </c>
      <c r="J140" s="111">
        <v>202384856</v>
      </c>
      <c r="K140" s="111">
        <v>0</v>
      </c>
      <c r="L140" s="111">
        <f t="shared" si="9"/>
        <v>202384856</v>
      </c>
      <c r="M140" s="112">
        <f t="shared" si="10"/>
        <v>98.16263817279663</v>
      </c>
      <c r="N140" s="114">
        <f t="shared" si="11"/>
        <v>3788144</v>
      </c>
    </row>
    <row r="141" spans="1:14" ht="27" customHeight="1">
      <c r="A141" s="108" t="s">
        <v>20</v>
      </c>
      <c r="B141" s="109" t="s">
        <v>20</v>
      </c>
      <c r="C141" s="109" t="s">
        <v>22</v>
      </c>
      <c r="D141" s="109" t="s">
        <v>20</v>
      </c>
      <c r="E141" s="101" t="s">
        <v>313</v>
      </c>
      <c r="F141" s="111">
        <v>272563000</v>
      </c>
      <c r="G141" s="111">
        <v>0</v>
      </c>
      <c r="H141" s="111">
        <f t="shared" si="8"/>
        <v>272563000</v>
      </c>
      <c r="I141" s="111">
        <v>206173000</v>
      </c>
      <c r="J141" s="111">
        <v>202384856</v>
      </c>
      <c r="K141" s="111">
        <v>0</v>
      </c>
      <c r="L141" s="111">
        <f t="shared" si="9"/>
        <v>202384856</v>
      </c>
      <c r="M141" s="112">
        <f t="shared" si="10"/>
        <v>98.16263817279663</v>
      </c>
      <c r="N141" s="114">
        <f t="shared" si="11"/>
        <v>3788144</v>
      </c>
    </row>
    <row r="142" spans="1:14" ht="27" customHeight="1">
      <c r="A142" s="108" t="s">
        <v>20</v>
      </c>
      <c r="B142" s="109" t="s">
        <v>20</v>
      </c>
      <c r="C142" s="109" t="s">
        <v>20</v>
      </c>
      <c r="D142" s="109" t="s">
        <v>22</v>
      </c>
      <c r="E142" s="101" t="s">
        <v>314</v>
      </c>
      <c r="F142" s="111">
        <v>173449000</v>
      </c>
      <c r="G142" s="111">
        <v>0</v>
      </c>
      <c r="H142" s="111">
        <f t="shared" si="8"/>
        <v>173449000</v>
      </c>
      <c r="I142" s="111">
        <v>135043000</v>
      </c>
      <c r="J142" s="111">
        <v>131556856</v>
      </c>
      <c r="K142" s="111">
        <v>0</v>
      </c>
      <c r="L142" s="111">
        <f t="shared" si="9"/>
        <v>131556856</v>
      </c>
      <c r="M142" s="112">
        <f t="shared" si="10"/>
        <v>97.41849336877884</v>
      </c>
      <c r="N142" s="114">
        <f t="shared" si="11"/>
        <v>3486144</v>
      </c>
    </row>
    <row r="143" spans="1:14" ht="27" customHeight="1">
      <c r="A143" s="108" t="s">
        <v>20</v>
      </c>
      <c r="B143" s="109" t="s">
        <v>20</v>
      </c>
      <c r="C143" s="109" t="s">
        <v>20</v>
      </c>
      <c r="D143" s="109" t="s">
        <v>28</v>
      </c>
      <c r="E143" s="101" t="s">
        <v>315</v>
      </c>
      <c r="F143" s="111">
        <v>99114000</v>
      </c>
      <c r="G143" s="111">
        <v>0</v>
      </c>
      <c r="H143" s="111">
        <f t="shared" si="8"/>
        <v>99114000</v>
      </c>
      <c r="I143" s="111">
        <v>71130000</v>
      </c>
      <c r="J143" s="111">
        <v>70828000</v>
      </c>
      <c r="K143" s="111">
        <v>0</v>
      </c>
      <c r="L143" s="111">
        <f t="shared" si="9"/>
        <v>70828000</v>
      </c>
      <c r="M143" s="112">
        <f t="shared" si="10"/>
        <v>99.57542527766063</v>
      </c>
      <c r="N143" s="114">
        <f t="shared" si="11"/>
        <v>302000</v>
      </c>
    </row>
    <row r="144" spans="1:14" ht="27" customHeight="1">
      <c r="A144" s="108" t="s">
        <v>20</v>
      </c>
      <c r="B144" s="109" t="s">
        <v>20</v>
      </c>
      <c r="C144" s="109" t="s">
        <v>20</v>
      </c>
      <c r="D144" s="109" t="s">
        <v>20</v>
      </c>
      <c r="E144" s="101" t="s">
        <v>316</v>
      </c>
      <c r="F144" s="111">
        <v>588637000</v>
      </c>
      <c r="G144" s="111">
        <v>0</v>
      </c>
      <c r="H144" s="111">
        <f t="shared" si="8"/>
        <v>588637000</v>
      </c>
      <c r="I144" s="111">
        <v>368214000</v>
      </c>
      <c r="J144" s="111">
        <v>29114231</v>
      </c>
      <c r="K144" s="111">
        <v>121804520</v>
      </c>
      <c r="L144" s="111">
        <f t="shared" si="9"/>
        <v>150918751</v>
      </c>
      <c r="M144" s="112">
        <f t="shared" si="10"/>
        <v>40.98669550859012</v>
      </c>
      <c r="N144" s="114">
        <f t="shared" si="11"/>
        <v>217295249</v>
      </c>
    </row>
    <row r="145" spans="1:14" ht="27" customHeight="1">
      <c r="A145" s="108" t="s">
        <v>20</v>
      </c>
      <c r="B145" s="109" t="s">
        <v>20</v>
      </c>
      <c r="C145" s="109" t="s">
        <v>28</v>
      </c>
      <c r="D145" s="109" t="s">
        <v>20</v>
      </c>
      <c r="E145" s="101" t="s">
        <v>317</v>
      </c>
      <c r="F145" s="111">
        <v>588637000</v>
      </c>
      <c r="G145" s="111">
        <v>0</v>
      </c>
      <c r="H145" s="111">
        <f t="shared" si="8"/>
        <v>588637000</v>
      </c>
      <c r="I145" s="111">
        <v>368214000</v>
      </c>
      <c r="J145" s="111">
        <v>29114231</v>
      </c>
      <c r="K145" s="111">
        <v>121804520</v>
      </c>
      <c r="L145" s="111">
        <f t="shared" si="9"/>
        <v>150918751</v>
      </c>
      <c r="M145" s="112">
        <f t="shared" si="10"/>
        <v>40.98669550859012</v>
      </c>
      <c r="N145" s="114">
        <f t="shared" si="11"/>
        <v>217295249</v>
      </c>
    </row>
    <row r="146" spans="1:14" ht="27" customHeight="1">
      <c r="A146" s="108" t="s">
        <v>20</v>
      </c>
      <c r="B146" s="109" t="s">
        <v>20</v>
      </c>
      <c r="C146" s="109" t="s">
        <v>20</v>
      </c>
      <c r="D146" s="109" t="s">
        <v>22</v>
      </c>
      <c r="E146" s="101" t="s">
        <v>318</v>
      </c>
      <c r="F146" s="111">
        <v>588637000</v>
      </c>
      <c r="G146" s="111">
        <v>0</v>
      </c>
      <c r="H146" s="111">
        <f t="shared" si="8"/>
        <v>588637000</v>
      </c>
      <c r="I146" s="111">
        <v>368214000</v>
      </c>
      <c r="J146" s="111">
        <v>29114231</v>
      </c>
      <c r="K146" s="111">
        <v>121804520</v>
      </c>
      <c r="L146" s="111">
        <f t="shared" si="9"/>
        <v>150918751</v>
      </c>
      <c r="M146" s="112">
        <f t="shared" si="10"/>
        <v>40.98669550859012</v>
      </c>
      <c r="N146" s="114">
        <f t="shared" si="11"/>
        <v>217295249</v>
      </c>
    </row>
    <row r="147" spans="1:14" ht="27" customHeight="1">
      <c r="A147" s="108" t="s">
        <v>20</v>
      </c>
      <c r="B147" s="109" t="s">
        <v>28</v>
      </c>
      <c r="C147" s="109" t="s">
        <v>20</v>
      </c>
      <c r="D147" s="109" t="s">
        <v>20</v>
      </c>
      <c r="E147" s="101" t="s">
        <v>319</v>
      </c>
      <c r="F147" s="111">
        <v>9886590000</v>
      </c>
      <c r="G147" s="111">
        <v>0</v>
      </c>
      <c r="H147" s="111">
        <f t="shared" si="8"/>
        <v>9886590000</v>
      </c>
      <c r="I147" s="111">
        <v>8698641000</v>
      </c>
      <c r="J147" s="111">
        <v>7983768262</v>
      </c>
      <c r="K147" s="111">
        <v>600870214</v>
      </c>
      <c r="L147" s="111">
        <f t="shared" si="9"/>
        <v>8584638476</v>
      </c>
      <c r="M147" s="112">
        <f t="shared" si="10"/>
        <v>98.68942143950991</v>
      </c>
      <c r="N147" s="114">
        <f t="shared" si="11"/>
        <v>114002524</v>
      </c>
    </row>
    <row r="148" spans="1:14" ht="27" customHeight="1">
      <c r="A148" s="108" t="s">
        <v>20</v>
      </c>
      <c r="B148" s="109" t="s">
        <v>20</v>
      </c>
      <c r="C148" s="109" t="s">
        <v>20</v>
      </c>
      <c r="D148" s="109" t="s">
        <v>20</v>
      </c>
      <c r="E148" s="101" t="s">
        <v>320</v>
      </c>
      <c r="F148" s="111">
        <v>5150000000</v>
      </c>
      <c r="G148" s="111">
        <v>0</v>
      </c>
      <c r="H148" s="111">
        <f t="shared" si="8"/>
        <v>5150000000</v>
      </c>
      <c r="I148" s="111">
        <v>4307560000</v>
      </c>
      <c r="J148" s="111">
        <v>4194968439</v>
      </c>
      <c r="K148" s="111">
        <v>0</v>
      </c>
      <c r="L148" s="111">
        <f t="shared" si="9"/>
        <v>4194968439</v>
      </c>
      <c r="M148" s="112">
        <f t="shared" si="10"/>
        <v>97.3861870525309</v>
      </c>
      <c r="N148" s="114">
        <f t="shared" si="11"/>
        <v>112591561</v>
      </c>
    </row>
    <row r="149" spans="1:14" ht="27" customHeight="1">
      <c r="A149" s="115" t="s">
        <v>20</v>
      </c>
      <c r="B149" s="116" t="s">
        <v>20</v>
      </c>
      <c r="C149" s="116" t="s">
        <v>22</v>
      </c>
      <c r="D149" s="116" t="s">
        <v>20</v>
      </c>
      <c r="E149" s="117" t="s">
        <v>321</v>
      </c>
      <c r="F149" s="118">
        <v>4450000000</v>
      </c>
      <c r="G149" s="118">
        <v>0</v>
      </c>
      <c r="H149" s="118">
        <f t="shared" si="8"/>
        <v>4450000000</v>
      </c>
      <c r="I149" s="118">
        <v>3774260000</v>
      </c>
      <c r="J149" s="118">
        <v>3667508854</v>
      </c>
      <c r="K149" s="118">
        <v>0</v>
      </c>
      <c r="L149" s="118">
        <f t="shared" si="9"/>
        <v>3667508854</v>
      </c>
      <c r="M149" s="119">
        <f t="shared" si="10"/>
        <v>97.17160063164701</v>
      </c>
      <c r="N149" s="136">
        <f t="shared" si="11"/>
        <v>106751146</v>
      </c>
    </row>
    <row r="150" spans="1:14" ht="27" customHeight="1">
      <c r="A150" s="108" t="s">
        <v>20</v>
      </c>
      <c r="B150" s="109" t="s">
        <v>20</v>
      </c>
      <c r="C150" s="109" t="s">
        <v>20</v>
      </c>
      <c r="D150" s="109" t="s">
        <v>22</v>
      </c>
      <c r="E150" s="101" t="s">
        <v>322</v>
      </c>
      <c r="F150" s="111">
        <v>4450000000</v>
      </c>
      <c r="G150" s="111">
        <v>0</v>
      </c>
      <c r="H150" s="111">
        <f t="shared" si="8"/>
        <v>4450000000</v>
      </c>
      <c r="I150" s="111">
        <v>3774260000</v>
      </c>
      <c r="J150" s="111">
        <v>3667508854</v>
      </c>
      <c r="K150" s="111">
        <v>0</v>
      </c>
      <c r="L150" s="111">
        <f t="shared" si="9"/>
        <v>3667508854</v>
      </c>
      <c r="M150" s="112">
        <f t="shared" si="10"/>
        <v>97.17160063164701</v>
      </c>
      <c r="N150" s="114">
        <f t="shared" si="11"/>
        <v>106751146</v>
      </c>
    </row>
    <row r="151" spans="1:14" ht="27" customHeight="1">
      <c r="A151" s="108" t="s">
        <v>20</v>
      </c>
      <c r="B151" s="109" t="s">
        <v>20</v>
      </c>
      <c r="C151" s="109" t="s">
        <v>28</v>
      </c>
      <c r="D151" s="109" t="s">
        <v>20</v>
      </c>
      <c r="E151" s="101" t="s">
        <v>323</v>
      </c>
      <c r="F151" s="111">
        <v>700000000</v>
      </c>
      <c r="G151" s="111">
        <v>0</v>
      </c>
      <c r="H151" s="111">
        <f t="shared" si="8"/>
        <v>700000000</v>
      </c>
      <c r="I151" s="111">
        <v>533300000</v>
      </c>
      <c r="J151" s="111">
        <v>527459585</v>
      </c>
      <c r="K151" s="111">
        <v>0</v>
      </c>
      <c r="L151" s="111">
        <f t="shared" si="9"/>
        <v>527459585</v>
      </c>
      <c r="M151" s="112">
        <f t="shared" si="10"/>
        <v>98.9048537408588</v>
      </c>
      <c r="N151" s="114">
        <f t="shared" si="11"/>
        <v>5840415</v>
      </c>
    </row>
    <row r="152" spans="1:14" ht="27" customHeight="1">
      <c r="A152" s="108" t="s">
        <v>20</v>
      </c>
      <c r="B152" s="109" t="s">
        <v>20</v>
      </c>
      <c r="C152" s="109" t="s">
        <v>20</v>
      </c>
      <c r="D152" s="109" t="s">
        <v>20</v>
      </c>
      <c r="E152" s="101" t="s">
        <v>324</v>
      </c>
      <c r="F152" s="111">
        <v>4736590000</v>
      </c>
      <c r="G152" s="111">
        <v>0</v>
      </c>
      <c r="H152" s="111">
        <f t="shared" si="8"/>
        <v>4736590000</v>
      </c>
      <c r="I152" s="111">
        <v>4391081000</v>
      </c>
      <c r="J152" s="111">
        <v>3788799823</v>
      </c>
      <c r="K152" s="111">
        <v>600870214</v>
      </c>
      <c r="L152" s="111">
        <f t="shared" si="9"/>
        <v>4389670037</v>
      </c>
      <c r="M152" s="112">
        <f t="shared" si="10"/>
        <v>99.96786752510373</v>
      </c>
      <c r="N152" s="114">
        <f t="shared" si="11"/>
        <v>1410963</v>
      </c>
    </row>
    <row r="153" spans="1:14" ht="27" customHeight="1">
      <c r="A153" s="108" t="s">
        <v>20</v>
      </c>
      <c r="B153" s="109" t="s">
        <v>20</v>
      </c>
      <c r="C153" s="109" t="s">
        <v>32</v>
      </c>
      <c r="D153" s="109" t="s">
        <v>20</v>
      </c>
      <c r="E153" s="101" t="s">
        <v>325</v>
      </c>
      <c r="F153" s="111">
        <v>4736590000</v>
      </c>
      <c r="G153" s="111">
        <v>0</v>
      </c>
      <c r="H153" s="111">
        <f t="shared" si="8"/>
        <v>4736590000</v>
      </c>
      <c r="I153" s="111">
        <v>4391081000</v>
      </c>
      <c r="J153" s="111">
        <v>3788799823</v>
      </c>
      <c r="K153" s="111">
        <v>600870214</v>
      </c>
      <c r="L153" s="111">
        <f t="shared" si="9"/>
        <v>4389670037</v>
      </c>
      <c r="M153" s="112">
        <f t="shared" si="10"/>
        <v>99.96786752510373</v>
      </c>
      <c r="N153" s="114">
        <f t="shared" si="11"/>
        <v>1410963</v>
      </c>
    </row>
    <row r="154" spans="1:14" ht="27" customHeight="1">
      <c r="A154" s="108" t="s">
        <v>20</v>
      </c>
      <c r="B154" s="109" t="s">
        <v>20</v>
      </c>
      <c r="C154" s="109" t="s">
        <v>20</v>
      </c>
      <c r="D154" s="109" t="s">
        <v>22</v>
      </c>
      <c r="E154" s="101" t="s">
        <v>326</v>
      </c>
      <c r="F154" s="111">
        <v>4736590000</v>
      </c>
      <c r="G154" s="111">
        <v>0</v>
      </c>
      <c r="H154" s="111">
        <f t="shared" si="8"/>
        <v>4736590000</v>
      </c>
      <c r="I154" s="111">
        <v>4391081000</v>
      </c>
      <c r="J154" s="111">
        <v>3788799823</v>
      </c>
      <c r="K154" s="111">
        <v>600870214</v>
      </c>
      <c r="L154" s="111">
        <f t="shared" si="9"/>
        <v>4389670037</v>
      </c>
      <c r="M154" s="112">
        <f t="shared" si="10"/>
        <v>99.96786752510373</v>
      </c>
      <c r="N154" s="114">
        <f t="shared" si="11"/>
        <v>1410963</v>
      </c>
    </row>
    <row r="155" spans="1:14" ht="27" customHeight="1">
      <c r="A155" s="108" t="s">
        <v>20</v>
      </c>
      <c r="B155" s="109" t="s">
        <v>32</v>
      </c>
      <c r="C155" s="109" t="s">
        <v>20</v>
      </c>
      <c r="D155" s="109" t="s">
        <v>20</v>
      </c>
      <c r="E155" s="101" t="s">
        <v>327</v>
      </c>
      <c r="F155" s="111">
        <v>279734000</v>
      </c>
      <c r="G155" s="111">
        <v>0</v>
      </c>
      <c r="H155" s="111">
        <f t="shared" si="8"/>
        <v>279734000</v>
      </c>
      <c r="I155" s="111">
        <v>201620000</v>
      </c>
      <c r="J155" s="111">
        <v>200216331</v>
      </c>
      <c r="K155" s="111">
        <v>0</v>
      </c>
      <c r="L155" s="111">
        <f t="shared" si="9"/>
        <v>200216331</v>
      </c>
      <c r="M155" s="112">
        <f t="shared" si="10"/>
        <v>99.3038046820752</v>
      </c>
      <c r="N155" s="114">
        <f t="shared" si="11"/>
        <v>1403669</v>
      </c>
    </row>
    <row r="156" spans="1:14" ht="27" customHeight="1">
      <c r="A156" s="108" t="s">
        <v>20</v>
      </c>
      <c r="B156" s="109" t="s">
        <v>20</v>
      </c>
      <c r="C156" s="109" t="s">
        <v>20</v>
      </c>
      <c r="D156" s="109" t="s">
        <v>20</v>
      </c>
      <c r="E156" s="101" t="s">
        <v>328</v>
      </c>
      <c r="F156" s="111">
        <v>279734000</v>
      </c>
      <c r="G156" s="111">
        <v>0</v>
      </c>
      <c r="H156" s="111">
        <f t="shared" si="8"/>
        <v>279734000</v>
      </c>
      <c r="I156" s="111">
        <v>201620000</v>
      </c>
      <c r="J156" s="111">
        <v>200216331</v>
      </c>
      <c r="K156" s="111">
        <v>0</v>
      </c>
      <c r="L156" s="111">
        <f t="shared" si="9"/>
        <v>200216331</v>
      </c>
      <c r="M156" s="112">
        <f t="shared" si="10"/>
        <v>99.3038046820752</v>
      </c>
      <c r="N156" s="114">
        <f t="shared" si="11"/>
        <v>1403669</v>
      </c>
    </row>
    <row r="157" spans="1:14" ht="27" customHeight="1">
      <c r="A157" s="108" t="s">
        <v>20</v>
      </c>
      <c r="B157" s="109" t="s">
        <v>20</v>
      </c>
      <c r="C157" s="109" t="s">
        <v>22</v>
      </c>
      <c r="D157" s="109" t="s">
        <v>20</v>
      </c>
      <c r="E157" s="101" t="s">
        <v>329</v>
      </c>
      <c r="F157" s="111">
        <v>250000000</v>
      </c>
      <c r="G157" s="111">
        <v>0</v>
      </c>
      <c r="H157" s="111">
        <f t="shared" si="8"/>
        <v>250000000</v>
      </c>
      <c r="I157" s="111">
        <v>182380000</v>
      </c>
      <c r="J157" s="111">
        <v>182005331</v>
      </c>
      <c r="K157" s="111">
        <v>0</v>
      </c>
      <c r="L157" s="111">
        <f t="shared" si="9"/>
        <v>182005331</v>
      </c>
      <c r="M157" s="112">
        <f t="shared" si="10"/>
        <v>99.79456683846914</v>
      </c>
      <c r="N157" s="114">
        <f t="shared" si="11"/>
        <v>374669</v>
      </c>
    </row>
    <row r="158" spans="1:14" ht="27" customHeight="1">
      <c r="A158" s="108" t="s">
        <v>20</v>
      </c>
      <c r="B158" s="109" t="s">
        <v>20</v>
      </c>
      <c r="C158" s="109" t="s">
        <v>20</v>
      </c>
      <c r="D158" s="109" t="s">
        <v>22</v>
      </c>
      <c r="E158" s="101" t="s">
        <v>579</v>
      </c>
      <c r="F158" s="111">
        <v>250000000</v>
      </c>
      <c r="G158" s="111">
        <v>0</v>
      </c>
      <c r="H158" s="111">
        <f t="shared" si="8"/>
        <v>250000000</v>
      </c>
      <c r="I158" s="111">
        <v>182380000</v>
      </c>
      <c r="J158" s="111">
        <v>182005331</v>
      </c>
      <c r="K158" s="111">
        <v>0</v>
      </c>
      <c r="L158" s="111">
        <f t="shared" si="9"/>
        <v>182005331</v>
      </c>
      <c r="M158" s="112">
        <f t="shared" si="10"/>
        <v>99.79456683846914</v>
      </c>
      <c r="N158" s="114">
        <f t="shared" si="11"/>
        <v>374669</v>
      </c>
    </row>
    <row r="159" spans="1:14" ht="27" customHeight="1">
      <c r="A159" s="108" t="s">
        <v>20</v>
      </c>
      <c r="B159" s="109" t="s">
        <v>20</v>
      </c>
      <c r="C159" s="109" t="s">
        <v>28</v>
      </c>
      <c r="D159" s="109" t="s">
        <v>20</v>
      </c>
      <c r="E159" s="101" t="s">
        <v>330</v>
      </c>
      <c r="F159" s="111">
        <v>29734000</v>
      </c>
      <c r="G159" s="111">
        <v>0</v>
      </c>
      <c r="H159" s="111">
        <f t="shared" si="8"/>
        <v>29734000</v>
      </c>
      <c r="I159" s="111">
        <v>19240000</v>
      </c>
      <c r="J159" s="111">
        <v>18211000</v>
      </c>
      <c r="K159" s="111">
        <v>0</v>
      </c>
      <c r="L159" s="111">
        <f t="shared" si="9"/>
        <v>18211000</v>
      </c>
      <c r="M159" s="112">
        <f t="shared" si="10"/>
        <v>94.65176715176715</v>
      </c>
      <c r="N159" s="114">
        <f t="shared" si="11"/>
        <v>1029000</v>
      </c>
    </row>
    <row r="160" spans="1:14" ht="27" customHeight="1">
      <c r="A160" s="108" t="s">
        <v>20</v>
      </c>
      <c r="B160" s="109" t="s">
        <v>20</v>
      </c>
      <c r="C160" s="109" t="s">
        <v>20</v>
      </c>
      <c r="D160" s="109" t="s">
        <v>22</v>
      </c>
      <c r="E160" s="101" t="s">
        <v>331</v>
      </c>
      <c r="F160" s="111">
        <v>29734000</v>
      </c>
      <c r="G160" s="111">
        <v>0</v>
      </c>
      <c r="H160" s="111">
        <f t="shared" si="8"/>
        <v>29734000</v>
      </c>
      <c r="I160" s="111">
        <v>19240000</v>
      </c>
      <c r="J160" s="111">
        <v>18211000</v>
      </c>
      <c r="K160" s="111">
        <v>0</v>
      </c>
      <c r="L160" s="111">
        <f t="shared" si="9"/>
        <v>18211000</v>
      </c>
      <c r="M160" s="112">
        <f t="shared" si="10"/>
        <v>94.65176715176715</v>
      </c>
      <c r="N160" s="114">
        <f t="shared" si="11"/>
        <v>1029000</v>
      </c>
    </row>
    <row r="161" spans="1:14" ht="27" customHeight="1">
      <c r="A161" s="108" t="s">
        <v>20</v>
      </c>
      <c r="B161" s="109" t="s">
        <v>36</v>
      </c>
      <c r="C161" s="109" t="s">
        <v>20</v>
      </c>
      <c r="D161" s="109" t="s">
        <v>20</v>
      </c>
      <c r="E161" s="101" t="s">
        <v>332</v>
      </c>
      <c r="F161" s="111">
        <v>9911000</v>
      </c>
      <c r="G161" s="111">
        <v>0</v>
      </c>
      <c r="H161" s="111">
        <f t="shared" si="8"/>
        <v>9911000</v>
      </c>
      <c r="I161" s="111">
        <v>9911000</v>
      </c>
      <c r="J161" s="111">
        <v>9830076</v>
      </c>
      <c r="K161" s="111">
        <v>0</v>
      </c>
      <c r="L161" s="111">
        <f t="shared" si="9"/>
        <v>9830076</v>
      </c>
      <c r="M161" s="112">
        <f t="shared" si="10"/>
        <v>99.18349308848754</v>
      </c>
      <c r="N161" s="114">
        <f t="shared" si="11"/>
        <v>80924</v>
      </c>
    </row>
    <row r="162" spans="1:14" ht="27" customHeight="1">
      <c r="A162" s="108" t="s">
        <v>20</v>
      </c>
      <c r="B162" s="109" t="s">
        <v>20</v>
      </c>
      <c r="C162" s="109" t="s">
        <v>20</v>
      </c>
      <c r="D162" s="109" t="s">
        <v>20</v>
      </c>
      <c r="E162" s="101" t="s">
        <v>333</v>
      </c>
      <c r="F162" s="111">
        <v>9911000</v>
      </c>
      <c r="G162" s="111">
        <v>0</v>
      </c>
      <c r="H162" s="111">
        <f t="shared" si="8"/>
        <v>9911000</v>
      </c>
      <c r="I162" s="111">
        <v>9911000</v>
      </c>
      <c r="J162" s="111">
        <v>9830076</v>
      </c>
      <c r="K162" s="111">
        <v>0</v>
      </c>
      <c r="L162" s="111">
        <f t="shared" si="9"/>
        <v>9830076</v>
      </c>
      <c r="M162" s="112">
        <f t="shared" si="10"/>
        <v>99.18349308848754</v>
      </c>
      <c r="N162" s="114">
        <f t="shared" si="11"/>
        <v>80924</v>
      </c>
    </row>
    <row r="163" spans="1:14" ht="27" customHeight="1">
      <c r="A163" s="108" t="s">
        <v>20</v>
      </c>
      <c r="B163" s="109" t="s">
        <v>20</v>
      </c>
      <c r="C163" s="109" t="s">
        <v>22</v>
      </c>
      <c r="D163" s="109" t="s">
        <v>20</v>
      </c>
      <c r="E163" s="101" t="s">
        <v>334</v>
      </c>
      <c r="F163" s="111">
        <v>9911000</v>
      </c>
      <c r="G163" s="111">
        <v>0</v>
      </c>
      <c r="H163" s="111">
        <f t="shared" si="8"/>
        <v>9911000</v>
      </c>
      <c r="I163" s="111">
        <v>9911000</v>
      </c>
      <c r="J163" s="111">
        <v>9830076</v>
      </c>
      <c r="K163" s="111">
        <v>0</v>
      </c>
      <c r="L163" s="111">
        <f t="shared" si="9"/>
        <v>9830076</v>
      </c>
      <c r="M163" s="112">
        <f t="shared" si="10"/>
        <v>99.18349308848754</v>
      </c>
      <c r="N163" s="114">
        <f t="shared" si="11"/>
        <v>80924</v>
      </c>
    </row>
    <row r="164" spans="1:14" ht="27" customHeight="1">
      <c r="A164" s="108" t="s">
        <v>20</v>
      </c>
      <c r="B164" s="109" t="s">
        <v>20</v>
      </c>
      <c r="C164" s="109" t="s">
        <v>20</v>
      </c>
      <c r="D164" s="109" t="s">
        <v>22</v>
      </c>
      <c r="E164" s="101" t="s">
        <v>335</v>
      </c>
      <c r="F164" s="111">
        <v>9911000</v>
      </c>
      <c r="G164" s="111">
        <v>0</v>
      </c>
      <c r="H164" s="111">
        <f t="shared" si="8"/>
        <v>9911000</v>
      </c>
      <c r="I164" s="111">
        <v>9911000</v>
      </c>
      <c r="J164" s="111">
        <v>9830076</v>
      </c>
      <c r="K164" s="111">
        <v>0</v>
      </c>
      <c r="L164" s="111">
        <f t="shared" si="9"/>
        <v>9830076</v>
      </c>
      <c r="M164" s="112">
        <f t="shared" si="10"/>
        <v>99.18349308848754</v>
      </c>
      <c r="N164" s="114">
        <f t="shared" si="11"/>
        <v>80924</v>
      </c>
    </row>
    <row r="165" spans="1:14" ht="27" customHeight="1">
      <c r="A165" s="108" t="s">
        <v>20</v>
      </c>
      <c r="B165" s="109" t="s">
        <v>39</v>
      </c>
      <c r="C165" s="109" t="s">
        <v>20</v>
      </c>
      <c r="D165" s="109" t="s">
        <v>20</v>
      </c>
      <c r="E165" s="101" t="s">
        <v>336</v>
      </c>
      <c r="F165" s="111">
        <v>38234135000</v>
      </c>
      <c r="G165" s="111">
        <v>0</v>
      </c>
      <c r="H165" s="111">
        <f t="shared" si="8"/>
        <v>38234135000</v>
      </c>
      <c r="I165" s="111">
        <v>22975105000</v>
      </c>
      <c r="J165" s="111">
        <v>16259231115</v>
      </c>
      <c r="K165" s="111">
        <v>3939059040</v>
      </c>
      <c r="L165" s="111">
        <f t="shared" si="9"/>
        <v>20198290155</v>
      </c>
      <c r="M165" s="112">
        <f t="shared" si="10"/>
        <v>87.91380999129275</v>
      </c>
      <c r="N165" s="114">
        <f t="shared" si="11"/>
        <v>2776814845</v>
      </c>
    </row>
    <row r="166" spans="1:14" ht="27" customHeight="1">
      <c r="A166" s="108" t="s">
        <v>20</v>
      </c>
      <c r="B166" s="109" t="s">
        <v>20</v>
      </c>
      <c r="C166" s="109" t="s">
        <v>20</v>
      </c>
      <c r="D166" s="109" t="s">
        <v>20</v>
      </c>
      <c r="E166" s="101" t="s">
        <v>337</v>
      </c>
      <c r="F166" s="111">
        <v>455924000</v>
      </c>
      <c r="G166" s="111">
        <v>0</v>
      </c>
      <c r="H166" s="111">
        <f t="shared" si="8"/>
        <v>455924000</v>
      </c>
      <c r="I166" s="111">
        <v>293660000</v>
      </c>
      <c r="J166" s="111">
        <v>271139214</v>
      </c>
      <c r="K166" s="111">
        <v>345000</v>
      </c>
      <c r="L166" s="111">
        <f t="shared" si="9"/>
        <v>271484214</v>
      </c>
      <c r="M166" s="112">
        <f t="shared" si="10"/>
        <v>92.44848259892393</v>
      </c>
      <c r="N166" s="114">
        <f t="shared" si="11"/>
        <v>22175786</v>
      </c>
    </row>
    <row r="167" spans="1:14" ht="27" customHeight="1">
      <c r="A167" s="108" t="s">
        <v>20</v>
      </c>
      <c r="B167" s="109" t="s">
        <v>20</v>
      </c>
      <c r="C167" s="109" t="s">
        <v>22</v>
      </c>
      <c r="D167" s="109" t="s">
        <v>20</v>
      </c>
      <c r="E167" s="101" t="s">
        <v>338</v>
      </c>
      <c r="F167" s="111">
        <v>455924000</v>
      </c>
      <c r="G167" s="111">
        <v>0</v>
      </c>
      <c r="H167" s="111">
        <f t="shared" si="8"/>
        <v>455924000</v>
      </c>
      <c r="I167" s="111">
        <v>293660000</v>
      </c>
      <c r="J167" s="111">
        <v>271139214</v>
      </c>
      <c r="K167" s="111">
        <v>345000</v>
      </c>
      <c r="L167" s="111">
        <f t="shared" si="9"/>
        <v>271484214</v>
      </c>
      <c r="M167" s="112">
        <f t="shared" si="10"/>
        <v>92.44848259892393</v>
      </c>
      <c r="N167" s="114">
        <f t="shared" si="11"/>
        <v>22175786</v>
      </c>
    </row>
    <row r="168" spans="1:14" ht="27" customHeight="1">
      <c r="A168" s="108" t="s">
        <v>20</v>
      </c>
      <c r="B168" s="109" t="s">
        <v>20</v>
      </c>
      <c r="C168" s="109" t="s">
        <v>20</v>
      </c>
      <c r="D168" s="109" t="s">
        <v>22</v>
      </c>
      <c r="E168" s="101" t="s">
        <v>339</v>
      </c>
      <c r="F168" s="111">
        <v>128848000</v>
      </c>
      <c r="G168" s="111">
        <v>0</v>
      </c>
      <c r="H168" s="111">
        <f t="shared" si="8"/>
        <v>128848000</v>
      </c>
      <c r="I168" s="111">
        <v>83890000</v>
      </c>
      <c r="J168" s="111">
        <v>82943872</v>
      </c>
      <c r="K168" s="111">
        <v>0</v>
      </c>
      <c r="L168" s="111">
        <f t="shared" si="9"/>
        <v>82943872</v>
      </c>
      <c r="M168" s="112">
        <f t="shared" si="10"/>
        <v>98.87218023602337</v>
      </c>
      <c r="N168" s="114">
        <f t="shared" si="11"/>
        <v>946128</v>
      </c>
    </row>
    <row r="169" spans="1:14" ht="27" customHeight="1">
      <c r="A169" s="108" t="s">
        <v>20</v>
      </c>
      <c r="B169" s="109" t="s">
        <v>20</v>
      </c>
      <c r="C169" s="109" t="s">
        <v>20</v>
      </c>
      <c r="D169" s="109" t="s">
        <v>28</v>
      </c>
      <c r="E169" s="101" t="s">
        <v>340</v>
      </c>
      <c r="F169" s="111">
        <v>327076000</v>
      </c>
      <c r="G169" s="111">
        <v>0</v>
      </c>
      <c r="H169" s="111">
        <f t="shared" si="8"/>
        <v>327076000</v>
      </c>
      <c r="I169" s="111">
        <v>209770000</v>
      </c>
      <c r="J169" s="111">
        <v>188195342</v>
      </c>
      <c r="K169" s="111">
        <v>345000</v>
      </c>
      <c r="L169" s="111">
        <f t="shared" si="9"/>
        <v>188540342</v>
      </c>
      <c r="M169" s="112">
        <f t="shared" si="10"/>
        <v>89.87955475044096</v>
      </c>
      <c r="N169" s="114">
        <f t="shared" si="11"/>
        <v>21229658</v>
      </c>
    </row>
    <row r="170" spans="1:14" ht="27" customHeight="1">
      <c r="A170" s="108" t="s">
        <v>20</v>
      </c>
      <c r="B170" s="109" t="s">
        <v>20</v>
      </c>
      <c r="C170" s="109" t="s">
        <v>20</v>
      </c>
      <c r="D170" s="109" t="s">
        <v>20</v>
      </c>
      <c r="E170" s="101" t="s">
        <v>341</v>
      </c>
      <c r="F170" s="111">
        <v>37778211000</v>
      </c>
      <c r="G170" s="111">
        <v>0</v>
      </c>
      <c r="H170" s="111">
        <f t="shared" si="8"/>
        <v>37778211000</v>
      </c>
      <c r="I170" s="111">
        <v>22681445000</v>
      </c>
      <c r="J170" s="111">
        <v>15988091901</v>
      </c>
      <c r="K170" s="111">
        <v>3938714040</v>
      </c>
      <c r="L170" s="111">
        <f t="shared" si="9"/>
        <v>19926805941</v>
      </c>
      <c r="M170" s="112">
        <f t="shared" si="10"/>
        <v>87.85509891896217</v>
      </c>
      <c r="N170" s="114">
        <f t="shared" si="11"/>
        <v>2754639059</v>
      </c>
    </row>
    <row r="171" spans="1:14" ht="27" customHeight="1">
      <c r="A171" s="108" t="s">
        <v>20</v>
      </c>
      <c r="B171" s="109" t="s">
        <v>20</v>
      </c>
      <c r="C171" s="109" t="s">
        <v>28</v>
      </c>
      <c r="D171" s="109" t="s">
        <v>20</v>
      </c>
      <c r="E171" s="101" t="s">
        <v>342</v>
      </c>
      <c r="F171" s="111">
        <v>37778211000</v>
      </c>
      <c r="G171" s="111">
        <v>0</v>
      </c>
      <c r="H171" s="111">
        <f t="shared" si="8"/>
        <v>37778211000</v>
      </c>
      <c r="I171" s="111">
        <v>22681445000</v>
      </c>
      <c r="J171" s="111">
        <v>15988091901</v>
      </c>
      <c r="K171" s="111">
        <v>3938714040</v>
      </c>
      <c r="L171" s="111">
        <f t="shared" si="9"/>
        <v>19926805941</v>
      </c>
      <c r="M171" s="112">
        <f t="shared" si="10"/>
        <v>87.85509891896217</v>
      </c>
      <c r="N171" s="114">
        <f t="shared" si="11"/>
        <v>2754639059</v>
      </c>
    </row>
    <row r="172" spans="1:14" ht="27" customHeight="1">
      <c r="A172" s="108" t="s">
        <v>20</v>
      </c>
      <c r="B172" s="109" t="s">
        <v>20</v>
      </c>
      <c r="C172" s="109" t="s">
        <v>20</v>
      </c>
      <c r="D172" s="109" t="s">
        <v>22</v>
      </c>
      <c r="E172" s="101" t="s">
        <v>343</v>
      </c>
      <c r="F172" s="111">
        <v>18178725000</v>
      </c>
      <c r="G172" s="111">
        <v>0</v>
      </c>
      <c r="H172" s="111">
        <f t="shared" si="8"/>
        <v>18178725000</v>
      </c>
      <c r="I172" s="111">
        <v>11109558000</v>
      </c>
      <c r="J172" s="111">
        <v>9383908275</v>
      </c>
      <c r="K172" s="111">
        <v>541652128</v>
      </c>
      <c r="L172" s="111">
        <f t="shared" si="9"/>
        <v>9925560403</v>
      </c>
      <c r="M172" s="112">
        <f t="shared" si="10"/>
        <v>89.34253192611263</v>
      </c>
      <c r="N172" s="114">
        <f t="shared" si="11"/>
        <v>1183997597</v>
      </c>
    </row>
    <row r="173" spans="1:14" ht="27" customHeight="1">
      <c r="A173" s="115" t="s">
        <v>20</v>
      </c>
      <c r="B173" s="116" t="s">
        <v>20</v>
      </c>
      <c r="C173" s="116" t="s">
        <v>20</v>
      </c>
      <c r="D173" s="116" t="s">
        <v>28</v>
      </c>
      <c r="E173" s="117" t="s">
        <v>344</v>
      </c>
      <c r="F173" s="118">
        <v>13950000000</v>
      </c>
      <c r="G173" s="118">
        <v>0</v>
      </c>
      <c r="H173" s="118">
        <f t="shared" si="8"/>
        <v>13950000000</v>
      </c>
      <c r="I173" s="118">
        <v>9289141000</v>
      </c>
      <c r="J173" s="118">
        <v>5606194585</v>
      </c>
      <c r="K173" s="118">
        <v>2849051761</v>
      </c>
      <c r="L173" s="118">
        <f t="shared" si="9"/>
        <v>8455246346</v>
      </c>
      <c r="M173" s="119">
        <f t="shared" si="10"/>
        <v>91.02290885669623</v>
      </c>
      <c r="N173" s="136">
        <f t="shared" si="11"/>
        <v>833894654</v>
      </c>
    </row>
    <row r="174" spans="1:14" ht="27" customHeight="1">
      <c r="A174" s="108" t="s">
        <v>20</v>
      </c>
      <c r="B174" s="109" t="s">
        <v>20</v>
      </c>
      <c r="C174" s="109" t="s">
        <v>20</v>
      </c>
      <c r="D174" s="109" t="s">
        <v>32</v>
      </c>
      <c r="E174" s="101" t="s">
        <v>345</v>
      </c>
      <c r="F174" s="111">
        <v>5649486000</v>
      </c>
      <c r="G174" s="111">
        <v>0</v>
      </c>
      <c r="H174" s="111">
        <f t="shared" si="8"/>
        <v>5649486000</v>
      </c>
      <c r="I174" s="111">
        <v>2282746000</v>
      </c>
      <c r="J174" s="111">
        <v>997989041</v>
      </c>
      <c r="K174" s="111">
        <v>548010151</v>
      </c>
      <c r="L174" s="111">
        <f t="shared" si="9"/>
        <v>1545999192</v>
      </c>
      <c r="M174" s="112">
        <f t="shared" si="10"/>
        <v>67.72541456649141</v>
      </c>
      <c r="N174" s="114">
        <f t="shared" si="11"/>
        <v>736746808</v>
      </c>
    </row>
    <row r="175" spans="1:14" ht="27" customHeight="1">
      <c r="A175" s="108" t="s">
        <v>20</v>
      </c>
      <c r="B175" s="109" t="s">
        <v>43</v>
      </c>
      <c r="C175" s="109" t="s">
        <v>20</v>
      </c>
      <c r="D175" s="109" t="s">
        <v>20</v>
      </c>
      <c r="E175" s="101" t="s">
        <v>346</v>
      </c>
      <c r="F175" s="111">
        <v>2441537000</v>
      </c>
      <c r="G175" s="111">
        <v>0</v>
      </c>
      <c r="H175" s="111">
        <f t="shared" si="8"/>
        <v>2441537000</v>
      </c>
      <c r="I175" s="111">
        <v>1520672000</v>
      </c>
      <c r="J175" s="111">
        <v>835441742</v>
      </c>
      <c r="K175" s="111">
        <v>260389846</v>
      </c>
      <c r="L175" s="111">
        <f t="shared" si="9"/>
        <v>1095831588</v>
      </c>
      <c r="M175" s="112">
        <f t="shared" si="10"/>
        <v>72.06232428820942</v>
      </c>
      <c r="N175" s="114">
        <f t="shared" si="11"/>
        <v>424840412</v>
      </c>
    </row>
    <row r="176" spans="1:14" ht="27" customHeight="1">
      <c r="A176" s="108" t="s">
        <v>20</v>
      </c>
      <c r="B176" s="109" t="s">
        <v>20</v>
      </c>
      <c r="C176" s="109" t="s">
        <v>20</v>
      </c>
      <c r="D176" s="109" t="s">
        <v>20</v>
      </c>
      <c r="E176" s="101" t="s">
        <v>347</v>
      </c>
      <c r="F176" s="111">
        <v>547958000</v>
      </c>
      <c r="G176" s="111">
        <v>0</v>
      </c>
      <c r="H176" s="111">
        <f t="shared" si="8"/>
        <v>547958000</v>
      </c>
      <c r="I176" s="111">
        <v>353663000</v>
      </c>
      <c r="J176" s="111">
        <v>315922752</v>
      </c>
      <c r="K176" s="111">
        <v>37720629</v>
      </c>
      <c r="L176" s="111">
        <f t="shared" si="9"/>
        <v>353643381</v>
      </c>
      <c r="M176" s="112">
        <f t="shared" si="10"/>
        <v>99.99445262863235</v>
      </c>
      <c r="N176" s="114">
        <f t="shared" si="11"/>
        <v>19619</v>
      </c>
    </row>
    <row r="177" spans="1:14" ht="27" customHeight="1">
      <c r="A177" s="108" t="s">
        <v>20</v>
      </c>
      <c r="B177" s="109" t="s">
        <v>20</v>
      </c>
      <c r="C177" s="109" t="s">
        <v>22</v>
      </c>
      <c r="D177" s="109" t="s">
        <v>20</v>
      </c>
      <c r="E177" s="101" t="s">
        <v>348</v>
      </c>
      <c r="F177" s="111">
        <v>547958000</v>
      </c>
      <c r="G177" s="111">
        <v>0</v>
      </c>
      <c r="H177" s="111">
        <f t="shared" si="8"/>
        <v>547958000</v>
      </c>
      <c r="I177" s="111">
        <v>353663000</v>
      </c>
      <c r="J177" s="111">
        <v>315922752</v>
      </c>
      <c r="K177" s="111">
        <v>37720629</v>
      </c>
      <c r="L177" s="111">
        <f t="shared" si="9"/>
        <v>353643381</v>
      </c>
      <c r="M177" s="112">
        <f t="shared" si="10"/>
        <v>99.99445262863235</v>
      </c>
      <c r="N177" s="114">
        <f t="shared" si="11"/>
        <v>19619</v>
      </c>
    </row>
    <row r="178" spans="1:14" ht="27" customHeight="1">
      <c r="A178" s="108" t="s">
        <v>20</v>
      </c>
      <c r="B178" s="109" t="s">
        <v>20</v>
      </c>
      <c r="C178" s="109" t="s">
        <v>20</v>
      </c>
      <c r="D178" s="109" t="s">
        <v>22</v>
      </c>
      <c r="E178" s="101" t="s">
        <v>349</v>
      </c>
      <c r="F178" s="111">
        <v>151503000</v>
      </c>
      <c r="G178" s="111">
        <v>0</v>
      </c>
      <c r="H178" s="111">
        <f t="shared" si="8"/>
        <v>151503000</v>
      </c>
      <c r="I178" s="111">
        <v>94726000</v>
      </c>
      <c r="J178" s="111">
        <v>94706881</v>
      </c>
      <c r="K178" s="111">
        <v>0</v>
      </c>
      <c r="L178" s="111">
        <f t="shared" si="9"/>
        <v>94706881</v>
      </c>
      <c r="M178" s="112">
        <f t="shared" si="10"/>
        <v>99.97981652344657</v>
      </c>
      <c r="N178" s="114">
        <f t="shared" si="11"/>
        <v>19119</v>
      </c>
    </row>
    <row r="179" spans="1:14" ht="27" customHeight="1">
      <c r="A179" s="108" t="s">
        <v>20</v>
      </c>
      <c r="B179" s="109" t="s">
        <v>20</v>
      </c>
      <c r="C179" s="109" t="s">
        <v>20</v>
      </c>
      <c r="D179" s="109" t="s">
        <v>28</v>
      </c>
      <c r="E179" s="101" t="s">
        <v>350</v>
      </c>
      <c r="F179" s="111">
        <v>396455000</v>
      </c>
      <c r="G179" s="111">
        <v>0</v>
      </c>
      <c r="H179" s="111">
        <f t="shared" si="8"/>
        <v>396455000</v>
      </c>
      <c r="I179" s="111">
        <v>258937000</v>
      </c>
      <c r="J179" s="111">
        <v>221215871</v>
      </c>
      <c r="K179" s="111">
        <v>37720629</v>
      </c>
      <c r="L179" s="111">
        <f t="shared" si="9"/>
        <v>258936500</v>
      </c>
      <c r="M179" s="112">
        <f t="shared" si="10"/>
        <v>99.99980690283738</v>
      </c>
      <c r="N179" s="114">
        <f t="shared" si="11"/>
        <v>500</v>
      </c>
    </row>
    <row r="180" spans="1:14" ht="27" customHeight="1">
      <c r="A180" s="108" t="s">
        <v>20</v>
      </c>
      <c r="B180" s="109" t="s">
        <v>20</v>
      </c>
      <c r="C180" s="109" t="s">
        <v>20</v>
      </c>
      <c r="D180" s="109" t="s">
        <v>20</v>
      </c>
      <c r="E180" s="101" t="s">
        <v>351</v>
      </c>
      <c r="F180" s="111">
        <v>1893579000</v>
      </c>
      <c r="G180" s="111">
        <v>0</v>
      </c>
      <c r="H180" s="111">
        <f t="shared" si="8"/>
        <v>1893579000</v>
      </c>
      <c r="I180" s="111">
        <v>1167009000</v>
      </c>
      <c r="J180" s="111">
        <v>519518990</v>
      </c>
      <c r="K180" s="111">
        <v>222669217</v>
      </c>
      <c r="L180" s="111">
        <f t="shared" si="9"/>
        <v>742188207</v>
      </c>
      <c r="M180" s="112">
        <f t="shared" si="10"/>
        <v>63.597470713593474</v>
      </c>
      <c r="N180" s="114">
        <f t="shared" si="11"/>
        <v>424820793</v>
      </c>
    </row>
    <row r="181" spans="1:14" ht="27" customHeight="1">
      <c r="A181" s="108" t="s">
        <v>20</v>
      </c>
      <c r="B181" s="109" t="s">
        <v>20</v>
      </c>
      <c r="C181" s="109" t="s">
        <v>28</v>
      </c>
      <c r="D181" s="109" t="s">
        <v>20</v>
      </c>
      <c r="E181" s="101" t="s">
        <v>352</v>
      </c>
      <c r="F181" s="111">
        <v>1893579000</v>
      </c>
      <c r="G181" s="111">
        <v>0</v>
      </c>
      <c r="H181" s="111">
        <f t="shared" si="8"/>
        <v>1893579000</v>
      </c>
      <c r="I181" s="111">
        <v>1167009000</v>
      </c>
      <c r="J181" s="111">
        <v>519518990</v>
      </c>
      <c r="K181" s="111">
        <v>222669217</v>
      </c>
      <c r="L181" s="111">
        <f t="shared" si="9"/>
        <v>742188207</v>
      </c>
      <c r="M181" s="112">
        <f t="shared" si="10"/>
        <v>63.597470713593474</v>
      </c>
      <c r="N181" s="114">
        <f t="shared" si="11"/>
        <v>424820793</v>
      </c>
    </row>
    <row r="182" spans="1:14" ht="27" customHeight="1">
      <c r="A182" s="108" t="s">
        <v>20</v>
      </c>
      <c r="B182" s="109" t="s">
        <v>20</v>
      </c>
      <c r="C182" s="109" t="s">
        <v>20</v>
      </c>
      <c r="D182" s="109" t="s">
        <v>22</v>
      </c>
      <c r="E182" s="101" t="s">
        <v>353</v>
      </c>
      <c r="F182" s="111">
        <v>1893579000</v>
      </c>
      <c r="G182" s="111">
        <v>0</v>
      </c>
      <c r="H182" s="111">
        <f t="shared" si="8"/>
        <v>1893579000</v>
      </c>
      <c r="I182" s="111">
        <v>1167009000</v>
      </c>
      <c r="J182" s="111">
        <v>519518990</v>
      </c>
      <c r="K182" s="111">
        <v>222669217</v>
      </c>
      <c r="L182" s="111">
        <f t="shared" si="9"/>
        <v>742188207</v>
      </c>
      <c r="M182" s="112">
        <f t="shared" si="10"/>
        <v>63.597470713593474</v>
      </c>
      <c r="N182" s="114">
        <f t="shared" si="11"/>
        <v>424820793</v>
      </c>
    </row>
    <row r="183" spans="1:14" ht="27" customHeight="1">
      <c r="A183" s="108" t="s">
        <v>20</v>
      </c>
      <c r="B183" s="109" t="s">
        <v>46</v>
      </c>
      <c r="C183" s="109" t="s">
        <v>20</v>
      </c>
      <c r="D183" s="109" t="s">
        <v>20</v>
      </c>
      <c r="E183" s="101" t="s">
        <v>354</v>
      </c>
      <c r="F183" s="111">
        <v>2026481000</v>
      </c>
      <c r="G183" s="111">
        <v>0</v>
      </c>
      <c r="H183" s="111">
        <f t="shared" si="8"/>
        <v>2026481000</v>
      </c>
      <c r="I183" s="111">
        <v>1003522000</v>
      </c>
      <c r="J183" s="111">
        <v>491787522</v>
      </c>
      <c r="K183" s="111">
        <v>435000000</v>
      </c>
      <c r="L183" s="111">
        <f t="shared" si="9"/>
        <v>926787522</v>
      </c>
      <c r="M183" s="112">
        <f t="shared" si="10"/>
        <v>92.3534832320567</v>
      </c>
      <c r="N183" s="114">
        <f t="shared" si="11"/>
        <v>76734478</v>
      </c>
    </row>
    <row r="184" spans="1:14" ht="27" customHeight="1">
      <c r="A184" s="108" t="s">
        <v>20</v>
      </c>
      <c r="B184" s="109" t="s">
        <v>20</v>
      </c>
      <c r="C184" s="109" t="s">
        <v>20</v>
      </c>
      <c r="D184" s="109" t="s">
        <v>20</v>
      </c>
      <c r="E184" s="101" t="s">
        <v>355</v>
      </c>
      <c r="F184" s="111">
        <v>29734000</v>
      </c>
      <c r="G184" s="111">
        <v>0</v>
      </c>
      <c r="H184" s="111">
        <f t="shared" si="8"/>
        <v>29734000</v>
      </c>
      <c r="I184" s="111">
        <v>28572000</v>
      </c>
      <c r="J184" s="111">
        <v>28290338</v>
      </c>
      <c r="K184" s="111">
        <v>0</v>
      </c>
      <c r="L184" s="111">
        <f t="shared" si="9"/>
        <v>28290338</v>
      </c>
      <c r="M184" s="112">
        <f t="shared" si="10"/>
        <v>99.01420271594567</v>
      </c>
      <c r="N184" s="114">
        <f t="shared" si="11"/>
        <v>281662</v>
      </c>
    </row>
    <row r="185" spans="1:14" ht="27" customHeight="1">
      <c r="A185" s="108" t="s">
        <v>20</v>
      </c>
      <c r="B185" s="109" t="s">
        <v>20</v>
      </c>
      <c r="C185" s="109" t="s">
        <v>22</v>
      </c>
      <c r="D185" s="109" t="s">
        <v>20</v>
      </c>
      <c r="E185" s="101" t="s">
        <v>356</v>
      </c>
      <c r="F185" s="111">
        <v>29734000</v>
      </c>
      <c r="G185" s="111">
        <v>0</v>
      </c>
      <c r="H185" s="111">
        <f t="shared" si="8"/>
        <v>29734000</v>
      </c>
      <c r="I185" s="111">
        <v>28572000</v>
      </c>
      <c r="J185" s="111">
        <v>28290338</v>
      </c>
      <c r="K185" s="111">
        <v>0</v>
      </c>
      <c r="L185" s="111">
        <f t="shared" si="9"/>
        <v>28290338</v>
      </c>
      <c r="M185" s="112">
        <f t="shared" si="10"/>
        <v>99.01420271594567</v>
      </c>
      <c r="N185" s="114">
        <f t="shared" si="11"/>
        <v>281662</v>
      </c>
    </row>
    <row r="186" spans="1:14" ht="27" customHeight="1">
      <c r="A186" s="108" t="s">
        <v>20</v>
      </c>
      <c r="B186" s="109" t="s">
        <v>20</v>
      </c>
      <c r="C186" s="109" t="s">
        <v>20</v>
      </c>
      <c r="D186" s="109" t="s">
        <v>22</v>
      </c>
      <c r="E186" s="101" t="s">
        <v>357</v>
      </c>
      <c r="F186" s="111">
        <v>29734000</v>
      </c>
      <c r="G186" s="111">
        <v>0</v>
      </c>
      <c r="H186" s="111">
        <f t="shared" si="8"/>
        <v>29734000</v>
      </c>
      <c r="I186" s="111">
        <v>28572000</v>
      </c>
      <c r="J186" s="111">
        <v>28290338</v>
      </c>
      <c r="K186" s="111">
        <v>0</v>
      </c>
      <c r="L186" s="111">
        <f t="shared" si="9"/>
        <v>28290338</v>
      </c>
      <c r="M186" s="112">
        <f t="shared" si="10"/>
        <v>99.01420271594567</v>
      </c>
      <c r="N186" s="114">
        <f t="shared" si="11"/>
        <v>281662</v>
      </c>
    </row>
    <row r="187" spans="1:14" ht="27" customHeight="1">
      <c r="A187" s="108" t="s">
        <v>20</v>
      </c>
      <c r="B187" s="109" t="s">
        <v>20</v>
      </c>
      <c r="C187" s="109" t="s">
        <v>20</v>
      </c>
      <c r="D187" s="109" t="s">
        <v>20</v>
      </c>
      <c r="E187" s="101" t="s">
        <v>358</v>
      </c>
      <c r="F187" s="111">
        <v>1996747000</v>
      </c>
      <c r="G187" s="111">
        <v>0</v>
      </c>
      <c r="H187" s="111">
        <f t="shared" si="8"/>
        <v>1996747000</v>
      </c>
      <c r="I187" s="111">
        <v>974950000</v>
      </c>
      <c r="J187" s="111">
        <v>463497184</v>
      </c>
      <c r="K187" s="111">
        <v>435000000</v>
      </c>
      <c r="L187" s="111">
        <f t="shared" si="9"/>
        <v>898497184</v>
      </c>
      <c r="M187" s="112">
        <f t="shared" si="10"/>
        <v>92.15828339914867</v>
      </c>
      <c r="N187" s="114">
        <f t="shared" si="11"/>
        <v>76452816</v>
      </c>
    </row>
    <row r="188" spans="1:14" ht="27" customHeight="1">
      <c r="A188" s="108" t="s">
        <v>20</v>
      </c>
      <c r="B188" s="109" t="s">
        <v>20</v>
      </c>
      <c r="C188" s="109" t="s">
        <v>28</v>
      </c>
      <c r="D188" s="109" t="s">
        <v>20</v>
      </c>
      <c r="E188" s="101" t="s">
        <v>359</v>
      </c>
      <c r="F188" s="111">
        <v>1996747000</v>
      </c>
      <c r="G188" s="111">
        <v>0</v>
      </c>
      <c r="H188" s="111">
        <f t="shared" si="8"/>
        <v>1996747000</v>
      </c>
      <c r="I188" s="111">
        <v>974950000</v>
      </c>
      <c r="J188" s="111">
        <v>463497184</v>
      </c>
      <c r="K188" s="111">
        <v>435000000</v>
      </c>
      <c r="L188" s="111">
        <f t="shared" si="9"/>
        <v>898497184</v>
      </c>
      <c r="M188" s="112">
        <f t="shared" si="10"/>
        <v>92.15828339914867</v>
      </c>
      <c r="N188" s="114">
        <f t="shared" si="11"/>
        <v>76452816</v>
      </c>
    </row>
    <row r="189" spans="1:14" ht="27" customHeight="1">
      <c r="A189" s="108" t="s">
        <v>20</v>
      </c>
      <c r="B189" s="109" t="s">
        <v>20</v>
      </c>
      <c r="C189" s="109" t="s">
        <v>20</v>
      </c>
      <c r="D189" s="109" t="s">
        <v>22</v>
      </c>
      <c r="E189" s="101" t="s">
        <v>360</v>
      </c>
      <c r="F189" s="111">
        <v>1996747000</v>
      </c>
      <c r="G189" s="111">
        <v>0</v>
      </c>
      <c r="H189" s="111">
        <f t="shared" si="8"/>
        <v>1996747000</v>
      </c>
      <c r="I189" s="111">
        <v>974950000</v>
      </c>
      <c r="J189" s="111">
        <v>463497184</v>
      </c>
      <c r="K189" s="111">
        <v>435000000</v>
      </c>
      <c r="L189" s="111">
        <f t="shared" si="9"/>
        <v>898497184</v>
      </c>
      <c r="M189" s="112">
        <f t="shared" si="10"/>
        <v>92.15828339914867</v>
      </c>
      <c r="N189" s="114">
        <f t="shared" si="11"/>
        <v>76452816</v>
      </c>
    </row>
    <row r="190" spans="1:14" ht="27" customHeight="1">
      <c r="A190" s="108" t="s">
        <v>20</v>
      </c>
      <c r="B190" s="109" t="s">
        <v>50</v>
      </c>
      <c r="C190" s="109" t="s">
        <v>20</v>
      </c>
      <c r="D190" s="109" t="s">
        <v>20</v>
      </c>
      <c r="E190" s="101" t="s">
        <v>361</v>
      </c>
      <c r="F190" s="111">
        <v>5497358000</v>
      </c>
      <c r="G190" s="111">
        <v>0</v>
      </c>
      <c r="H190" s="111">
        <f t="shared" si="8"/>
        <v>5497358000</v>
      </c>
      <c r="I190" s="111">
        <v>3926255000</v>
      </c>
      <c r="J190" s="111">
        <v>2751645732</v>
      </c>
      <c r="K190" s="111">
        <v>54978000</v>
      </c>
      <c r="L190" s="111">
        <f t="shared" si="9"/>
        <v>2806623732</v>
      </c>
      <c r="M190" s="112">
        <f t="shared" si="10"/>
        <v>71.48348061957259</v>
      </c>
      <c r="N190" s="114">
        <f t="shared" si="11"/>
        <v>1119631268</v>
      </c>
    </row>
    <row r="191" spans="1:14" ht="27" customHeight="1">
      <c r="A191" s="108" t="s">
        <v>20</v>
      </c>
      <c r="B191" s="109" t="s">
        <v>20</v>
      </c>
      <c r="C191" s="109" t="s">
        <v>20</v>
      </c>
      <c r="D191" s="109" t="s">
        <v>20</v>
      </c>
      <c r="E191" s="101" t="s">
        <v>362</v>
      </c>
      <c r="F191" s="111">
        <v>5497358000</v>
      </c>
      <c r="G191" s="111">
        <v>0</v>
      </c>
      <c r="H191" s="111">
        <f t="shared" si="8"/>
        <v>5497358000</v>
      </c>
      <c r="I191" s="111">
        <v>3926255000</v>
      </c>
      <c r="J191" s="111">
        <v>2751645732</v>
      </c>
      <c r="K191" s="111">
        <v>54978000</v>
      </c>
      <c r="L191" s="111">
        <f t="shared" si="9"/>
        <v>2806623732</v>
      </c>
      <c r="M191" s="112">
        <f t="shared" si="10"/>
        <v>71.48348061957259</v>
      </c>
      <c r="N191" s="114">
        <f t="shared" si="11"/>
        <v>1119631268</v>
      </c>
    </row>
    <row r="192" spans="1:14" ht="27" customHeight="1">
      <c r="A192" s="108" t="s">
        <v>20</v>
      </c>
      <c r="B192" s="109" t="s">
        <v>20</v>
      </c>
      <c r="C192" s="109" t="s">
        <v>22</v>
      </c>
      <c r="D192" s="109" t="s">
        <v>20</v>
      </c>
      <c r="E192" s="101" t="s">
        <v>363</v>
      </c>
      <c r="F192" s="111">
        <v>5497358000</v>
      </c>
      <c r="G192" s="111">
        <v>0</v>
      </c>
      <c r="H192" s="111">
        <f t="shared" si="8"/>
        <v>5497358000</v>
      </c>
      <c r="I192" s="111">
        <v>3926255000</v>
      </c>
      <c r="J192" s="111">
        <v>2751645732</v>
      </c>
      <c r="K192" s="111">
        <v>54978000</v>
      </c>
      <c r="L192" s="111">
        <f t="shared" si="9"/>
        <v>2806623732</v>
      </c>
      <c r="M192" s="112">
        <f t="shared" si="10"/>
        <v>71.48348061957259</v>
      </c>
      <c r="N192" s="114">
        <f t="shared" si="11"/>
        <v>1119631268</v>
      </c>
    </row>
    <row r="193" spans="1:14" ht="27" customHeight="1">
      <c r="A193" s="108" t="s">
        <v>20</v>
      </c>
      <c r="B193" s="109" t="s">
        <v>20</v>
      </c>
      <c r="C193" s="109" t="s">
        <v>20</v>
      </c>
      <c r="D193" s="109" t="s">
        <v>22</v>
      </c>
      <c r="E193" s="101" t="s">
        <v>364</v>
      </c>
      <c r="F193" s="111">
        <v>2140858000</v>
      </c>
      <c r="G193" s="111">
        <v>0</v>
      </c>
      <c r="H193" s="111">
        <f t="shared" si="8"/>
        <v>2140858000</v>
      </c>
      <c r="I193" s="111">
        <v>1426000000</v>
      </c>
      <c r="J193" s="111">
        <v>365494000</v>
      </c>
      <c r="K193" s="111">
        <v>0</v>
      </c>
      <c r="L193" s="111">
        <f t="shared" si="9"/>
        <v>365494000</v>
      </c>
      <c r="M193" s="112">
        <f t="shared" si="10"/>
        <v>25.630715287517532</v>
      </c>
      <c r="N193" s="114">
        <f t="shared" si="11"/>
        <v>1060506000</v>
      </c>
    </row>
    <row r="194" spans="1:14" ht="27" customHeight="1">
      <c r="A194" s="108" t="s">
        <v>20</v>
      </c>
      <c r="B194" s="109" t="s">
        <v>20</v>
      </c>
      <c r="C194" s="109" t="s">
        <v>20</v>
      </c>
      <c r="D194" s="109" t="s">
        <v>28</v>
      </c>
      <c r="E194" s="101" t="s">
        <v>365</v>
      </c>
      <c r="F194" s="111">
        <v>2196500000</v>
      </c>
      <c r="G194" s="111">
        <v>0</v>
      </c>
      <c r="H194" s="111">
        <f t="shared" si="8"/>
        <v>2196500000</v>
      </c>
      <c r="I194" s="111">
        <v>1635255000</v>
      </c>
      <c r="J194" s="111">
        <v>1615604500</v>
      </c>
      <c r="K194" s="111">
        <v>0</v>
      </c>
      <c r="L194" s="111">
        <f t="shared" si="9"/>
        <v>1615604500</v>
      </c>
      <c r="M194" s="112">
        <f t="shared" si="10"/>
        <v>98.79832197424867</v>
      </c>
      <c r="N194" s="114">
        <f t="shared" si="11"/>
        <v>19650500</v>
      </c>
    </row>
    <row r="195" spans="1:14" ht="27" customHeight="1">
      <c r="A195" s="108" t="s">
        <v>20</v>
      </c>
      <c r="B195" s="109" t="s">
        <v>20</v>
      </c>
      <c r="C195" s="109" t="s">
        <v>20</v>
      </c>
      <c r="D195" s="109" t="s">
        <v>32</v>
      </c>
      <c r="E195" s="101" t="s">
        <v>580</v>
      </c>
      <c r="F195" s="111">
        <v>1160000000</v>
      </c>
      <c r="G195" s="111">
        <v>0</v>
      </c>
      <c r="H195" s="111">
        <f t="shared" si="8"/>
        <v>1160000000</v>
      </c>
      <c r="I195" s="111">
        <v>865000000</v>
      </c>
      <c r="J195" s="111">
        <v>770547232</v>
      </c>
      <c r="K195" s="111">
        <v>54978000</v>
      </c>
      <c r="L195" s="111">
        <f t="shared" si="9"/>
        <v>825525232</v>
      </c>
      <c r="M195" s="112">
        <f t="shared" si="10"/>
        <v>95.43644300578035</v>
      </c>
      <c r="N195" s="114">
        <f t="shared" si="11"/>
        <v>39474768</v>
      </c>
    </row>
    <row r="196" spans="1:14" s="96" customFormat="1" ht="27" customHeight="1">
      <c r="A196" s="108" t="s">
        <v>50</v>
      </c>
      <c r="B196" s="109" t="s">
        <v>20</v>
      </c>
      <c r="C196" s="109" t="s">
        <v>20</v>
      </c>
      <c r="D196" s="109" t="s">
        <v>20</v>
      </c>
      <c r="E196" s="101" t="s">
        <v>366</v>
      </c>
      <c r="F196" s="111">
        <v>56950820000</v>
      </c>
      <c r="G196" s="111">
        <v>0</v>
      </c>
      <c r="H196" s="111">
        <f t="shared" si="8"/>
        <v>56950820000</v>
      </c>
      <c r="I196" s="111">
        <v>37626473000</v>
      </c>
      <c r="J196" s="111">
        <v>25564973629</v>
      </c>
      <c r="K196" s="111">
        <v>5698325852</v>
      </c>
      <c r="L196" s="111">
        <f t="shared" si="9"/>
        <v>31263299481</v>
      </c>
      <c r="M196" s="112">
        <f t="shared" si="10"/>
        <v>83.08857298689675</v>
      </c>
      <c r="N196" s="114">
        <f t="shared" si="11"/>
        <v>6363173519</v>
      </c>
    </row>
    <row r="197" spans="1:14" ht="27" customHeight="1">
      <c r="A197" s="115" t="s">
        <v>20</v>
      </c>
      <c r="B197" s="116" t="s">
        <v>22</v>
      </c>
      <c r="C197" s="116" t="s">
        <v>20</v>
      </c>
      <c r="D197" s="116" t="s">
        <v>20</v>
      </c>
      <c r="E197" s="117" t="s">
        <v>367</v>
      </c>
      <c r="F197" s="118">
        <v>20057275000</v>
      </c>
      <c r="G197" s="118">
        <v>0</v>
      </c>
      <c r="H197" s="118">
        <f t="shared" si="8"/>
        <v>20057275000</v>
      </c>
      <c r="I197" s="118">
        <v>12328785000</v>
      </c>
      <c r="J197" s="118">
        <v>6844991962</v>
      </c>
      <c r="K197" s="118">
        <v>1448802227</v>
      </c>
      <c r="L197" s="118">
        <f t="shared" si="9"/>
        <v>8293794189</v>
      </c>
      <c r="M197" s="119">
        <f t="shared" si="10"/>
        <v>67.27178865557312</v>
      </c>
      <c r="N197" s="136">
        <f t="shared" si="11"/>
        <v>4034990811</v>
      </c>
    </row>
    <row r="198" spans="1:14" ht="27" customHeight="1">
      <c r="A198" s="108" t="s">
        <v>20</v>
      </c>
      <c r="B198" s="109" t="s">
        <v>20</v>
      </c>
      <c r="C198" s="109" t="s">
        <v>20</v>
      </c>
      <c r="D198" s="109" t="s">
        <v>20</v>
      </c>
      <c r="E198" s="101" t="s">
        <v>368</v>
      </c>
      <c r="F198" s="111">
        <v>17760000</v>
      </c>
      <c r="G198" s="111">
        <v>0</v>
      </c>
      <c r="H198" s="111">
        <f t="shared" si="8"/>
        <v>17760000</v>
      </c>
      <c r="I198" s="111">
        <v>8550000</v>
      </c>
      <c r="J198" s="111">
        <v>4762381</v>
      </c>
      <c r="K198" s="111">
        <v>0</v>
      </c>
      <c r="L198" s="111">
        <f t="shared" si="9"/>
        <v>4762381</v>
      </c>
      <c r="M198" s="112">
        <f t="shared" si="10"/>
        <v>55.70036257309942</v>
      </c>
      <c r="N198" s="114">
        <f t="shared" si="11"/>
        <v>3787619</v>
      </c>
    </row>
    <row r="199" spans="1:14" ht="27" customHeight="1">
      <c r="A199" s="108" t="s">
        <v>20</v>
      </c>
      <c r="B199" s="109" t="s">
        <v>20</v>
      </c>
      <c r="C199" s="109" t="s">
        <v>22</v>
      </c>
      <c r="D199" s="109" t="s">
        <v>20</v>
      </c>
      <c r="E199" s="101" t="s">
        <v>369</v>
      </c>
      <c r="F199" s="111">
        <v>17760000</v>
      </c>
      <c r="G199" s="111">
        <v>0</v>
      </c>
      <c r="H199" s="111">
        <f aca="true" t="shared" si="12" ref="H199:H262">F199+G199</f>
        <v>17760000</v>
      </c>
      <c r="I199" s="111">
        <v>8550000</v>
      </c>
      <c r="J199" s="111">
        <v>4762381</v>
      </c>
      <c r="K199" s="111">
        <v>0</v>
      </c>
      <c r="L199" s="111">
        <f aca="true" t="shared" si="13" ref="L199:L262">J199+K199</f>
        <v>4762381</v>
      </c>
      <c r="M199" s="112">
        <f aca="true" t="shared" si="14" ref="M199:M262">(L199/I199)*100</f>
        <v>55.70036257309942</v>
      </c>
      <c r="N199" s="114">
        <f aca="true" t="shared" si="15" ref="N199:N262">I199-L199</f>
        <v>3787619</v>
      </c>
    </row>
    <row r="200" spans="1:14" ht="27" customHeight="1">
      <c r="A200" s="108" t="s">
        <v>20</v>
      </c>
      <c r="B200" s="109" t="s">
        <v>20</v>
      </c>
      <c r="C200" s="109" t="s">
        <v>20</v>
      </c>
      <c r="D200" s="109" t="s">
        <v>22</v>
      </c>
      <c r="E200" s="101" t="s">
        <v>370</v>
      </c>
      <c r="F200" s="111">
        <v>17760000</v>
      </c>
      <c r="G200" s="111">
        <v>0</v>
      </c>
      <c r="H200" s="111">
        <f t="shared" si="12"/>
        <v>17760000</v>
      </c>
      <c r="I200" s="111">
        <v>8550000</v>
      </c>
      <c r="J200" s="111">
        <v>4762381</v>
      </c>
      <c r="K200" s="111">
        <v>0</v>
      </c>
      <c r="L200" s="111">
        <f t="shared" si="13"/>
        <v>4762381</v>
      </c>
      <c r="M200" s="112">
        <f t="shared" si="14"/>
        <v>55.70036257309942</v>
      </c>
      <c r="N200" s="114">
        <f t="shared" si="15"/>
        <v>3787619</v>
      </c>
    </row>
    <row r="201" spans="1:14" ht="27" customHeight="1">
      <c r="A201" s="108" t="s">
        <v>20</v>
      </c>
      <c r="B201" s="109" t="s">
        <v>20</v>
      </c>
      <c r="C201" s="109" t="s">
        <v>20</v>
      </c>
      <c r="D201" s="109" t="s">
        <v>20</v>
      </c>
      <c r="E201" s="101" t="s">
        <v>371</v>
      </c>
      <c r="F201" s="111">
        <v>20039515000</v>
      </c>
      <c r="G201" s="111">
        <v>0</v>
      </c>
      <c r="H201" s="111">
        <f t="shared" si="12"/>
        <v>20039515000</v>
      </c>
      <c r="I201" s="111">
        <v>12320235000</v>
      </c>
      <c r="J201" s="111">
        <v>6840229581</v>
      </c>
      <c r="K201" s="111">
        <v>1448802227</v>
      </c>
      <c r="L201" s="111">
        <f t="shared" si="13"/>
        <v>8289031808</v>
      </c>
      <c r="M201" s="112">
        <f t="shared" si="14"/>
        <v>67.27981899695908</v>
      </c>
      <c r="N201" s="114">
        <f t="shared" si="15"/>
        <v>4031203192</v>
      </c>
    </row>
    <row r="202" spans="1:14" ht="27" customHeight="1">
      <c r="A202" s="108" t="s">
        <v>20</v>
      </c>
      <c r="B202" s="109" t="s">
        <v>20</v>
      </c>
      <c r="C202" s="109" t="s">
        <v>28</v>
      </c>
      <c r="D202" s="109" t="s">
        <v>20</v>
      </c>
      <c r="E202" s="101" t="s">
        <v>372</v>
      </c>
      <c r="F202" s="111">
        <v>8863298000</v>
      </c>
      <c r="G202" s="111">
        <v>0</v>
      </c>
      <c r="H202" s="111">
        <f t="shared" si="12"/>
        <v>8863298000</v>
      </c>
      <c r="I202" s="111">
        <v>5750182000</v>
      </c>
      <c r="J202" s="111">
        <v>2588765657</v>
      </c>
      <c r="K202" s="111">
        <v>0</v>
      </c>
      <c r="L202" s="111">
        <f t="shared" si="13"/>
        <v>2588765657</v>
      </c>
      <c r="M202" s="112">
        <f t="shared" si="14"/>
        <v>45.02058642665571</v>
      </c>
      <c r="N202" s="114">
        <f t="shared" si="15"/>
        <v>3161416343</v>
      </c>
    </row>
    <row r="203" spans="1:14" ht="27" customHeight="1">
      <c r="A203" s="108" t="s">
        <v>20</v>
      </c>
      <c r="B203" s="109" t="s">
        <v>20</v>
      </c>
      <c r="C203" s="109" t="s">
        <v>20</v>
      </c>
      <c r="D203" s="109" t="s">
        <v>22</v>
      </c>
      <c r="E203" s="101" t="s">
        <v>373</v>
      </c>
      <c r="F203" s="111">
        <v>1174611000</v>
      </c>
      <c r="G203" s="111">
        <v>0</v>
      </c>
      <c r="H203" s="111">
        <f t="shared" si="12"/>
        <v>1174611000</v>
      </c>
      <c r="I203" s="111">
        <v>747335000</v>
      </c>
      <c r="J203" s="111">
        <v>717206579</v>
      </c>
      <c r="K203" s="111">
        <v>0</v>
      </c>
      <c r="L203" s="111">
        <f t="shared" si="13"/>
        <v>717206579</v>
      </c>
      <c r="M203" s="112">
        <f t="shared" si="14"/>
        <v>95.96855212187305</v>
      </c>
      <c r="N203" s="114">
        <f t="shared" si="15"/>
        <v>30128421</v>
      </c>
    </row>
    <row r="204" spans="1:14" ht="27" customHeight="1">
      <c r="A204" s="108" t="s">
        <v>20</v>
      </c>
      <c r="B204" s="109" t="s">
        <v>20</v>
      </c>
      <c r="C204" s="109" t="s">
        <v>20</v>
      </c>
      <c r="D204" s="109" t="s">
        <v>28</v>
      </c>
      <c r="E204" s="101" t="s">
        <v>374</v>
      </c>
      <c r="F204" s="111">
        <v>7382824000</v>
      </c>
      <c r="G204" s="111">
        <v>0</v>
      </c>
      <c r="H204" s="111">
        <f t="shared" si="12"/>
        <v>7382824000</v>
      </c>
      <c r="I204" s="111">
        <v>4935700000</v>
      </c>
      <c r="J204" s="111">
        <v>1806828738</v>
      </c>
      <c r="K204" s="111">
        <v>0</v>
      </c>
      <c r="L204" s="111">
        <f t="shared" si="13"/>
        <v>1806828738</v>
      </c>
      <c r="M204" s="112">
        <f t="shared" si="14"/>
        <v>36.60734521952307</v>
      </c>
      <c r="N204" s="114">
        <f t="shared" si="15"/>
        <v>3128871262</v>
      </c>
    </row>
    <row r="205" spans="1:14" ht="27" customHeight="1">
      <c r="A205" s="108" t="s">
        <v>20</v>
      </c>
      <c r="B205" s="109" t="s">
        <v>20</v>
      </c>
      <c r="C205" s="109" t="s">
        <v>20</v>
      </c>
      <c r="D205" s="109" t="s">
        <v>32</v>
      </c>
      <c r="E205" s="101" t="s">
        <v>375</v>
      </c>
      <c r="F205" s="111">
        <v>305863000</v>
      </c>
      <c r="G205" s="111">
        <v>0</v>
      </c>
      <c r="H205" s="111">
        <f t="shared" si="12"/>
        <v>305863000</v>
      </c>
      <c r="I205" s="111">
        <v>67147000</v>
      </c>
      <c r="J205" s="111">
        <v>64730340</v>
      </c>
      <c r="K205" s="111">
        <v>0</v>
      </c>
      <c r="L205" s="111">
        <f t="shared" si="13"/>
        <v>64730340</v>
      </c>
      <c r="M205" s="112">
        <f t="shared" si="14"/>
        <v>96.40094121852056</v>
      </c>
      <c r="N205" s="114">
        <f t="shared" si="15"/>
        <v>2416660</v>
      </c>
    </row>
    <row r="206" spans="1:14" ht="27" customHeight="1">
      <c r="A206" s="108" t="s">
        <v>20</v>
      </c>
      <c r="B206" s="109" t="s">
        <v>20</v>
      </c>
      <c r="C206" s="109" t="s">
        <v>32</v>
      </c>
      <c r="D206" s="109" t="s">
        <v>20</v>
      </c>
      <c r="E206" s="101" t="s">
        <v>542</v>
      </c>
      <c r="F206" s="111">
        <v>1350000000</v>
      </c>
      <c r="G206" s="111">
        <v>0</v>
      </c>
      <c r="H206" s="111">
        <f t="shared" si="12"/>
        <v>1350000000</v>
      </c>
      <c r="I206" s="111">
        <v>1350000000</v>
      </c>
      <c r="J206" s="111">
        <v>1044785613</v>
      </c>
      <c r="K206" s="111">
        <v>0</v>
      </c>
      <c r="L206" s="111">
        <f t="shared" si="13"/>
        <v>1044785613</v>
      </c>
      <c r="M206" s="112">
        <f t="shared" si="14"/>
        <v>77.39152688888889</v>
      </c>
      <c r="N206" s="114">
        <f t="shared" si="15"/>
        <v>305214387</v>
      </c>
    </row>
    <row r="207" spans="1:14" ht="27" customHeight="1">
      <c r="A207" s="108" t="s">
        <v>20</v>
      </c>
      <c r="B207" s="109" t="s">
        <v>20</v>
      </c>
      <c r="C207" s="109" t="s">
        <v>20</v>
      </c>
      <c r="D207" s="109" t="s">
        <v>22</v>
      </c>
      <c r="E207" s="101" t="s">
        <v>376</v>
      </c>
      <c r="F207" s="111">
        <v>1350000000</v>
      </c>
      <c r="G207" s="111">
        <v>0</v>
      </c>
      <c r="H207" s="111">
        <f t="shared" si="12"/>
        <v>1350000000</v>
      </c>
      <c r="I207" s="111">
        <v>1350000000</v>
      </c>
      <c r="J207" s="111">
        <v>1044785613</v>
      </c>
      <c r="K207" s="111">
        <v>0</v>
      </c>
      <c r="L207" s="111">
        <f t="shared" si="13"/>
        <v>1044785613</v>
      </c>
      <c r="M207" s="112">
        <f t="shared" si="14"/>
        <v>77.39152688888889</v>
      </c>
      <c r="N207" s="114">
        <f t="shared" si="15"/>
        <v>305214387</v>
      </c>
    </row>
    <row r="208" spans="1:14" ht="27" customHeight="1">
      <c r="A208" s="108" t="s">
        <v>20</v>
      </c>
      <c r="B208" s="109" t="s">
        <v>20</v>
      </c>
      <c r="C208" s="109" t="s">
        <v>36</v>
      </c>
      <c r="D208" s="109" t="s">
        <v>20</v>
      </c>
      <c r="E208" s="101" t="s">
        <v>377</v>
      </c>
      <c r="F208" s="111">
        <v>9826217000</v>
      </c>
      <c r="G208" s="111">
        <v>0</v>
      </c>
      <c r="H208" s="111">
        <f t="shared" si="12"/>
        <v>9826217000</v>
      </c>
      <c r="I208" s="111">
        <v>5220053000</v>
      </c>
      <c r="J208" s="111">
        <v>3206678311</v>
      </c>
      <c r="K208" s="111">
        <v>1448802227</v>
      </c>
      <c r="L208" s="111">
        <f t="shared" si="13"/>
        <v>4655480538</v>
      </c>
      <c r="M208" s="112">
        <f t="shared" si="14"/>
        <v>89.18454540595661</v>
      </c>
      <c r="N208" s="114">
        <f t="shared" si="15"/>
        <v>564572462</v>
      </c>
    </row>
    <row r="209" spans="1:14" ht="27" customHeight="1">
      <c r="A209" s="108" t="s">
        <v>20</v>
      </c>
      <c r="B209" s="109" t="s">
        <v>20</v>
      </c>
      <c r="C209" s="109" t="s">
        <v>20</v>
      </c>
      <c r="D209" s="109" t="s">
        <v>22</v>
      </c>
      <c r="E209" s="101" t="s">
        <v>378</v>
      </c>
      <c r="F209" s="111">
        <v>24000000</v>
      </c>
      <c r="G209" s="111">
        <v>0</v>
      </c>
      <c r="H209" s="111">
        <f t="shared" si="12"/>
        <v>24000000</v>
      </c>
      <c r="I209" s="111">
        <v>7200000</v>
      </c>
      <c r="J209" s="111">
        <v>0</v>
      </c>
      <c r="K209" s="111">
        <v>0</v>
      </c>
      <c r="L209" s="111">
        <f t="shared" si="13"/>
        <v>0</v>
      </c>
      <c r="M209" s="112">
        <f t="shared" si="14"/>
        <v>0</v>
      </c>
      <c r="N209" s="114">
        <f t="shared" si="15"/>
        <v>7200000</v>
      </c>
    </row>
    <row r="210" spans="1:14" ht="27" customHeight="1">
      <c r="A210" s="108" t="s">
        <v>20</v>
      </c>
      <c r="B210" s="109" t="s">
        <v>20</v>
      </c>
      <c r="C210" s="109" t="s">
        <v>20</v>
      </c>
      <c r="D210" s="109" t="s">
        <v>28</v>
      </c>
      <c r="E210" s="101" t="s">
        <v>379</v>
      </c>
      <c r="F210" s="111">
        <v>9802217000</v>
      </c>
      <c r="G210" s="111">
        <v>0</v>
      </c>
      <c r="H210" s="111">
        <f t="shared" si="12"/>
        <v>9802217000</v>
      </c>
      <c r="I210" s="111">
        <v>5212853000</v>
      </c>
      <c r="J210" s="111">
        <v>3206678311</v>
      </c>
      <c r="K210" s="111">
        <v>1448802227</v>
      </c>
      <c r="L210" s="111">
        <f t="shared" si="13"/>
        <v>4655480538</v>
      </c>
      <c r="M210" s="112">
        <f t="shared" si="14"/>
        <v>89.3077272272976</v>
      </c>
      <c r="N210" s="114">
        <f t="shared" si="15"/>
        <v>557372462</v>
      </c>
    </row>
    <row r="211" spans="1:14" ht="27" customHeight="1">
      <c r="A211" s="108" t="s">
        <v>20</v>
      </c>
      <c r="B211" s="109" t="s">
        <v>28</v>
      </c>
      <c r="C211" s="109" t="s">
        <v>20</v>
      </c>
      <c r="D211" s="109" t="s">
        <v>20</v>
      </c>
      <c r="E211" s="101" t="s">
        <v>380</v>
      </c>
      <c r="F211" s="111">
        <v>1142545000</v>
      </c>
      <c r="G211" s="111">
        <v>0</v>
      </c>
      <c r="H211" s="111">
        <f t="shared" si="12"/>
        <v>1142545000</v>
      </c>
      <c r="I211" s="111">
        <v>614447000</v>
      </c>
      <c r="J211" s="111">
        <v>612774056</v>
      </c>
      <c r="K211" s="111">
        <v>0</v>
      </c>
      <c r="L211" s="111">
        <f t="shared" si="13"/>
        <v>612774056</v>
      </c>
      <c r="M211" s="112">
        <f t="shared" si="14"/>
        <v>99.72773176531092</v>
      </c>
      <c r="N211" s="114">
        <f t="shared" si="15"/>
        <v>1672944</v>
      </c>
    </row>
    <row r="212" spans="1:14" ht="27" customHeight="1">
      <c r="A212" s="108" t="s">
        <v>20</v>
      </c>
      <c r="B212" s="109" t="s">
        <v>20</v>
      </c>
      <c r="C212" s="109" t="s">
        <v>20</v>
      </c>
      <c r="D212" s="109" t="s">
        <v>20</v>
      </c>
      <c r="E212" s="101" t="s">
        <v>381</v>
      </c>
      <c r="F212" s="111">
        <v>1142545000</v>
      </c>
      <c r="G212" s="111">
        <v>0</v>
      </c>
      <c r="H212" s="111">
        <f t="shared" si="12"/>
        <v>1142545000</v>
      </c>
      <c r="I212" s="111">
        <v>614447000</v>
      </c>
      <c r="J212" s="111">
        <v>612774056</v>
      </c>
      <c r="K212" s="111">
        <v>0</v>
      </c>
      <c r="L212" s="111">
        <f t="shared" si="13"/>
        <v>612774056</v>
      </c>
      <c r="M212" s="112">
        <f t="shared" si="14"/>
        <v>99.72773176531092</v>
      </c>
      <c r="N212" s="114">
        <f t="shared" si="15"/>
        <v>1672944</v>
      </c>
    </row>
    <row r="213" spans="1:14" ht="27" customHeight="1">
      <c r="A213" s="108" t="s">
        <v>20</v>
      </c>
      <c r="B213" s="109" t="s">
        <v>20</v>
      </c>
      <c r="C213" s="109" t="s">
        <v>22</v>
      </c>
      <c r="D213" s="109" t="s">
        <v>20</v>
      </c>
      <c r="E213" s="101" t="s">
        <v>382</v>
      </c>
      <c r="F213" s="111">
        <v>1142545000</v>
      </c>
      <c r="G213" s="111">
        <v>0</v>
      </c>
      <c r="H213" s="111">
        <f t="shared" si="12"/>
        <v>1142545000</v>
      </c>
      <c r="I213" s="111">
        <v>614447000</v>
      </c>
      <c r="J213" s="111">
        <v>612774056</v>
      </c>
      <c r="K213" s="111">
        <v>0</v>
      </c>
      <c r="L213" s="111">
        <f t="shared" si="13"/>
        <v>612774056</v>
      </c>
      <c r="M213" s="112">
        <f t="shared" si="14"/>
        <v>99.72773176531092</v>
      </c>
      <c r="N213" s="114">
        <f t="shared" si="15"/>
        <v>1672944</v>
      </c>
    </row>
    <row r="214" spans="1:14" ht="27" customHeight="1">
      <c r="A214" s="108" t="s">
        <v>20</v>
      </c>
      <c r="B214" s="109" t="s">
        <v>20</v>
      </c>
      <c r="C214" s="109" t="s">
        <v>20</v>
      </c>
      <c r="D214" s="109" t="s">
        <v>22</v>
      </c>
      <c r="E214" s="101" t="s">
        <v>383</v>
      </c>
      <c r="F214" s="111">
        <v>1093212000</v>
      </c>
      <c r="G214" s="111">
        <v>0</v>
      </c>
      <c r="H214" s="111">
        <f t="shared" si="12"/>
        <v>1093212000</v>
      </c>
      <c r="I214" s="111">
        <v>591447000</v>
      </c>
      <c r="J214" s="111">
        <v>589845722</v>
      </c>
      <c r="K214" s="111">
        <v>0</v>
      </c>
      <c r="L214" s="111">
        <f t="shared" si="13"/>
        <v>589845722</v>
      </c>
      <c r="M214" s="112">
        <f t="shared" si="14"/>
        <v>99.7292609481492</v>
      </c>
      <c r="N214" s="114">
        <f t="shared" si="15"/>
        <v>1601278</v>
      </c>
    </row>
    <row r="215" spans="1:14" ht="27" customHeight="1">
      <c r="A215" s="108" t="s">
        <v>20</v>
      </c>
      <c r="B215" s="109" t="s">
        <v>20</v>
      </c>
      <c r="C215" s="109" t="s">
        <v>20</v>
      </c>
      <c r="D215" s="109" t="s">
        <v>28</v>
      </c>
      <c r="E215" s="101" t="s">
        <v>384</v>
      </c>
      <c r="F215" s="111">
        <v>49333000</v>
      </c>
      <c r="G215" s="111">
        <v>0</v>
      </c>
      <c r="H215" s="111">
        <f t="shared" si="12"/>
        <v>49333000</v>
      </c>
      <c r="I215" s="111">
        <v>23000000</v>
      </c>
      <c r="J215" s="111">
        <v>22928334</v>
      </c>
      <c r="K215" s="111">
        <v>0</v>
      </c>
      <c r="L215" s="111">
        <f t="shared" si="13"/>
        <v>22928334</v>
      </c>
      <c r="M215" s="112">
        <f t="shared" si="14"/>
        <v>99.68840869565217</v>
      </c>
      <c r="N215" s="114">
        <f t="shared" si="15"/>
        <v>71666</v>
      </c>
    </row>
    <row r="216" spans="1:14" ht="27" customHeight="1">
      <c r="A216" s="108" t="s">
        <v>20</v>
      </c>
      <c r="B216" s="109" t="s">
        <v>32</v>
      </c>
      <c r="C216" s="109" t="s">
        <v>20</v>
      </c>
      <c r="D216" s="109" t="s">
        <v>20</v>
      </c>
      <c r="E216" s="101" t="s">
        <v>385</v>
      </c>
      <c r="F216" s="111">
        <v>600000000</v>
      </c>
      <c r="G216" s="111">
        <v>0</v>
      </c>
      <c r="H216" s="111">
        <f t="shared" si="12"/>
        <v>600000000</v>
      </c>
      <c r="I216" s="111">
        <v>400000000</v>
      </c>
      <c r="J216" s="111">
        <v>69642017</v>
      </c>
      <c r="K216" s="111">
        <v>0</v>
      </c>
      <c r="L216" s="111">
        <f t="shared" si="13"/>
        <v>69642017</v>
      </c>
      <c r="M216" s="112">
        <f t="shared" si="14"/>
        <v>17.41050425</v>
      </c>
      <c r="N216" s="114">
        <f t="shared" si="15"/>
        <v>330357983</v>
      </c>
    </row>
    <row r="217" spans="1:14" ht="27" customHeight="1">
      <c r="A217" s="108" t="s">
        <v>20</v>
      </c>
      <c r="B217" s="109" t="s">
        <v>20</v>
      </c>
      <c r="C217" s="109" t="s">
        <v>20</v>
      </c>
      <c r="D217" s="109" t="s">
        <v>20</v>
      </c>
      <c r="E217" s="101" t="s">
        <v>386</v>
      </c>
      <c r="F217" s="111">
        <v>600000000</v>
      </c>
      <c r="G217" s="111">
        <v>0</v>
      </c>
      <c r="H217" s="111">
        <f t="shared" si="12"/>
        <v>600000000</v>
      </c>
      <c r="I217" s="111">
        <v>400000000</v>
      </c>
      <c r="J217" s="111">
        <v>69642017</v>
      </c>
      <c r="K217" s="111">
        <v>0</v>
      </c>
      <c r="L217" s="111">
        <f t="shared" si="13"/>
        <v>69642017</v>
      </c>
      <c r="M217" s="112">
        <f t="shared" si="14"/>
        <v>17.41050425</v>
      </c>
      <c r="N217" s="114">
        <f t="shared" si="15"/>
        <v>330357983</v>
      </c>
    </row>
    <row r="218" spans="1:14" ht="27" customHeight="1">
      <c r="A218" s="108" t="s">
        <v>20</v>
      </c>
      <c r="B218" s="109" t="s">
        <v>20</v>
      </c>
      <c r="C218" s="109" t="s">
        <v>22</v>
      </c>
      <c r="D218" s="109" t="s">
        <v>20</v>
      </c>
      <c r="E218" s="101" t="s">
        <v>387</v>
      </c>
      <c r="F218" s="111">
        <v>600000000</v>
      </c>
      <c r="G218" s="111">
        <v>0</v>
      </c>
      <c r="H218" s="111">
        <f t="shared" si="12"/>
        <v>600000000</v>
      </c>
      <c r="I218" s="111">
        <v>400000000</v>
      </c>
      <c r="J218" s="111">
        <v>69642017</v>
      </c>
      <c r="K218" s="111">
        <v>0</v>
      </c>
      <c r="L218" s="111">
        <f t="shared" si="13"/>
        <v>69642017</v>
      </c>
      <c r="M218" s="112">
        <f t="shared" si="14"/>
        <v>17.41050425</v>
      </c>
      <c r="N218" s="114">
        <f t="shared" si="15"/>
        <v>330357983</v>
      </c>
    </row>
    <row r="219" spans="1:14" ht="27" customHeight="1">
      <c r="A219" s="108" t="s">
        <v>20</v>
      </c>
      <c r="B219" s="109" t="s">
        <v>20</v>
      </c>
      <c r="C219" s="109" t="s">
        <v>20</v>
      </c>
      <c r="D219" s="109" t="s">
        <v>22</v>
      </c>
      <c r="E219" s="101" t="s">
        <v>388</v>
      </c>
      <c r="F219" s="111">
        <v>600000000</v>
      </c>
      <c r="G219" s="111">
        <v>0</v>
      </c>
      <c r="H219" s="111">
        <f t="shared" si="12"/>
        <v>600000000</v>
      </c>
      <c r="I219" s="111">
        <v>400000000</v>
      </c>
      <c r="J219" s="111">
        <v>69642017</v>
      </c>
      <c r="K219" s="111">
        <v>0</v>
      </c>
      <c r="L219" s="111">
        <f t="shared" si="13"/>
        <v>69642017</v>
      </c>
      <c r="M219" s="112">
        <f t="shared" si="14"/>
        <v>17.41050425</v>
      </c>
      <c r="N219" s="114">
        <f t="shared" si="15"/>
        <v>330357983</v>
      </c>
    </row>
    <row r="220" spans="1:14" ht="27" customHeight="1">
      <c r="A220" s="108" t="s">
        <v>20</v>
      </c>
      <c r="B220" s="109" t="s">
        <v>36</v>
      </c>
      <c r="C220" s="109" t="s">
        <v>20</v>
      </c>
      <c r="D220" s="109" t="s">
        <v>20</v>
      </c>
      <c r="E220" s="101" t="s">
        <v>389</v>
      </c>
      <c r="F220" s="111">
        <v>12653831000</v>
      </c>
      <c r="G220" s="111">
        <v>0</v>
      </c>
      <c r="H220" s="111">
        <f t="shared" si="12"/>
        <v>12653831000</v>
      </c>
      <c r="I220" s="111">
        <v>9235506000</v>
      </c>
      <c r="J220" s="111">
        <v>6986673599</v>
      </c>
      <c r="K220" s="111">
        <v>1952758208</v>
      </c>
      <c r="L220" s="111">
        <f t="shared" si="13"/>
        <v>8939431807</v>
      </c>
      <c r="M220" s="112">
        <f t="shared" si="14"/>
        <v>96.7941746451142</v>
      </c>
      <c r="N220" s="114">
        <f t="shared" si="15"/>
        <v>296074193</v>
      </c>
    </row>
    <row r="221" spans="1:14" ht="27" customHeight="1">
      <c r="A221" s="115" t="s">
        <v>20</v>
      </c>
      <c r="B221" s="116" t="s">
        <v>20</v>
      </c>
      <c r="C221" s="116" t="s">
        <v>20</v>
      </c>
      <c r="D221" s="116" t="s">
        <v>20</v>
      </c>
      <c r="E221" s="117" t="s">
        <v>390</v>
      </c>
      <c r="F221" s="118">
        <v>12653831000</v>
      </c>
      <c r="G221" s="118">
        <v>0</v>
      </c>
      <c r="H221" s="118">
        <f t="shared" si="12"/>
        <v>12653831000</v>
      </c>
      <c r="I221" s="118">
        <v>9235506000</v>
      </c>
      <c r="J221" s="118">
        <v>6986673599</v>
      </c>
      <c r="K221" s="118">
        <v>1952758208</v>
      </c>
      <c r="L221" s="118">
        <f t="shared" si="13"/>
        <v>8939431807</v>
      </c>
      <c r="M221" s="119">
        <f t="shared" si="14"/>
        <v>96.7941746451142</v>
      </c>
      <c r="N221" s="136">
        <f t="shared" si="15"/>
        <v>296074193</v>
      </c>
    </row>
    <row r="222" spans="1:14" ht="27" customHeight="1">
      <c r="A222" s="108" t="s">
        <v>20</v>
      </c>
      <c r="B222" s="109" t="s">
        <v>20</v>
      </c>
      <c r="C222" s="109" t="s">
        <v>22</v>
      </c>
      <c r="D222" s="109" t="s">
        <v>20</v>
      </c>
      <c r="E222" s="101" t="s">
        <v>391</v>
      </c>
      <c r="F222" s="111">
        <v>674502000</v>
      </c>
      <c r="G222" s="111">
        <v>0</v>
      </c>
      <c r="H222" s="111">
        <f t="shared" si="12"/>
        <v>674502000</v>
      </c>
      <c r="I222" s="111">
        <v>486700000</v>
      </c>
      <c r="J222" s="111">
        <v>441506127</v>
      </c>
      <c r="K222" s="111">
        <v>45193873</v>
      </c>
      <c r="L222" s="111">
        <f t="shared" si="13"/>
        <v>486700000</v>
      </c>
      <c r="M222" s="112">
        <f t="shared" si="14"/>
        <v>100</v>
      </c>
      <c r="N222" s="114">
        <f t="shared" si="15"/>
        <v>0</v>
      </c>
    </row>
    <row r="223" spans="1:14" ht="27" customHeight="1">
      <c r="A223" s="108" t="s">
        <v>20</v>
      </c>
      <c r="B223" s="109" t="s">
        <v>20</v>
      </c>
      <c r="C223" s="109" t="s">
        <v>20</v>
      </c>
      <c r="D223" s="109" t="s">
        <v>22</v>
      </c>
      <c r="E223" s="101" t="s">
        <v>392</v>
      </c>
      <c r="F223" s="111">
        <v>674502000</v>
      </c>
      <c r="G223" s="111">
        <v>0</v>
      </c>
      <c r="H223" s="111">
        <f t="shared" si="12"/>
        <v>674502000</v>
      </c>
      <c r="I223" s="111">
        <v>486700000</v>
      </c>
      <c r="J223" s="111">
        <v>441506127</v>
      </c>
      <c r="K223" s="111">
        <v>45193873</v>
      </c>
      <c r="L223" s="111">
        <f t="shared" si="13"/>
        <v>486700000</v>
      </c>
      <c r="M223" s="112">
        <f t="shared" si="14"/>
        <v>100</v>
      </c>
      <c r="N223" s="114">
        <f t="shared" si="15"/>
        <v>0</v>
      </c>
    </row>
    <row r="224" spans="1:14" ht="27" customHeight="1">
      <c r="A224" s="108" t="s">
        <v>20</v>
      </c>
      <c r="B224" s="109" t="s">
        <v>20</v>
      </c>
      <c r="C224" s="109" t="s">
        <v>28</v>
      </c>
      <c r="D224" s="109" t="s">
        <v>20</v>
      </c>
      <c r="E224" s="101" t="s">
        <v>393</v>
      </c>
      <c r="F224" s="111">
        <v>11619200000</v>
      </c>
      <c r="G224" s="111">
        <v>0</v>
      </c>
      <c r="H224" s="111">
        <f t="shared" si="12"/>
        <v>11619200000</v>
      </c>
      <c r="I224" s="111">
        <v>8576230000</v>
      </c>
      <c r="J224" s="111">
        <v>6423286685</v>
      </c>
      <c r="K224" s="111">
        <v>1858618163</v>
      </c>
      <c r="L224" s="111">
        <f t="shared" si="13"/>
        <v>8281904848</v>
      </c>
      <c r="M224" s="112">
        <f t="shared" si="14"/>
        <v>96.56812897974984</v>
      </c>
      <c r="N224" s="114">
        <f t="shared" si="15"/>
        <v>294325152</v>
      </c>
    </row>
    <row r="225" spans="1:14" ht="27" customHeight="1">
      <c r="A225" s="108" t="s">
        <v>20</v>
      </c>
      <c r="B225" s="109" t="s">
        <v>20</v>
      </c>
      <c r="C225" s="109" t="s">
        <v>20</v>
      </c>
      <c r="D225" s="109" t="s">
        <v>22</v>
      </c>
      <c r="E225" s="101" t="s">
        <v>394</v>
      </c>
      <c r="F225" s="111">
        <v>3650000000</v>
      </c>
      <c r="G225" s="111">
        <v>0</v>
      </c>
      <c r="H225" s="111">
        <f t="shared" si="12"/>
        <v>3650000000</v>
      </c>
      <c r="I225" s="111">
        <v>2617262000</v>
      </c>
      <c r="J225" s="111">
        <v>1460637485</v>
      </c>
      <c r="K225" s="111">
        <v>1136651153</v>
      </c>
      <c r="L225" s="111">
        <f t="shared" si="13"/>
        <v>2597288638</v>
      </c>
      <c r="M225" s="112">
        <f t="shared" si="14"/>
        <v>99.23686042895208</v>
      </c>
      <c r="N225" s="114">
        <f t="shared" si="15"/>
        <v>19973362</v>
      </c>
    </row>
    <row r="226" spans="1:14" ht="27" customHeight="1">
      <c r="A226" s="108" t="s">
        <v>20</v>
      </c>
      <c r="B226" s="109" t="s">
        <v>20</v>
      </c>
      <c r="C226" s="109" t="s">
        <v>20</v>
      </c>
      <c r="D226" s="109" t="s">
        <v>28</v>
      </c>
      <c r="E226" s="101" t="s">
        <v>395</v>
      </c>
      <c r="F226" s="111">
        <v>7969200000</v>
      </c>
      <c r="G226" s="111">
        <v>0</v>
      </c>
      <c r="H226" s="111">
        <f t="shared" si="12"/>
        <v>7969200000</v>
      </c>
      <c r="I226" s="111">
        <v>5958968000</v>
      </c>
      <c r="J226" s="111">
        <v>4962649200</v>
      </c>
      <c r="K226" s="111">
        <v>721967010</v>
      </c>
      <c r="L226" s="111">
        <f t="shared" si="13"/>
        <v>5684616210</v>
      </c>
      <c r="M226" s="112">
        <f t="shared" si="14"/>
        <v>95.39598484167057</v>
      </c>
      <c r="N226" s="114">
        <f t="shared" si="15"/>
        <v>274351790</v>
      </c>
    </row>
    <row r="227" spans="1:14" ht="27" customHeight="1">
      <c r="A227" s="108" t="s">
        <v>20</v>
      </c>
      <c r="B227" s="109" t="s">
        <v>20</v>
      </c>
      <c r="C227" s="109" t="s">
        <v>32</v>
      </c>
      <c r="D227" s="109" t="s">
        <v>20</v>
      </c>
      <c r="E227" s="101" t="s">
        <v>396</v>
      </c>
      <c r="F227" s="111">
        <v>360129000</v>
      </c>
      <c r="G227" s="111">
        <v>0</v>
      </c>
      <c r="H227" s="111">
        <f t="shared" si="12"/>
        <v>360129000</v>
      </c>
      <c r="I227" s="111">
        <v>172576000</v>
      </c>
      <c r="J227" s="111">
        <v>121880787</v>
      </c>
      <c r="K227" s="111">
        <v>48946172</v>
      </c>
      <c r="L227" s="111">
        <f t="shared" si="13"/>
        <v>170826959</v>
      </c>
      <c r="M227" s="112">
        <f t="shared" si="14"/>
        <v>98.98650971166326</v>
      </c>
      <c r="N227" s="114">
        <f t="shared" si="15"/>
        <v>1749041</v>
      </c>
    </row>
    <row r="228" spans="1:14" ht="27" customHeight="1">
      <c r="A228" s="108" t="s">
        <v>20</v>
      </c>
      <c r="B228" s="109" t="s">
        <v>20</v>
      </c>
      <c r="C228" s="109" t="s">
        <v>20</v>
      </c>
      <c r="D228" s="109" t="s">
        <v>22</v>
      </c>
      <c r="E228" s="101" t="s">
        <v>397</v>
      </c>
      <c r="F228" s="111">
        <v>360129000</v>
      </c>
      <c r="G228" s="111">
        <v>0</v>
      </c>
      <c r="H228" s="111">
        <f t="shared" si="12"/>
        <v>360129000</v>
      </c>
      <c r="I228" s="111">
        <v>172576000</v>
      </c>
      <c r="J228" s="111">
        <v>121880787</v>
      </c>
      <c r="K228" s="111">
        <v>48946172</v>
      </c>
      <c r="L228" s="111">
        <f t="shared" si="13"/>
        <v>170826959</v>
      </c>
      <c r="M228" s="112">
        <f t="shared" si="14"/>
        <v>98.98650971166326</v>
      </c>
      <c r="N228" s="114">
        <f t="shared" si="15"/>
        <v>1749041</v>
      </c>
    </row>
    <row r="229" spans="1:14" ht="27" customHeight="1">
      <c r="A229" s="108" t="s">
        <v>20</v>
      </c>
      <c r="B229" s="109" t="s">
        <v>39</v>
      </c>
      <c r="C229" s="109" t="s">
        <v>20</v>
      </c>
      <c r="D229" s="109" t="s">
        <v>20</v>
      </c>
      <c r="E229" s="101" t="s">
        <v>398</v>
      </c>
      <c r="F229" s="111">
        <v>22497169000</v>
      </c>
      <c r="G229" s="111">
        <v>0</v>
      </c>
      <c r="H229" s="111">
        <f t="shared" si="12"/>
        <v>22497169000</v>
      </c>
      <c r="I229" s="111">
        <v>15047735000</v>
      </c>
      <c r="J229" s="111">
        <v>11050891995</v>
      </c>
      <c r="K229" s="111">
        <v>2296765417</v>
      </c>
      <c r="L229" s="111">
        <f t="shared" si="13"/>
        <v>13347657412</v>
      </c>
      <c r="M229" s="112">
        <f t="shared" si="14"/>
        <v>88.70210308727526</v>
      </c>
      <c r="N229" s="114">
        <f t="shared" si="15"/>
        <v>1700077588</v>
      </c>
    </row>
    <row r="230" spans="1:14" ht="27" customHeight="1">
      <c r="A230" s="108" t="s">
        <v>20</v>
      </c>
      <c r="B230" s="109" t="s">
        <v>20</v>
      </c>
      <c r="C230" s="109" t="s">
        <v>20</v>
      </c>
      <c r="D230" s="109" t="s">
        <v>20</v>
      </c>
      <c r="E230" s="101" t="s">
        <v>399</v>
      </c>
      <c r="F230" s="111">
        <v>22497169000</v>
      </c>
      <c r="G230" s="111">
        <v>0</v>
      </c>
      <c r="H230" s="111">
        <f t="shared" si="12"/>
        <v>22497169000</v>
      </c>
      <c r="I230" s="111">
        <v>15047735000</v>
      </c>
      <c r="J230" s="111">
        <v>11050891995</v>
      </c>
      <c r="K230" s="111">
        <v>2296765417</v>
      </c>
      <c r="L230" s="111">
        <f t="shared" si="13"/>
        <v>13347657412</v>
      </c>
      <c r="M230" s="112">
        <f t="shared" si="14"/>
        <v>88.70210308727526</v>
      </c>
      <c r="N230" s="114">
        <f t="shared" si="15"/>
        <v>1700077588</v>
      </c>
    </row>
    <row r="231" spans="1:14" ht="27" customHeight="1">
      <c r="A231" s="108" t="s">
        <v>20</v>
      </c>
      <c r="B231" s="109" t="s">
        <v>20</v>
      </c>
      <c r="C231" s="109" t="s">
        <v>22</v>
      </c>
      <c r="D231" s="109" t="s">
        <v>20</v>
      </c>
      <c r="E231" s="101" t="s">
        <v>400</v>
      </c>
      <c r="F231" s="111">
        <v>22497169000</v>
      </c>
      <c r="G231" s="111">
        <v>0</v>
      </c>
      <c r="H231" s="111">
        <f t="shared" si="12"/>
        <v>22497169000</v>
      </c>
      <c r="I231" s="111">
        <v>15047735000</v>
      </c>
      <c r="J231" s="111">
        <v>11050891995</v>
      </c>
      <c r="K231" s="111">
        <v>2296765417</v>
      </c>
      <c r="L231" s="111">
        <f t="shared" si="13"/>
        <v>13347657412</v>
      </c>
      <c r="M231" s="112">
        <f t="shared" si="14"/>
        <v>88.70210308727526</v>
      </c>
      <c r="N231" s="114">
        <f t="shared" si="15"/>
        <v>1700077588</v>
      </c>
    </row>
    <row r="232" spans="1:14" ht="27" customHeight="1">
      <c r="A232" s="108" t="s">
        <v>20</v>
      </c>
      <c r="B232" s="109" t="s">
        <v>20</v>
      </c>
      <c r="C232" s="109" t="s">
        <v>20</v>
      </c>
      <c r="D232" s="109" t="s">
        <v>22</v>
      </c>
      <c r="E232" s="101" t="s">
        <v>401</v>
      </c>
      <c r="F232" s="111">
        <v>20000000</v>
      </c>
      <c r="G232" s="111">
        <v>0</v>
      </c>
      <c r="H232" s="111">
        <f t="shared" si="12"/>
        <v>20000000</v>
      </c>
      <c r="I232" s="111">
        <v>10000000</v>
      </c>
      <c r="J232" s="111">
        <v>3496500</v>
      </c>
      <c r="K232" s="111">
        <v>0</v>
      </c>
      <c r="L232" s="111">
        <f t="shared" si="13"/>
        <v>3496500</v>
      </c>
      <c r="M232" s="112">
        <f t="shared" si="14"/>
        <v>34.965</v>
      </c>
      <c r="N232" s="114">
        <f t="shared" si="15"/>
        <v>6503500</v>
      </c>
    </row>
    <row r="233" spans="1:14" ht="27" customHeight="1">
      <c r="A233" s="108" t="s">
        <v>20</v>
      </c>
      <c r="B233" s="109" t="s">
        <v>20</v>
      </c>
      <c r="C233" s="109" t="s">
        <v>20</v>
      </c>
      <c r="D233" s="109" t="s">
        <v>28</v>
      </c>
      <c r="E233" s="101" t="s">
        <v>402</v>
      </c>
      <c r="F233" s="111">
        <v>12714284000</v>
      </c>
      <c r="G233" s="111">
        <v>0</v>
      </c>
      <c r="H233" s="111">
        <f t="shared" si="12"/>
        <v>12714284000</v>
      </c>
      <c r="I233" s="111">
        <v>9428778000</v>
      </c>
      <c r="J233" s="111">
        <v>6638612329</v>
      </c>
      <c r="K233" s="111">
        <v>1362036793</v>
      </c>
      <c r="L233" s="111">
        <f t="shared" si="13"/>
        <v>8000649122</v>
      </c>
      <c r="M233" s="112">
        <f t="shared" si="14"/>
        <v>84.85351041248398</v>
      </c>
      <c r="N233" s="114">
        <f t="shared" si="15"/>
        <v>1428128878</v>
      </c>
    </row>
    <row r="234" spans="1:14" ht="27" customHeight="1">
      <c r="A234" s="108" t="s">
        <v>20</v>
      </c>
      <c r="B234" s="109" t="s">
        <v>20</v>
      </c>
      <c r="C234" s="109" t="s">
        <v>20</v>
      </c>
      <c r="D234" s="109" t="s">
        <v>32</v>
      </c>
      <c r="E234" s="101" t="s">
        <v>403</v>
      </c>
      <c r="F234" s="111">
        <v>9084485000</v>
      </c>
      <c r="G234" s="111">
        <v>0</v>
      </c>
      <c r="H234" s="111">
        <f t="shared" si="12"/>
        <v>9084485000</v>
      </c>
      <c r="I234" s="111">
        <v>5128557000</v>
      </c>
      <c r="J234" s="111">
        <v>4352582249</v>
      </c>
      <c r="K234" s="111">
        <v>554733460</v>
      </c>
      <c r="L234" s="111">
        <f t="shared" si="13"/>
        <v>4907315709</v>
      </c>
      <c r="M234" s="112">
        <f t="shared" si="14"/>
        <v>95.68609082437808</v>
      </c>
      <c r="N234" s="114">
        <f t="shared" si="15"/>
        <v>221241291</v>
      </c>
    </row>
    <row r="235" spans="1:14" ht="27" customHeight="1">
      <c r="A235" s="108" t="s">
        <v>20</v>
      </c>
      <c r="B235" s="109" t="s">
        <v>20</v>
      </c>
      <c r="C235" s="109" t="s">
        <v>20</v>
      </c>
      <c r="D235" s="109" t="s">
        <v>36</v>
      </c>
      <c r="E235" s="101" t="s">
        <v>404</v>
      </c>
      <c r="F235" s="111">
        <v>623400000</v>
      </c>
      <c r="G235" s="111">
        <v>0</v>
      </c>
      <c r="H235" s="111">
        <f t="shared" si="12"/>
        <v>623400000</v>
      </c>
      <c r="I235" s="111">
        <v>476400000</v>
      </c>
      <c r="J235" s="111">
        <v>56200917</v>
      </c>
      <c r="K235" s="111">
        <v>379995164</v>
      </c>
      <c r="L235" s="111">
        <f t="shared" si="13"/>
        <v>436196081</v>
      </c>
      <c r="M235" s="112">
        <f t="shared" si="14"/>
        <v>91.56089021830395</v>
      </c>
      <c r="N235" s="114">
        <f t="shared" si="15"/>
        <v>40203919</v>
      </c>
    </row>
    <row r="236" spans="1:14" ht="27" customHeight="1">
      <c r="A236" s="108" t="s">
        <v>20</v>
      </c>
      <c r="B236" s="109" t="s">
        <v>20</v>
      </c>
      <c r="C236" s="109" t="s">
        <v>20</v>
      </c>
      <c r="D236" s="109" t="s">
        <v>39</v>
      </c>
      <c r="E236" s="101" t="s">
        <v>405</v>
      </c>
      <c r="F236" s="111">
        <v>55000000</v>
      </c>
      <c r="G236" s="111">
        <v>0</v>
      </c>
      <c r="H236" s="111">
        <f t="shared" si="12"/>
        <v>55000000</v>
      </c>
      <c r="I236" s="111">
        <v>4000000</v>
      </c>
      <c r="J236" s="111">
        <v>0</v>
      </c>
      <c r="K236" s="111">
        <v>0</v>
      </c>
      <c r="L236" s="111">
        <f t="shared" si="13"/>
        <v>0</v>
      </c>
      <c r="M236" s="111">
        <f t="shared" si="14"/>
        <v>0</v>
      </c>
      <c r="N236" s="114">
        <f t="shared" si="15"/>
        <v>4000000</v>
      </c>
    </row>
    <row r="237" spans="1:14" s="96" customFormat="1" ht="27" customHeight="1">
      <c r="A237" s="108" t="s">
        <v>54</v>
      </c>
      <c r="B237" s="109" t="s">
        <v>20</v>
      </c>
      <c r="C237" s="109" t="s">
        <v>20</v>
      </c>
      <c r="D237" s="109" t="s">
        <v>20</v>
      </c>
      <c r="E237" s="101" t="s">
        <v>406</v>
      </c>
      <c r="F237" s="111">
        <v>196000000</v>
      </c>
      <c r="G237" s="111">
        <v>0</v>
      </c>
      <c r="H237" s="111">
        <f t="shared" si="12"/>
        <v>196000000</v>
      </c>
      <c r="I237" s="111">
        <v>132120000</v>
      </c>
      <c r="J237" s="111">
        <v>130981418</v>
      </c>
      <c r="K237" s="111">
        <v>38000</v>
      </c>
      <c r="L237" s="111">
        <f t="shared" si="13"/>
        <v>131019418</v>
      </c>
      <c r="M237" s="112">
        <f t="shared" si="14"/>
        <v>99.16698304571602</v>
      </c>
      <c r="N237" s="114">
        <f t="shared" si="15"/>
        <v>1100582</v>
      </c>
    </row>
    <row r="238" spans="1:14" ht="27" customHeight="1">
      <c r="A238" s="108" t="s">
        <v>20</v>
      </c>
      <c r="B238" s="109" t="s">
        <v>22</v>
      </c>
      <c r="C238" s="109" t="s">
        <v>20</v>
      </c>
      <c r="D238" s="109" t="s">
        <v>20</v>
      </c>
      <c r="E238" s="101" t="s">
        <v>407</v>
      </c>
      <c r="F238" s="111">
        <v>196000000</v>
      </c>
      <c r="G238" s="111">
        <v>0</v>
      </c>
      <c r="H238" s="111">
        <f t="shared" si="12"/>
        <v>196000000</v>
      </c>
      <c r="I238" s="111">
        <v>132120000</v>
      </c>
      <c r="J238" s="111">
        <v>130981418</v>
      </c>
      <c r="K238" s="111">
        <v>38000</v>
      </c>
      <c r="L238" s="111">
        <f t="shared" si="13"/>
        <v>131019418</v>
      </c>
      <c r="M238" s="112">
        <f t="shared" si="14"/>
        <v>99.16698304571602</v>
      </c>
      <c r="N238" s="114">
        <f t="shared" si="15"/>
        <v>1100582</v>
      </c>
    </row>
    <row r="239" spans="1:14" ht="27" customHeight="1">
      <c r="A239" s="108" t="s">
        <v>20</v>
      </c>
      <c r="B239" s="109" t="s">
        <v>20</v>
      </c>
      <c r="C239" s="109" t="s">
        <v>20</v>
      </c>
      <c r="D239" s="109" t="s">
        <v>20</v>
      </c>
      <c r="E239" s="101" t="s">
        <v>408</v>
      </c>
      <c r="F239" s="111">
        <v>196000000</v>
      </c>
      <c r="G239" s="111">
        <v>0</v>
      </c>
      <c r="H239" s="111">
        <f t="shared" si="12"/>
        <v>196000000</v>
      </c>
      <c r="I239" s="111">
        <v>132120000</v>
      </c>
      <c r="J239" s="111">
        <v>130981418</v>
      </c>
      <c r="K239" s="111">
        <v>38000</v>
      </c>
      <c r="L239" s="111">
        <f t="shared" si="13"/>
        <v>131019418</v>
      </c>
      <c r="M239" s="112">
        <f t="shared" si="14"/>
        <v>99.16698304571602</v>
      </c>
      <c r="N239" s="114">
        <f t="shared" si="15"/>
        <v>1100582</v>
      </c>
    </row>
    <row r="240" spans="1:14" ht="27" customHeight="1">
      <c r="A240" s="108" t="s">
        <v>20</v>
      </c>
      <c r="B240" s="109" t="s">
        <v>20</v>
      </c>
      <c r="C240" s="109" t="s">
        <v>22</v>
      </c>
      <c r="D240" s="109" t="s">
        <v>20</v>
      </c>
      <c r="E240" s="101" t="s">
        <v>409</v>
      </c>
      <c r="F240" s="111">
        <v>196000000</v>
      </c>
      <c r="G240" s="111">
        <v>0</v>
      </c>
      <c r="H240" s="111">
        <f t="shared" si="12"/>
        <v>196000000</v>
      </c>
      <c r="I240" s="111">
        <v>132120000</v>
      </c>
      <c r="J240" s="111">
        <v>130981418</v>
      </c>
      <c r="K240" s="111">
        <v>38000</v>
      </c>
      <c r="L240" s="111">
        <f t="shared" si="13"/>
        <v>131019418</v>
      </c>
      <c r="M240" s="112">
        <f t="shared" si="14"/>
        <v>99.16698304571602</v>
      </c>
      <c r="N240" s="114">
        <f t="shared" si="15"/>
        <v>1100582</v>
      </c>
    </row>
    <row r="241" spans="1:14" ht="27" customHeight="1">
      <c r="A241" s="108" t="s">
        <v>20</v>
      </c>
      <c r="B241" s="109" t="s">
        <v>20</v>
      </c>
      <c r="C241" s="109" t="s">
        <v>20</v>
      </c>
      <c r="D241" s="109" t="s">
        <v>22</v>
      </c>
      <c r="E241" s="101" t="s">
        <v>581</v>
      </c>
      <c r="F241" s="111">
        <v>196000000</v>
      </c>
      <c r="G241" s="111">
        <v>0</v>
      </c>
      <c r="H241" s="111">
        <f t="shared" si="12"/>
        <v>196000000</v>
      </c>
      <c r="I241" s="111">
        <v>132120000</v>
      </c>
      <c r="J241" s="111">
        <v>130981418</v>
      </c>
      <c r="K241" s="111">
        <v>38000</v>
      </c>
      <c r="L241" s="111">
        <f t="shared" si="13"/>
        <v>131019418</v>
      </c>
      <c r="M241" s="112">
        <f t="shared" si="14"/>
        <v>99.16698304571602</v>
      </c>
      <c r="N241" s="114">
        <f t="shared" si="15"/>
        <v>1100582</v>
      </c>
    </row>
    <row r="242" spans="1:14" s="96" customFormat="1" ht="27" customHeight="1">
      <c r="A242" s="108" t="s">
        <v>58</v>
      </c>
      <c r="B242" s="109" t="s">
        <v>20</v>
      </c>
      <c r="C242" s="109" t="s">
        <v>20</v>
      </c>
      <c r="D242" s="109" t="s">
        <v>20</v>
      </c>
      <c r="E242" s="101" t="s">
        <v>410</v>
      </c>
      <c r="F242" s="111">
        <v>7405468000</v>
      </c>
      <c r="G242" s="111">
        <v>0</v>
      </c>
      <c r="H242" s="111">
        <f t="shared" si="12"/>
        <v>7405468000</v>
      </c>
      <c r="I242" s="111">
        <v>5264192000</v>
      </c>
      <c r="J242" s="111">
        <v>4658964874</v>
      </c>
      <c r="K242" s="111">
        <v>303726632</v>
      </c>
      <c r="L242" s="111">
        <f t="shared" si="13"/>
        <v>4962691506</v>
      </c>
      <c r="M242" s="112">
        <f t="shared" si="14"/>
        <v>94.27261593042199</v>
      </c>
      <c r="N242" s="114">
        <f t="shared" si="15"/>
        <v>301500494</v>
      </c>
    </row>
    <row r="243" spans="1:14" ht="27" customHeight="1">
      <c r="A243" s="108" t="s">
        <v>20</v>
      </c>
      <c r="B243" s="109" t="s">
        <v>22</v>
      </c>
      <c r="C243" s="109" t="s">
        <v>20</v>
      </c>
      <c r="D243" s="109" t="s">
        <v>20</v>
      </c>
      <c r="E243" s="101" t="s">
        <v>411</v>
      </c>
      <c r="F243" s="111">
        <v>2385320000</v>
      </c>
      <c r="G243" s="111">
        <v>0</v>
      </c>
      <c r="H243" s="111">
        <f t="shared" si="12"/>
        <v>2385320000</v>
      </c>
      <c r="I243" s="111">
        <v>1887950000</v>
      </c>
      <c r="J243" s="111">
        <v>1821346454</v>
      </c>
      <c r="K243" s="111">
        <v>0</v>
      </c>
      <c r="L243" s="111">
        <f t="shared" si="13"/>
        <v>1821346454</v>
      </c>
      <c r="M243" s="112">
        <f t="shared" si="14"/>
        <v>96.47217638178978</v>
      </c>
      <c r="N243" s="114">
        <f t="shared" si="15"/>
        <v>66603546</v>
      </c>
    </row>
    <row r="244" spans="1:14" ht="27" customHeight="1">
      <c r="A244" s="108" t="s">
        <v>20</v>
      </c>
      <c r="B244" s="109" t="s">
        <v>20</v>
      </c>
      <c r="C244" s="109" t="s">
        <v>20</v>
      </c>
      <c r="D244" s="109" t="s">
        <v>20</v>
      </c>
      <c r="E244" s="101" t="s">
        <v>412</v>
      </c>
      <c r="F244" s="111">
        <v>2385320000</v>
      </c>
      <c r="G244" s="111">
        <v>0</v>
      </c>
      <c r="H244" s="111">
        <f t="shared" si="12"/>
        <v>2385320000</v>
      </c>
      <c r="I244" s="111">
        <v>1887950000</v>
      </c>
      <c r="J244" s="111">
        <v>1821346454</v>
      </c>
      <c r="K244" s="111">
        <v>0</v>
      </c>
      <c r="L244" s="111">
        <f t="shared" si="13"/>
        <v>1821346454</v>
      </c>
      <c r="M244" s="112">
        <f t="shared" si="14"/>
        <v>96.47217638178978</v>
      </c>
      <c r="N244" s="114">
        <f t="shared" si="15"/>
        <v>66603546</v>
      </c>
    </row>
    <row r="245" spans="1:14" ht="27" customHeight="1">
      <c r="A245" s="115" t="s">
        <v>20</v>
      </c>
      <c r="B245" s="116" t="s">
        <v>20</v>
      </c>
      <c r="C245" s="116" t="s">
        <v>22</v>
      </c>
      <c r="D245" s="116" t="s">
        <v>20</v>
      </c>
      <c r="E245" s="117" t="s">
        <v>413</v>
      </c>
      <c r="F245" s="118">
        <v>2107000000</v>
      </c>
      <c r="G245" s="118">
        <v>0</v>
      </c>
      <c r="H245" s="118">
        <f t="shared" si="12"/>
        <v>2107000000</v>
      </c>
      <c r="I245" s="118">
        <v>1710000000</v>
      </c>
      <c r="J245" s="118">
        <v>1673947740</v>
      </c>
      <c r="K245" s="118">
        <v>0</v>
      </c>
      <c r="L245" s="118">
        <f t="shared" si="13"/>
        <v>1673947740</v>
      </c>
      <c r="M245" s="119">
        <f t="shared" si="14"/>
        <v>97.8916807017544</v>
      </c>
      <c r="N245" s="136">
        <f t="shared" si="15"/>
        <v>36052260</v>
      </c>
    </row>
    <row r="246" spans="1:14" ht="27" customHeight="1">
      <c r="A246" s="108" t="s">
        <v>20</v>
      </c>
      <c r="B246" s="109" t="s">
        <v>20</v>
      </c>
      <c r="C246" s="109" t="s">
        <v>20</v>
      </c>
      <c r="D246" s="109" t="s">
        <v>22</v>
      </c>
      <c r="E246" s="101" t="s">
        <v>414</v>
      </c>
      <c r="F246" s="111">
        <v>1960000000</v>
      </c>
      <c r="G246" s="111">
        <v>0</v>
      </c>
      <c r="H246" s="111">
        <f t="shared" si="12"/>
        <v>1960000000</v>
      </c>
      <c r="I246" s="111">
        <v>1650000000</v>
      </c>
      <c r="J246" s="111">
        <v>1623947740</v>
      </c>
      <c r="K246" s="111">
        <v>0</v>
      </c>
      <c r="L246" s="111">
        <f t="shared" si="13"/>
        <v>1623947740</v>
      </c>
      <c r="M246" s="112">
        <f t="shared" si="14"/>
        <v>98.42107515151514</v>
      </c>
      <c r="N246" s="114">
        <f t="shared" si="15"/>
        <v>26052260</v>
      </c>
    </row>
    <row r="247" spans="1:14" ht="27" customHeight="1">
      <c r="A247" s="108" t="s">
        <v>20</v>
      </c>
      <c r="B247" s="109" t="s">
        <v>20</v>
      </c>
      <c r="C247" s="109" t="s">
        <v>20</v>
      </c>
      <c r="D247" s="109" t="s">
        <v>28</v>
      </c>
      <c r="E247" s="101" t="s">
        <v>415</v>
      </c>
      <c r="F247" s="111">
        <v>147000000</v>
      </c>
      <c r="G247" s="111">
        <v>0</v>
      </c>
      <c r="H247" s="111">
        <f t="shared" si="12"/>
        <v>147000000</v>
      </c>
      <c r="I247" s="111">
        <v>60000000</v>
      </c>
      <c r="J247" s="111">
        <v>50000000</v>
      </c>
      <c r="K247" s="111">
        <v>0</v>
      </c>
      <c r="L247" s="111">
        <f t="shared" si="13"/>
        <v>50000000</v>
      </c>
      <c r="M247" s="112">
        <f t="shared" si="14"/>
        <v>83.33333333333334</v>
      </c>
      <c r="N247" s="114">
        <f t="shared" si="15"/>
        <v>10000000</v>
      </c>
    </row>
    <row r="248" spans="1:14" ht="27" customHeight="1">
      <c r="A248" s="108" t="s">
        <v>20</v>
      </c>
      <c r="B248" s="109" t="s">
        <v>20</v>
      </c>
      <c r="C248" s="109" t="s">
        <v>28</v>
      </c>
      <c r="D248" s="109" t="s">
        <v>20</v>
      </c>
      <c r="E248" s="101" t="s">
        <v>416</v>
      </c>
      <c r="F248" s="111">
        <v>278320000</v>
      </c>
      <c r="G248" s="111">
        <v>0</v>
      </c>
      <c r="H248" s="111">
        <f t="shared" si="12"/>
        <v>278320000</v>
      </c>
      <c r="I248" s="111">
        <v>177950000</v>
      </c>
      <c r="J248" s="111">
        <v>147398714</v>
      </c>
      <c r="K248" s="111">
        <v>0</v>
      </c>
      <c r="L248" s="111">
        <f t="shared" si="13"/>
        <v>147398714</v>
      </c>
      <c r="M248" s="112">
        <f t="shared" si="14"/>
        <v>82.83153357684742</v>
      </c>
      <c r="N248" s="114">
        <f t="shared" si="15"/>
        <v>30551286</v>
      </c>
    </row>
    <row r="249" spans="1:14" ht="27" customHeight="1">
      <c r="A249" s="108" t="s">
        <v>20</v>
      </c>
      <c r="B249" s="109" t="s">
        <v>20</v>
      </c>
      <c r="C249" s="109" t="s">
        <v>20</v>
      </c>
      <c r="D249" s="109" t="s">
        <v>22</v>
      </c>
      <c r="E249" s="101" t="s">
        <v>417</v>
      </c>
      <c r="F249" s="111">
        <v>77420000</v>
      </c>
      <c r="G249" s="111">
        <v>0</v>
      </c>
      <c r="H249" s="111">
        <f t="shared" si="12"/>
        <v>77420000</v>
      </c>
      <c r="I249" s="111">
        <v>26000000</v>
      </c>
      <c r="J249" s="111">
        <v>26000000</v>
      </c>
      <c r="K249" s="111">
        <v>0</v>
      </c>
      <c r="L249" s="111">
        <f t="shared" si="13"/>
        <v>26000000</v>
      </c>
      <c r="M249" s="112">
        <f t="shared" si="14"/>
        <v>100</v>
      </c>
      <c r="N249" s="114">
        <f t="shared" si="15"/>
        <v>0</v>
      </c>
    </row>
    <row r="250" spans="1:14" ht="27" customHeight="1">
      <c r="A250" s="108" t="s">
        <v>20</v>
      </c>
      <c r="B250" s="109" t="s">
        <v>20</v>
      </c>
      <c r="C250" s="109" t="s">
        <v>20</v>
      </c>
      <c r="D250" s="109" t="s">
        <v>28</v>
      </c>
      <c r="E250" s="101" t="s">
        <v>418</v>
      </c>
      <c r="F250" s="111">
        <v>200900000</v>
      </c>
      <c r="G250" s="111">
        <v>0</v>
      </c>
      <c r="H250" s="111">
        <f t="shared" si="12"/>
        <v>200900000</v>
      </c>
      <c r="I250" s="111">
        <v>151950000</v>
      </c>
      <c r="J250" s="111">
        <v>121398714</v>
      </c>
      <c r="K250" s="111">
        <v>0</v>
      </c>
      <c r="L250" s="111">
        <f t="shared" si="13"/>
        <v>121398714</v>
      </c>
      <c r="M250" s="112">
        <f t="shared" si="14"/>
        <v>79.89385587364265</v>
      </c>
      <c r="N250" s="114">
        <f t="shared" si="15"/>
        <v>30551286</v>
      </c>
    </row>
    <row r="251" spans="1:14" ht="27" customHeight="1">
      <c r="A251" s="108" t="s">
        <v>20</v>
      </c>
      <c r="B251" s="109" t="s">
        <v>28</v>
      </c>
      <c r="C251" s="109" t="s">
        <v>20</v>
      </c>
      <c r="D251" s="109" t="s">
        <v>20</v>
      </c>
      <c r="E251" s="101" t="s">
        <v>419</v>
      </c>
      <c r="F251" s="111">
        <v>1541148000</v>
      </c>
      <c r="G251" s="111">
        <v>0</v>
      </c>
      <c r="H251" s="111">
        <f t="shared" si="12"/>
        <v>1541148000</v>
      </c>
      <c r="I251" s="111">
        <v>978572000</v>
      </c>
      <c r="J251" s="111">
        <v>868880502</v>
      </c>
      <c r="K251" s="111">
        <v>28674000</v>
      </c>
      <c r="L251" s="111">
        <f t="shared" si="13"/>
        <v>897554502</v>
      </c>
      <c r="M251" s="112">
        <f t="shared" si="14"/>
        <v>91.72084445498135</v>
      </c>
      <c r="N251" s="114">
        <f t="shared" si="15"/>
        <v>81017498</v>
      </c>
    </row>
    <row r="252" spans="1:14" ht="27" customHeight="1">
      <c r="A252" s="108" t="s">
        <v>20</v>
      </c>
      <c r="B252" s="109" t="s">
        <v>20</v>
      </c>
      <c r="C252" s="109" t="s">
        <v>20</v>
      </c>
      <c r="D252" s="109" t="s">
        <v>20</v>
      </c>
      <c r="E252" s="101" t="s">
        <v>420</v>
      </c>
      <c r="F252" s="111">
        <v>1541148000</v>
      </c>
      <c r="G252" s="111">
        <v>0</v>
      </c>
      <c r="H252" s="111">
        <f t="shared" si="12"/>
        <v>1541148000</v>
      </c>
      <c r="I252" s="111">
        <v>978572000</v>
      </c>
      <c r="J252" s="111">
        <v>868880502</v>
      </c>
      <c r="K252" s="111">
        <v>28674000</v>
      </c>
      <c r="L252" s="111">
        <f t="shared" si="13"/>
        <v>897554502</v>
      </c>
      <c r="M252" s="112">
        <f t="shared" si="14"/>
        <v>91.72084445498135</v>
      </c>
      <c r="N252" s="114">
        <f t="shared" si="15"/>
        <v>81017498</v>
      </c>
    </row>
    <row r="253" spans="1:14" ht="27" customHeight="1">
      <c r="A253" s="108" t="s">
        <v>20</v>
      </c>
      <c r="B253" s="109" t="s">
        <v>20</v>
      </c>
      <c r="C253" s="109" t="s">
        <v>22</v>
      </c>
      <c r="D253" s="109" t="s">
        <v>20</v>
      </c>
      <c r="E253" s="101" t="s">
        <v>421</v>
      </c>
      <c r="F253" s="111">
        <v>433748000</v>
      </c>
      <c r="G253" s="111">
        <v>0</v>
      </c>
      <c r="H253" s="111">
        <f t="shared" si="12"/>
        <v>433748000</v>
      </c>
      <c r="I253" s="111">
        <v>194050000</v>
      </c>
      <c r="J253" s="111">
        <v>126865361</v>
      </c>
      <c r="K253" s="111">
        <v>28674000</v>
      </c>
      <c r="L253" s="111">
        <f t="shared" si="13"/>
        <v>155539361</v>
      </c>
      <c r="M253" s="112">
        <f t="shared" si="14"/>
        <v>80.15427003349652</v>
      </c>
      <c r="N253" s="114">
        <f t="shared" si="15"/>
        <v>38510639</v>
      </c>
    </row>
    <row r="254" spans="1:14" ht="27" customHeight="1">
      <c r="A254" s="108" t="s">
        <v>20</v>
      </c>
      <c r="B254" s="109" t="s">
        <v>20</v>
      </c>
      <c r="C254" s="109" t="s">
        <v>20</v>
      </c>
      <c r="D254" s="109" t="s">
        <v>22</v>
      </c>
      <c r="E254" s="101" t="s">
        <v>422</v>
      </c>
      <c r="F254" s="111">
        <v>433748000</v>
      </c>
      <c r="G254" s="111">
        <v>0</v>
      </c>
      <c r="H254" s="111">
        <f t="shared" si="12"/>
        <v>433748000</v>
      </c>
      <c r="I254" s="111">
        <v>194050000</v>
      </c>
      <c r="J254" s="111">
        <v>126865361</v>
      </c>
      <c r="K254" s="111">
        <v>28674000</v>
      </c>
      <c r="L254" s="111">
        <f t="shared" si="13"/>
        <v>155539361</v>
      </c>
      <c r="M254" s="112">
        <f t="shared" si="14"/>
        <v>80.15427003349652</v>
      </c>
      <c r="N254" s="114">
        <f t="shared" si="15"/>
        <v>38510639</v>
      </c>
    </row>
    <row r="255" spans="1:14" ht="27" customHeight="1">
      <c r="A255" s="108" t="s">
        <v>20</v>
      </c>
      <c r="B255" s="109" t="s">
        <v>20</v>
      </c>
      <c r="C255" s="109" t="s">
        <v>28</v>
      </c>
      <c r="D255" s="109" t="s">
        <v>20</v>
      </c>
      <c r="E255" s="101" t="s">
        <v>423</v>
      </c>
      <c r="F255" s="111">
        <v>1078000000</v>
      </c>
      <c r="G255" s="111">
        <v>0</v>
      </c>
      <c r="H255" s="111">
        <f t="shared" si="12"/>
        <v>1078000000</v>
      </c>
      <c r="I255" s="111">
        <v>773191000</v>
      </c>
      <c r="J255" s="111">
        <v>730995621</v>
      </c>
      <c r="K255" s="111">
        <v>0</v>
      </c>
      <c r="L255" s="111">
        <f t="shared" si="13"/>
        <v>730995621</v>
      </c>
      <c r="M255" s="112">
        <f t="shared" si="14"/>
        <v>94.542696565273</v>
      </c>
      <c r="N255" s="114">
        <f t="shared" si="15"/>
        <v>42195379</v>
      </c>
    </row>
    <row r="256" spans="1:14" ht="27" customHeight="1">
      <c r="A256" s="108" t="s">
        <v>20</v>
      </c>
      <c r="B256" s="109" t="s">
        <v>20</v>
      </c>
      <c r="C256" s="109" t="s">
        <v>20</v>
      </c>
      <c r="D256" s="109" t="s">
        <v>22</v>
      </c>
      <c r="E256" s="101" t="s">
        <v>424</v>
      </c>
      <c r="F256" s="111">
        <v>1078000000</v>
      </c>
      <c r="G256" s="111">
        <v>0</v>
      </c>
      <c r="H256" s="111">
        <f t="shared" si="12"/>
        <v>1078000000</v>
      </c>
      <c r="I256" s="111">
        <v>773191000</v>
      </c>
      <c r="J256" s="111">
        <v>730995621</v>
      </c>
      <c r="K256" s="111">
        <v>0</v>
      </c>
      <c r="L256" s="111">
        <f t="shared" si="13"/>
        <v>730995621</v>
      </c>
      <c r="M256" s="112">
        <f t="shared" si="14"/>
        <v>94.542696565273</v>
      </c>
      <c r="N256" s="114">
        <f t="shared" si="15"/>
        <v>42195379</v>
      </c>
    </row>
    <row r="257" spans="1:14" ht="27" customHeight="1">
      <c r="A257" s="108" t="s">
        <v>20</v>
      </c>
      <c r="B257" s="109" t="s">
        <v>20</v>
      </c>
      <c r="C257" s="109" t="s">
        <v>32</v>
      </c>
      <c r="D257" s="109" t="s">
        <v>20</v>
      </c>
      <c r="E257" s="101" t="s">
        <v>425</v>
      </c>
      <c r="F257" s="111">
        <v>29400000</v>
      </c>
      <c r="G257" s="111">
        <v>0</v>
      </c>
      <c r="H257" s="111">
        <f t="shared" si="12"/>
        <v>29400000</v>
      </c>
      <c r="I257" s="111">
        <v>11331000</v>
      </c>
      <c r="J257" s="111">
        <v>11019520</v>
      </c>
      <c r="K257" s="111">
        <v>0</v>
      </c>
      <c r="L257" s="111">
        <f t="shared" si="13"/>
        <v>11019520</v>
      </c>
      <c r="M257" s="112">
        <f t="shared" si="14"/>
        <v>97.25108110493336</v>
      </c>
      <c r="N257" s="114">
        <f t="shared" si="15"/>
        <v>311480</v>
      </c>
    </row>
    <row r="258" spans="1:14" ht="27" customHeight="1">
      <c r="A258" s="108" t="s">
        <v>20</v>
      </c>
      <c r="B258" s="109" t="s">
        <v>20</v>
      </c>
      <c r="C258" s="109" t="s">
        <v>20</v>
      </c>
      <c r="D258" s="109" t="s">
        <v>22</v>
      </c>
      <c r="E258" s="101" t="s">
        <v>426</v>
      </c>
      <c r="F258" s="111">
        <v>29400000</v>
      </c>
      <c r="G258" s="111">
        <v>0</v>
      </c>
      <c r="H258" s="111">
        <f t="shared" si="12"/>
        <v>29400000</v>
      </c>
      <c r="I258" s="111">
        <v>11331000</v>
      </c>
      <c r="J258" s="111">
        <v>11019520</v>
      </c>
      <c r="K258" s="111">
        <v>0</v>
      </c>
      <c r="L258" s="111">
        <f t="shared" si="13"/>
        <v>11019520</v>
      </c>
      <c r="M258" s="112">
        <f t="shared" si="14"/>
        <v>97.25108110493336</v>
      </c>
      <c r="N258" s="114">
        <f t="shared" si="15"/>
        <v>311480</v>
      </c>
    </row>
    <row r="259" spans="1:14" ht="27" customHeight="1">
      <c r="A259" s="108" t="s">
        <v>20</v>
      </c>
      <c r="B259" s="109" t="s">
        <v>32</v>
      </c>
      <c r="C259" s="109" t="s">
        <v>20</v>
      </c>
      <c r="D259" s="109" t="s">
        <v>20</v>
      </c>
      <c r="E259" s="101" t="s">
        <v>427</v>
      </c>
      <c r="F259" s="111">
        <v>2518600000</v>
      </c>
      <c r="G259" s="111">
        <v>0</v>
      </c>
      <c r="H259" s="111">
        <f t="shared" si="12"/>
        <v>2518600000</v>
      </c>
      <c r="I259" s="111">
        <v>1561270000</v>
      </c>
      <c r="J259" s="111">
        <v>1221460164</v>
      </c>
      <c r="K259" s="111">
        <v>275052632</v>
      </c>
      <c r="L259" s="111">
        <f t="shared" si="13"/>
        <v>1496512796</v>
      </c>
      <c r="M259" s="112">
        <f t="shared" si="14"/>
        <v>95.85227385397785</v>
      </c>
      <c r="N259" s="114">
        <f t="shared" si="15"/>
        <v>64757204</v>
      </c>
    </row>
    <row r="260" spans="1:14" ht="27" customHeight="1">
      <c r="A260" s="108" t="s">
        <v>20</v>
      </c>
      <c r="B260" s="109" t="s">
        <v>20</v>
      </c>
      <c r="C260" s="109" t="s">
        <v>20</v>
      </c>
      <c r="D260" s="109" t="s">
        <v>20</v>
      </c>
      <c r="E260" s="101" t="s">
        <v>428</v>
      </c>
      <c r="F260" s="111">
        <v>2518600000</v>
      </c>
      <c r="G260" s="111">
        <v>0</v>
      </c>
      <c r="H260" s="111">
        <f t="shared" si="12"/>
        <v>2518600000</v>
      </c>
      <c r="I260" s="111">
        <v>1561270000</v>
      </c>
      <c r="J260" s="111">
        <v>1221460164</v>
      </c>
      <c r="K260" s="111">
        <v>275052632</v>
      </c>
      <c r="L260" s="111">
        <f t="shared" si="13"/>
        <v>1496512796</v>
      </c>
      <c r="M260" s="112">
        <f t="shared" si="14"/>
        <v>95.85227385397785</v>
      </c>
      <c r="N260" s="114">
        <f t="shared" si="15"/>
        <v>64757204</v>
      </c>
    </row>
    <row r="261" spans="1:14" ht="27" customHeight="1">
      <c r="A261" s="108" t="s">
        <v>20</v>
      </c>
      <c r="B261" s="109" t="s">
        <v>20</v>
      </c>
      <c r="C261" s="109" t="s">
        <v>22</v>
      </c>
      <c r="D261" s="109" t="s">
        <v>20</v>
      </c>
      <c r="E261" s="101" t="s">
        <v>429</v>
      </c>
      <c r="F261" s="111">
        <v>2489200000</v>
      </c>
      <c r="G261" s="111">
        <v>0</v>
      </c>
      <c r="H261" s="111">
        <f t="shared" si="12"/>
        <v>2489200000</v>
      </c>
      <c r="I261" s="111">
        <v>1546150000</v>
      </c>
      <c r="J261" s="111">
        <v>1207295342</v>
      </c>
      <c r="K261" s="111">
        <v>275052632</v>
      </c>
      <c r="L261" s="111">
        <f t="shared" si="13"/>
        <v>1482347974</v>
      </c>
      <c r="M261" s="112">
        <f t="shared" si="14"/>
        <v>95.87349054102124</v>
      </c>
      <c r="N261" s="114">
        <f t="shared" si="15"/>
        <v>63802026</v>
      </c>
    </row>
    <row r="262" spans="1:14" ht="27" customHeight="1">
      <c r="A262" s="108" t="s">
        <v>20</v>
      </c>
      <c r="B262" s="109" t="s">
        <v>20</v>
      </c>
      <c r="C262" s="109" t="s">
        <v>20</v>
      </c>
      <c r="D262" s="109" t="s">
        <v>22</v>
      </c>
      <c r="E262" s="101" t="s">
        <v>430</v>
      </c>
      <c r="F262" s="111">
        <v>2489200000</v>
      </c>
      <c r="G262" s="111">
        <v>0</v>
      </c>
      <c r="H262" s="111">
        <f t="shared" si="12"/>
        <v>2489200000</v>
      </c>
      <c r="I262" s="111">
        <v>1546150000</v>
      </c>
      <c r="J262" s="111">
        <v>1207295342</v>
      </c>
      <c r="K262" s="111">
        <v>275052632</v>
      </c>
      <c r="L262" s="111">
        <f t="shared" si="13"/>
        <v>1482347974</v>
      </c>
      <c r="M262" s="112">
        <f t="shared" si="14"/>
        <v>95.87349054102124</v>
      </c>
      <c r="N262" s="114">
        <f t="shared" si="15"/>
        <v>63802026</v>
      </c>
    </row>
    <row r="263" spans="1:14" ht="27" customHeight="1">
      <c r="A263" s="108" t="s">
        <v>20</v>
      </c>
      <c r="B263" s="109" t="s">
        <v>20</v>
      </c>
      <c r="C263" s="109" t="s">
        <v>28</v>
      </c>
      <c r="D263" s="109" t="s">
        <v>20</v>
      </c>
      <c r="E263" s="101" t="s">
        <v>431</v>
      </c>
      <c r="F263" s="111">
        <v>29400000</v>
      </c>
      <c r="G263" s="111">
        <v>0</v>
      </c>
      <c r="H263" s="111">
        <f aca="true" t="shared" si="16" ref="H263:H326">F263+G263</f>
        <v>29400000</v>
      </c>
      <c r="I263" s="111">
        <v>15120000</v>
      </c>
      <c r="J263" s="111">
        <v>14164822</v>
      </c>
      <c r="K263" s="111">
        <v>0</v>
      </c>
      <c r="L263" s="111">
        <f aca="true" t="shared" si="17" ref="L263:L326">J263+K263</f>
        <v>14164822</v>
      </c>
      <c r="M263" s="112">
        <f aca="true" t="shared" si="18" ref="M263:M326">(L263/I263)*100</f>
        <v>93.68268518518519</v>
      </c>
      <c r="N263" s="114">
        <f aca="true" t="shared" si="19" ref="N263:N326">I263-L263</f>
        <v>955178</v>
      </c>
    </row>
    <row r="264" spans="1:14" ht="27" customHeight="1">
      <c r="A264" s="108" t="s">
        <v>20</v>
      </c>
      <c r="B264" s="109" t="s">
        <v>20</v>
      </c>
      <c r="C264" s="109" t="s">
        <v>20</v>
      </c>
      <c r="D264" s="109" t="s">
        <v>22</v>
      </c>
      <c r="E264" s="101" t="s">
        <v>432</v>
      </c>
      <c r="F264" s="111">
        <v>29400000</v>
      </c>
      <c r="G264" s="111">
        <v>0</v>
      </c>
      <c r="H264" s="111">
        <f t="shared" si="16"/>
        <v>29400000</v>
      </c>
      <c r="I264" s="111">
        <v>15120000</v>
      </c>
      <c r="J264" s="111">
        <v>14164822</v>
      </c>
      <c r="K264" s="111">
        <v>0</v>
      </c>
      <c r="L264" s="111">
        <f t="shared" si="17"/>
        <v>14164822</v>
      </c>
      <c r="M264" s="112">
        <f t="shared" si="18"/>
        <v>93.68268518518519</v>
      </c>
      <c r="N264" s="114">
        <f t="shared" si="19"/>
        <v>955178</v>
      </c>
    </row>
    <row r="265" spans="1:14" ht="27" customHeight="1">
      <c r="A265" s="108" t="s">
        <v>20</v>
      </c>
      <c r="B265" s="109" t="s">
        <v>36</v>
      </c>
      <c r="C265" s="109" t="s">
        <v>20</v>
      </c>
      <c r="D265" s="109" t="s">
        <v>20</v>
      </c>
      <c r="E265" s="101" t="s">
        <v>433</v>
      </c>
      <c r="F265" s="111">
        <v>931000000</v>
      </c>
      <c r="G265" s="111">
        <v>0</v>
      </c>
      <c r="H265" s="111">
        <f t="shared" si="16"/>
        <v>931000000</v>
      </c>
      <c r="I265" s="111">
        <v>826100000</v>
      </c>
      <c r="J265" s="111">
        <v>737595996</v>
      </c>
      <c r="K265" s="111">
        <v>0</v>
      </c>
      <c r="L265" s="111">
        <f t="shared" si="17"/>
        <v>737595996</v>
      </c>
      <c r="M265" s="112">
        <f t="shared" si="18"/>
        <v>89.2865265706331</v>
      </c>
      <c r="N265" s="114">
        <f t="shared" si="19"/>
        <v>88504004</v>
      </c>
    </row>
    <row r="266" spans="1:14" ht="27" customHeight="1">
      <c r="A266" s="108" t="s">
        <v>20</v>
      </c>
      <c r="B266" s="109" t="s">
        <v>20</v>
      </c>
      <c r="C266" s="109" t="s">
        <v>20</v>
      </c>
      <c r="D266" s="109" t="s">
        <v>20</v>
      </c>
      <c r="E266" s="101" t="s">
        <v>434</v>
      </c>
      <c r="F266" s="111">
        <v>931000000</v>
      </c>
      <c r="G266" s="111">
        <v>0</v>
      </c>
      <c r="H266" s="111">
        <f t="shared" si="16"/>
        <v>931000000</v>
      </c>
      <c r="I266" s="111">
        <v>826100000</v>
      </c>
      <c r="J266" s="111">
        <v>737595996</v>
      </c>
      <c r="K266" s="111">
        <v>0</v>
      </c>
      <c r="L266" s="111">
        <f t="shared" si="17"/>
        <v>737595996</v>
      </c>
      <c r="M266" s="112">
        <f t="shared" si="18"/>
        <v>89.2865265706331</v>
      </c>
      <c r="N266" s="114">
        <f t="shared" si="19"/>
        <v>88504004</v>
      </c>
    </row>
    <row r="267" spans="1:14" ht="27" customHeight="1">
      <c r="A267" s="108" t="s">
        <v>20</v>
      </c>
      <c r="B267" s="109" t="s">
        <v>20</v>
      </c>
      <c r="C267" s="109" t="s">
        <v>22</v>
      </c>
      <c r="D267" s="109" t="s">
        <v>20</v>
      </c>
      <c r="E267" s="101" t="s">
        <v>435</v>
      </c>
      <c r="F267" s="111">
        <v>931000000</v>
      </c>
      <c r="G267" s="111">
        <v>0</v>
      </c>
      <c r="H267" s="111">
        <f t="shared" si="16"/>
        <v>931000000</v>
      </c>
      <c r="I267" s="111">
        <v>826100000</v>
      </c>
      <c r="J267" s="111">
        <v>737595996</v>
      </c>
      <c r="K267" s="111">
        <v>0</v>
      </c>
      <c r="L267" s="111">
        <f t="shared" si="17"/>
        <v>737595996</v>
      </c>
      <c r="M267" s="112">
        <f t="shared" si="18"/>
        <v>89.2865265706331</v>
      </c>
      <c r="N267" s="114">
        <f t="shared" si="19"/>
        <v>88504004</v>
      </c>
    </row>
    <row r="268" spans="1:14" ht="27" customHeight="1">
      <c r="A268" s="108" t="s">
        <v>20</v>
      </c>
      <c r="B268" s="109" t="s">
        <v>20</v>
      </c>
      <c r="C268" s="109" t="s">
        <v>20</v>
      </c>
      <c r="D268" s="109" t="s">
        <v>22</v>
      </c>
      <c r="E268" s="101" t="s">
        <v>436</v>
      </c>
      <c r="F268" s="111">
        <v>931000000</v>
      </c>
      <c r="G268" s="111">
        <v>0</v>
      </c>
      <c r="H268" s="111">
        <f t="shared" si="16"/>
        <v>931000000</v>
      </c>
      <c r="I268" s="111">
        <v>826100000</v>
      </c>
      <c r="J268" s="111">
        <v>737595996</v>
      </c>
      <c r="K268" s="111">
        <v>0</v>
      </c>
      <c r="L268" s="111">
        <f t="shared" si="17"/>
        <v>737595996</v>
      </c>
      <c r="M268" s="112">
        <f t="shared" si="18"/>
        <v>89.2865265706331</v>
      </c>
      <c r="N268" s="114">
        <f t="shared" si="19"/>
        <v>88504004</v>
      </c>
    </row>
    <row r="269" spans="1:14" ht="27" customHeight="1">
      <c r="A269" s="115" t="s">
        <v>20</v>
      </c>
      <c r="B269" s="116" t="s">
        <v>39</v>
      </c>
      <c r="C269" s="116" t="s">
        <v>20</v>
      </c>
      <c r="D269" s="116" t="s">
        <v>20</v>
      </c>
      <c r="E269" s="117" t="s">
        <v>437</v>
      </c>
      <c r="F269" s="118">
        <v>29400000</v>
      </c>
      <c r="G269" s="118">
        <v>0</v>
      </c>
      <c r="H269" s="118">
        <f t="shared" si="16"/>
        <v>29400000</v>
      </c>
      <c r="I269" s="118">
        <v>10300000</v>
      </c>
      <c r="J269" s="118">
        <v>9681758</v>
      </c>
      <c r="K269" s="118">
        <v>0</v>
      </c>
      <c r="L269" s="118">
        <f t="shared" si="17"/>
        <v>9681758</v>
      </c>
      <c r="M269" s="119">
        <f t="shared" si="18"/>
        <v>93.99765048543689</v>
      </c>
      <c r="N269" s="136">
        <f t="shared" si="19"/>
        <v>618242</v>
      </c>
    </row>
    <row r="270" spans="1:14" ht="27" customHeight="1">
      <c r="A270" s="108" t="s">
        <v>20</v>
      </c>
      <c r="B270" s="109" t="s">
        <v>20</v>
      </c>
      <c r="C270" s="109" t="s">
        <v>20</v>
      </c>
      <c r="D270" s="109" t="s">
        <v>20</v>
      </c>
      <c r="E270" s="101" t="s">
        <v>438</v>
      </c>
      <c r="F270" s="111">
        <v>29400000</v>
      </c>
      <c r="G270" s="111">
        <v>0</v>
      </c>
      <c r="H270" s="111">
        <f t="shared" si="16"/>
        <v>29400000</v>
      </c>
      <c r="I270" s="111">
        <v>10300000</v>
      </c>
      <c r="J270" s="111">
        <v>9681758</v>
      </c>
      <c r="K270" s="111">
        <v>0</v>
      </c>
      <c r="L270" s="111">
        <f t="shared" si="17"/>
        <v>9681758</v>
      </c>
      <c r="M270" s="112">
        <f t="shared" si="18"/>
        <v>93.99765048543689</v>
      </c>
      <c r="N270" s="114">
        <f t="shared" si="19"/>
        <v>618242</v>
      </c>
    </row>
    <row r="271" spans="1:14" ht="27" customHeight="1">
      <c r="A271" s="108" t="s">
        <v>20</v>
      </c>
      <c r="B271" s="109" t="s">
        <v>20</v>
      </c>
      <c r="C271" s="109" t="s">
        <v>22</v>
      </c>
      <c r="D271" s="109" t="s">
        <v>20</v>
      </c>
      <c r="E271" s="101" t="s">
        <v>439</v>
      </c>
      <c r="F271" s="111">
        <v>29400000</v>
      </c>
      <c r="G271" s="111">
        <v>0</v>
      </c>
      <c r="H271" s="111">
        <f t="shared" si="16"/>
        <v>29400000</v>
      </c>
      <c r="I271" s="111">
        <v>10300000</v>
      </c>
      <c r="J271" s="111">
        <v>9681758</v>
      </c>
      <c r="K271" s="111">
        <v>0</v>
      </c>
      <c r="L271" s="111">
        <f t="shared" si="17"/>
        <v>9681758</v>
      </c>
      <c r="M271" s="112">
        <f t="shared" si="18"/>
        <v>93.99765048543689</v>
      </c>
      <c r="N271" s="114">
        <f t="shared" si="19"/>
        <v>618242</v>
      </c>
    </row>
    <row r="272" spans="1:14" ht="27" customHeight="1">
      <c r="A272" s="108" t="s">
        <v>20</v>
      </c>
      <c r="B272" s="109" t="s">
        <v>20</v>
      </c>
      <c r="C272" s="109" t="s">
        <v>20</v>
      </c>
      <c r="D272" s="109" t="s">
        <v>22</v>
      </c>
      <c r="E272" s="101" t="s">
        <v>440</v>
      </c>
      <c r="F272" s="111">
        <v>29400000</v>
      </c>
      <c r="G272" s="111">
        <v>0</v>
      </c>
      <c r="H272" s="111">
        <f t="shared" si="16"/>
        <v>29400000</v>
      </c>
      <c r="I272" s="111">
        <v>10300000</v>
      </c>
      <c r="J272" s="111">
        <v>9681758</v>
      </c>
      <c r="K272" s="111">
        <v>0</v>
      </c>
      <c r="L272" s="111">
        <f t="shared" si="17"/>
        <v>9681758</v>
      </c>
      <c r="M272" s="112">
        <f t="shared" si="18"/>
        <v>93.99765048543689</v>
      </c>
      <c r="N272" s="114">
        <f t="shared" si="19"/>
        <v>618242</v>
      </c>
    </row>
    <row r="273" spans="1:14" s="96" customFormat="1" ht="27" customHeight="1">
      <c r="A273" s="108" t="s">
        <v>62</v>
      </c>
      <c r="B273" s="109" t="s">
        <v>20</v>
      </c>
      <c r="C273" s="109" t="s">
        <v>20</v>
      </c>
      <c r="D273" s="109" t="s">
        <v>20</v>
      </c>
      <c r="E273" s="101" t="s">
        <v>441</v>
      </c>
      <c r="F273" s="111">
        <v>7302725000</v>
      </c>
      <c r="G273" s="111">
        <v>0</v>
      </c>
      <c r="H273" s="111">
        <f t="shared" si="16"/>
        <v>7302725000</v>
      </c>
      <c r="I273" s="111">
        <v>4725451000</v>
      </c>
      <c r="J273" s="111">
        <v>2046244793</v>
      </c>
      <c r="K273" s="111">
        <v>257723353</v>
      </c>
      <c r="L273" s="111">
        <f t="shared" si="17"/>
        <v>2303968146</v>
      </c>
      <c r="M273" s="112">
        <f t="shared" si="18"/>
        <v>48.75657680081753</v>
      </c>
      <c r="N273" s="114">
        <f t="shared" si="19"/>
        <v>2421482854</v>
      </c>
    </row>
    <row r="274" spans="1:14" ht="27" customHeight="1">
      <c r="A274" s="108" t="s">
        <v>20</v>
      </c>
      <c r="B274" s="109" t="s">
        <v>22</v>
      </c>
      <c r="C274" s="109" t="s">
        <v>20</v>
      </c>
      <c r="D274" s="109" t="s">
        <v>20</v>
      </c>
      <c r="E274" s="101" t="s">
        <v>442</v>
      </c>
      <c r="F274" s="111">
        <v>3872923000</v>
      </c>
      <c r="G274" s="111">
        <v>0</v>
      </c>
      <c r="H274" s="111">
        <f t="shared" si="16"/>
        <v>3872923000</v>
      </c>
      <c r="I274" s="111">
        <v>2434714000</v>
      </c>
      <c r="J274" s="111">
        <v>862704673</v>
      </c>
      <c r="K274" s="111">
        <v>0</v>
      </c>
      <c r="L274" s="111">
        <f t="shared" si="17"/>
        <v>862704673</v>
      </c>
      <c r="M274" s="112">
        <f t="shared" si="18"/>
        <v>35.43351182110096</v>
      </c>
      <c r="N274" s="114">
        <f t="shared" si="19"/>
        <v>1572009327</v>
      </c>
    </row>
    <row r="275" spans="1:14" ht="27" customHeight="1">
      <c r="A275" s="108" t="s">
        <v>20</v>
      </c>
      <c r="B275" s="109" t="s">
        <v>20</v>
      </c>
      <c r="C275" s="109" t="s">
        <v>20</v>
      </c>
      <c r="D275" s="109" t="s">
        <v>20</v>
      </c>
      <c r="E275" s="101" t="s">
        <v>443</v>
      </c>
      <c r="F275" s="111">
        <v>3872923000</v>
      </c>
      <c r="G275" s="111">
        <v>0</v>
      </c>
      <c r="H275" s="111">
        <f t="shared" si="16"/>
        <v>3872923000</v>
      </c>
      <c r="I275" s="111">
        <v>2434714000</v>
      </c>
      <c r="J275" s="111">
        <v>862704673</v>
      </c>
      <c r="K275" s="111">
        <v>0</v>
      </c>
      <c r="L275" s="111">
        <f t="shared" si="17"/>
        <v>862704673</v>
      </c>
      <c r="M275" s="112">
        <f t="shared" si="18"/>
        <v>35.43351182110096</v>
      </c>
      <c r="N275" s="114">
        <f t="shared" si="19"/>
        <v>1572009327</v>
      </c>
    </row>
    <row r="276" spans="1:14" ht="27" customHeight="1">
      <c r="A276" s="108" t="s">
        <v>20</v>
      </c>
      <c r="B276" s="109" t="s">
        <v>20</v>
      </c>
      <c r="C276" s="109" t="s">
        <v>22</v>
      </c>
      <c r="D276" s="109" t="s">
        <v>20</v>
      </c>
      <c r="E276" s="101" t="s">
        <v>444</v>
      </c>
      <c r="F276" s="111">
        <v>3598523000</v>
      </c>
      <c r="G276" s="111">
        <v>0</v>
      </c>
      <c r="H276" s="111">
        <f t="shared" si="16"/>
        <v>3598523000</v>
      </c>
      <c r="I276" s="111">
        <v>2256921000</v>
      </c>
      <c r="J276" s="111">
        <v>725431281</v>
      </c>
      <c r="K276" s="111">
        <v>0</v>
      </c>
      <c r="L276" s="111">
        <f t="shared" si="17"/>
        <v>725431281</v>
      </c>
      <c r="M276" s="112">
        <f t="shared" si="18"/>
        <v>32.142519875529544</v>
      </c>
      <c r="N276" s="114">
        <f t="shared" si="19"/>
        <v>1531489719</v>
      </c>
    </row>
    <row r="277" spans="1:14" ht="27" customHeight="1">
      <c r="A277" s="108" t="s">
        <v>20</v>
      </c>
      <c r="B277" s="109" t="s">
        <v>20</v>
      </c>
      <c r="C277" s="109" t="s">
        <v>20</v>
      </c>
      <c r="D277" s="109" t="s">
        <v>22</v>
      </c>
      <c r="E277" s="101" t="s">
        <v>445</v>
      </c>
      <c r="F277" s="111">
        <v>3598523000</v>
      </c>
      <c r="G277" s="111">
        <v>0</v>
      </c>
      <c r="H277" s="111">
        <f t="shared" si="16"/>
        <v>3598523000</v>
      </c>
      <c r="I277" s="111">
        <v>2256921000</v>
      </c>
      <c r="J277" s="111">
        <v>725431281</v>
      </c>
      <c r="K277" s="111">
        <v>0</v>
      </c>
      <c r="L277" s="111">
        <f t="shared" si="17"/>
        <v>725431281</v>
      </c>
      <c r="M277" s="112">
        <f t="shared" si="18"/>
        <v>32.142519875529544</v>
      </c>
      <c r="N277" s="114">
        <f t="shared" si="19"/>
        <v>1531489719</v>
      </c>
    </row>
    <row r="278" spans="1:14" ht="27" customHeight="1">
      <c r="A278" s="108" t="s">
        <v>20</v>
      </c>
      <c r="B278" s="109" t="s">
        <v>20</v>
      </c>
      <c r="C278" s="109" t="s">
        <v>28</v>
      </c>
      <c r="D278" s="109" t="s">
        <v>20</v>
      </c>
      <c r="E278" s="101" t="s">
        <v>446</v>
      </c>
      <c r="F278" s="111">
        <v>274400000</v>
      </c>
      <c r="G278" s="111">
        <v>0</v>
      </c>
      <c r="H278" s="111">
        <f t="shared" si="16"/>
        <v>274400000</v>
      </c>
      <c r="I278" s="111">
        <v>177793000</v>
      </c>
      <c r="J278" s="111">
        <v>137273392</v>
      </c>
      <c r="K278" s="111">
        <v>0</v>
      </c>
      <c r="L278" s="111">
        <f t="shared" si="17"/>
        <v>137273392</v>
      </c>
      <c r="M278" s="112">
        <f t="shared" si="18"/>
        <v>77.20967192184169</v>
      </c>
      <c r="N278" s="114">
        <f t="shared" si="19"/>
        <v>40519608</v>
      </c>
    </row>
    <row r="279" spans="1:14" ht="27" customHeight="1">
      <c r="A279" s="108" t="s">
        <v>20</v>
      </c>
      <c r="B279" s="109" t="s">
        <v>20</v>
      </c>
      <c r="C279" s="109" t="s">
        <v>20</v>
      </c>
      <c r="D279" s="109" t="s">
        <v>22</v>
      </c>
      <c r="E279" s="101" t="s">
        <v>447</v>
      </c>
      <c r="F279" s="111">
        <v>176400000</v>
      </c>
      <c r="G279" s="111">
        <v>0</v>
      </c>
      <c r="H279" s="111">
        <f t="shared" si="16"/>
        <v>176400000</v>
      </c>
      <c r="I279" s="111">
        <v>95000000</v>
      </c>
      <c r="J279" s="111">
        <v>55556385</v>
      </c>
      <c r="K279" s="111">
        <v>0</v>
      </c>
      <c r="L279" s="111">
        <f t="shared" si="17"/>
        <v>55556385</v>
      </c>
      <c r="M279" s="112">
        <f t="shared" si="18"/>
        <v>58.4804052631579</v>
      </c>
      <c r="N279" s="114">
        <f t="shared" si="19"/>
        <v>39443615</v>
      </c>
    </row>
    <row r="280" spans="1:14" ht="27" customHeight="1">
      <c r="A280" s="108" t="s">
        <v>20</v>
      </c>
      <c r="B280" s="109" t="s">
        <v>20</v>
      </c>
      <c r="C280" s="109" t="s">
        <v>20</v>
      </c>
      <c r="D280" s="109" t="s">
        <v>28</v>
      </c>
      <c r="E280" s="101" t="s">
        <v>448</v>
      </c>
      <c r="F280" s="111">
        <v>98000000</v>
      </c>
      <c r="G280" s="111">
        <v>0</v>
      </c>
      <c r="H280" s="111">
        <f t="shared" si="16"/>
        <v>98000000</v>
      </c>
      <c r="I280" s="111">
        <v>82793000</v>
      </c>
      <c r="J280" s="111">
        <v>81717007</v>
      </c>
      <c r="K280" s="111">
        <v>0</v>
      </c>
      <c r="L280" s="111">
        <f t="shared" si="17"/>
        <v>81717007</v>
      </c>
      <c r="M280" s="112">
        <f t="shared" si="18"/>
        <v>98.70038167477927</v>
      </c>
      <c r="N280" s="114">
        <f t="shared" si="19"/>
        <v>1075993</v>
      </c>
    </row>
    <row r="281" spans="1:14" ht="27" customHeight="1">
      <c r="A281" s="108" t="s">
        <v>20</v>
      </c>
      <c r="B281" s="109" t="s">
        <v>28</v>
      </c>
      <c r="C281" s="109" t="s">
        <v>20</v>
      </c>
      <c r="D281" s="109" t="s">
        <v>20</v>
      </c>
      <c r="E281" s="101" t="s">
        <v>449</v>
      </c>
      <c r="F281" s="111">
        <v>561540000</v>
      </c>
      <c r="G281" s="111">
        <v>0</v>
      </c>
      <c r="H281" s="111">
        <f t="shared" si="16"/>
        <v>561540000</v>
      </c>
      <c r="I281" s="111">
        <v>298673000</v>
      </c>
      <c r="J281" s="111">
        <v>296741709</v>
      </c>
      <c r="K281" s="111">
        <v>0</v>
      </c>
      <c r="L281" s="111">
        <f t="shared" si="17"/>
        <v>296741709</v>
      </c>
      <c r="M281" s="112">
        <f t="shared" si="18"/>
        <v>99.35337610028358</v>
      </c>
      <c r="N281" s="114">
        <f t="shared" si="19"/>
        <v>1931291</v>
      </c>
    </row>
    <row r="282" spans="1:14" ht="27" customHeight="1">
      <c r="A282" s="108" t="s">
        <v>20</v>
      </c>
      <c r="B282" s="109" t="s">
        <v>20</v>
      </c>
      <c r="C282" s="109" t="s">
        <v>20</v>
      </c>
      <c r="D282" s="109" t="s">
        <v>20</v>
      </c>
      <c r="E282" s="101" t="s">
        <v>450</v>
      </c>
      <c r="F282" s="111">
        <v>561540000</v>
      </c>
      <c r="G282" s="111">
        <v>0</v>
      </c>
      <c r="H282" s="111">
        <f t="shared" si="16"/>
        <v>561540000</v>
      </c>
      <c r="I282" s="111">
        <v>298673000</v>
      </c>
      <c r="J282" s="111">
        <v>296741709</v>
      </c>
      <c r="K282" s="111">
        <v>0</v>
      </c>
      <c r="L282" s="111">
        <f t="shared" si="17"/>
        <v>296741709</v>
      </c>
      <c r="M282" s="112">
        <f t="shared" si="18"/>
        <v>99.35337610028358</v>
      </c>
      <c r="N282" s="114">
        <f t="shared" si="19"/>
        <v>1931291</v>
      </c>
    </row>
    <row r="283" spans="1:14" ht="27" customHeight="1">
      <c r="A283" s="108" t="s">
        <v>20</v>
      </c>
      <c r="B283" s="109" t="s">
        <v>20</v>
      </c>
      <c r="C283" s="109" t="s">
        <v>22</v>
      </c>
      <c r="D283" s="109" t="s">
        <v>20</v>
      </c>
      <c r="E283" s="101" t="s">
        <v>451</v>
      </c>
      <c r="F283" s="111">
        <v>561540000</v>
      </c>
      <c r="G283" s="111">
        <v>0</v>
      </c>
      <c r="H283" s="111">
        <f t="shared" si="16"/>
        <v>561540000</v>
      </c>
      <c r="I283" s="111">
        <v>298673000</v>
      </c>
      <c r="J283" s="111">
        <v>296741709</v>
      </c>
      <c r="K283" s="111">
        <v>0</v>
      </c>
      <c r="L283" s="111">
        <f t="shared" si="17"/>
        <v>296741709</v>
      </c>
      <c r="M283" s="112">
        <f t="shared" si="18"/>
        <v>99.35337610028358</v>
      </c>
      <c r="N283" s="114">
        <f t="shared" si="19"/>
        <v>1931291</v>
      </c>
    </row>
    <row r="284" spans="1:14" ht="27" customHeight="1">
      <c r="A284" s="108" t="s">
        <v>20</v>
      </c>
      <c r="B284" s="109" t="s">
        <v>32</v>
      </c>
      <c r="C284" s="109" t="s">
        <v>20</v>
      </c>
      <c r="D284" s="109" t="s">
        <v>20</v>
      </c>
      <c r="E284" s="101" t="s">
        <v>452</v>
      </c>
      <c r="F284" s="111">
        <v>754600000</v>
      </c>
      <c r="G284" s="111">
        <v>0</v>
      </c>
      <c r="H284" s="111">
        <f t="shared" si="16"/>
        <v>754600000</v>
      </c>
      <c r="I284" s="111">
        <v>494613000</v>
      </c>
      <c r="J284" s="111">
        <v>43570349</v>
      </c>
      <c r="K284" s="111">
        <v>241323353</v>
      </c>
      <c r="L284" s="111">
        <f t="shared" si="17"/>
        <v>284893702</v>
      </c>
      <c r="M284" s="112">
        <f t="shared" si="18"/>
        <v>57.59931542438229</v>
      </c>
      <c r="N284" s="114">
        <f t="shared" si="19"/>
        <v>209719298</v>
      </c>
    </row>
    <row r="285" spans="1:14" ht="27" customHeight="1">
      <c r="A285" s="108" t="s">
        <v>20</v>
      </c>
      <c r="B285" s="109" t="s">
        <v>20</v>
      </c>
      <c r="C285" s="109" t="s">
        <v>20</v>
      </c>
      <c r="D285" s="109" t="s">
        <v>20</v>
      </c>
      <c r="E285" s="101" t="s">
        <v>453</v>
      </c>
      <c r="F285" s="111">
        <v>754600000</v>
      </c>
      <c r="G285" s="111">
        <v>0</v>
      </c>
      <c r="H285" s="111">
        <f t="shared" si="16"/>
        <v>754600000</v>
      </c>
      <c r="I285" s="111">
        <v>494613000</v>
      </c>
      <c r="J285" s="111">
        <v>43570349</v>
      </c>
      <c r="K285" s="111">
        <v>241323353</v>
      </c>
      <c r="L285" s="111">
        <f t="shared" si="17"/>
        <v>284893702</v>
      </c>
      <c r="M285" s="112">
        <f t="shared" si="18"/>
        <v>57.59931542438229</v>
      </c>
      <c r="N285" s="114">
        <f t="shared" si="19"/>
        <v>209719298</v>
      </c>
    </row>
    <row r="286" spans="1:14" ht="27" customHeight="1">
      <c r="A286" s="108" t="s">
        <v>20</v>
      </c>
      <c r="B286" s="109" t="s">
        <v>20</v>
      </c>
      <c r="C286" s="109" t="s">
        <v>22</v>
      </c>
      <c r="D286" s="109" t="s">
        <v>20</v>
      </c>
      <c r="E286" s="101" t="s">
        <v>454</v>
      </c>
      <c r="F286" s="111">
        <v>754600000</v>
      </c>
      <c r="G286" s="111">
        <v>0</v>
      </c>
      <c r="H286" s="111">
        <f t="shared" si="16"/>
        <v>754600000</v>
      </c>
      <c r="I286" s="111">
        <v>494613000</v>
      </c>
      <c r="J286" s="111">
        <v>43570349</v>
      </c>
      <c r="K286" s="111">
        <v>241323353</v>
      </c>
      <c r="L286" s="111">
        <f t="shared" si="17"/>
        <v>284893702</v>
      </c>
      <c r="M286" s="112">
        <f t="shared" si="18"/>
        <v>57.59931542438229</v>
      </c>
      <c r="N286" s="114">
        <f t="shared" si="19"/>
        <v>209719298</v>
      </c>
    </row>
    <row r="287" spans="1:14" ht="27" customHeight="1">
      <c r="A287" s="108" t="s">
        <v>20</v>
      </c>
      <c r="B287" s="109" t="s">
        <v>20</v>
      </c>
      <c r="C287" s="109" t="s">
        <v>20</v>
      </c>
      <c r="D287" s="109" t="s">
        <v>22</v>
      </c>
      <c r="E287" s="101" t="s">
        <v>455</v>
      </c>
      <c r="F287" s="111">
        <v>754600000</v>
      </c>
      <c r="G287" s="111">
        <v>0</v>
      </c>
      <c r="H287" s="111">
        <f t="shared" si="16"/>
        <v>754600000</v>
      </c>
      <c r="I287" s="111">
        <v>494613000</v>
      </c>
      <c r="J287" s="111">
        <v>43570349</v>
      </c>
      <c r="K287" s="111">
        <v>241323353</v>
      </c>
      <c r="L287" s="111">
        <f t="shared" si="17"/>
        <v>284893702</v>
      </c>
      <c r="M287" s="112">
        <f t="shared" si="18"/>
        <v>57.59931542438229</v>
      </c>
      <c r="N287" s="114">
        <f t="shared" si="19"/>
        <v>209719298</v>
      </c>
    </row>
    <row r="288" spans="1:14" ht="27" customHeight="1">
      <c r="A288" s="108" t="s">
        <v>20</v>
      </c>
      <c r="B288" s="109" t="s">
        <v>36</v>
      </c>
      <c r="C288" s="109" t="s">
        <v>20</v>
      </c>
      <c r="D288" s="109" t="s">
        <v>20</v>
      </c>
      <c r="E288" s="101" t="s">
        <v>456</v>
      </c>
      <c r="F288" s="111">
        <v>2113662000</v>
      </c>
      <c r="G288" s="111">
        <v>0</v>
      </c>
      <c r="H288" s="111">
        <f t="shared" si="16"/>
        <v>2113662000</v>
      </c>
      <c r="I288" s="111">
        <v>1497451000</v>
      </c>
      <c r="J288" s="111">
        <v>843228062</v>
      </c>
      <c r="K288" s="111">
        <v>16400000</v>
      </c>
      <c r="L288" s="111">
        <f t="shared" si="17"/>
        <v>859628062</v>
      </c>
      <c r="M288" s="112">
        <f t="shared" si="18"/>
        <v>57.40608954817219</v>
      </c>
      <c r="N288" s="114">
        <f t="shared" si="19"/>
        <v>637822938</v>
      </c>
    </row>
    <row r="289" spans="1:14" ht="27" customHeight="1">
      <c r="A289" s="108" t="s">
        <v>20</v>
      </c>
      <c r="B289" s="109" t="s">
        <v>20</v>
      </c>
      <c r="C289" s="109" t="s">
        <v>20</v>
      </c>
      <c r="D289" s="109" t="s">
        <v>20</v>
      </c>
      <c r="E289" s="101" t="s">
        <v>457</v>
      </c>
      <c r="F289" s="111">
        <v>2113662000</v>
      </c>
      <c r="G289" s="111">
        <v>0</v>
      </c>
      <c r="H289" s="111">
        <f t="shared" si="16"/>
        <v>2113662000</v>
      </c>
      <c r="I289" s="111">
        <v>1497451000</v>
      </c>
      <c r="J289" s="111">
        <v>843228062</v>
      </c>
      <c r="K289" s="111">
        <v>16400000</v>
      </c>
      <c r="L289" s="111">
        <f t="shared" si="17"/>
        <v>859628062</v>
      </c>
      <c r="M289" s="112">
        <f t="shared" si="18"/>
        <v>57.40608954817219</v>
      </c>
      <c r="N289" s="114">
        <f t="shared" si="19"/>
        <v>637822938</v>
      </c>
    </row>
    <row r="290" spans="1:14" ht="27" customHeight="1">
      <c r="A290" s="108" t="s">
        <v>20</v>
      </c>
      <c r="B290" s="109" t="s">
        <v>20</v>
      </c>
      <c r="C290" s="109" t="s">
        <v>22</v>
      </c>
      <c r="D290" s="109" t="s">
        <v>20</v>
      </c>
      <c r="E290" s="101" t="s">
        <v>458</v>
      </c>
      <c r="F290" s="111">
        <v>658852000</v>
      </c>
      <c r="G290" s="111">
        <v>0</v>
      </c>
      <c r="H290" s="111">
        <f t="shared" si="16"/>
        <v>658852000</v>
      </c>
      <c r="I290" s="111">
        <v>411062000</v>
      </c>
      <c r="J290" s="111">
        <v>276574595</v>
      </c>
      <c r="K290" s="111">
        <v>0</v>
      </c>
      <c r="L290" s="111">
        <f t="shared" si="17"/>
        <v>276574595</v>
      </c>
      <c r="M290" s="112">
        <f t="shared" si="18"/>
        <v>67.28293907001863</v>
      </c>
      <c r="N290" s="114">
        <f t="shared" si="19"/>
        <v>134487405</v>
      </c>
    </row>
    <row r="291" spans="1:14" ht="27" customHeight="1">
      <c r="A291" s="108" t="s">
        <v>20</v>
      </c>
      <c r="B291" s="109" t="s">
        <v>20</v>
      </c>
      <c r="C291" s="109" t="s">
        <v>20</v>
      </c>
      <c r="D291" s="109" t="s">
        <v>22</v>
      </c>
      <c r="E291" s="101" t="s">
        <v>459</v>
      </c>
      <c r="F291" s="111">
        <v>658852000</v>
      </c>
      <c r="G291" s="111">
        <v>0</v>
      </c>
      <c r="H291" s="111">
        <f t="shared" si="16"/>
        <v>658852000</v>
      </c>
      <c r="I291" s="111">
        <v>411062000</v>
      </c>
      <c r="J291" s="111">
        <v>276574595</v>
      </c>
      <c r="K291" s="111">
        <v>0</v>
      </c>
      <c r="L291" s="111">
        <f t="shared" si="17"/>
        <v>276574595</v>
      </c>
      <c r="M291" s="112">
        <f t="shared" si="18"/>
        <v>67.28293907001863</v>
      </c>
      <c r="N291" s="114">
        <f t="shared" si="19"/>
        <v>134487405</v>
      </c>
    </row>
    <row r="292" spans="1:14" ht="27" customHeight="1">
      <c r="A292" s="108" t="s">
        <v>20</v>
      </c>
      <c r="B292" s="109" t="s">
        <v>20</v>
      </c>
      <c r="C292" s="109" t="s">
        <v>28</v>
      </c>
      <c r="D292" s="109" t="s">
        <v>20</v>
      </c>
      <c r="E292" s="101" t="s">
        <v>460</v>
      </c>
      <c r="F292" s="111">
        <v>1454810000</v>
      </c>
      <c r="G292" s="111">
        <v>0</v>
      </c>
      <c r="H292" s="111">
        <f t="shared" si="16"/>
        <v>1454810000</v>
      </c>
      <c r="I292" s="111">
        <v>1086389000</v>
      </c>
      <c r="J292" s="111">
        <v>566653467</v>
      </c>
      <c r="K292" s="111">
        <v>16400000</v>
      </c>
      <c r="L292" s="111">
        <f t="shared" si="17"/>
        <v>583053467</v>
      </c>
      <c r="M292" s="112">
        <f t="shared" si="18"/>
        <v>53.6689405912615</v>
      </c>
      <c r="N292" s="114">
        <f t="shared" si="19"/>
        <v>503335533</v>
      </c>
    </row>
    <row r="293" spans="1:14" s="96" customFormat="1" ht="27" customHeight="1">
      <c r="A293" s="115" t="s">
        <v>66</v>
      </c>
      <c r="B293" s="116" t="s">
        <v>20</v>
      </c>
      <c r="C293" s="116" t="s">
        <v>20</v>
      </c>
      <c r="D293" s="116" t="s">
        <v>20</v>
      </c>
      <c r="E293" s="117" t="s">
        <v>461</v>
      </c>
      <c r="F293" s="118">
        <v>5052090000</v>
      </c>
      <c r="G293" s="118">
        <v>0</v>
      </c>
      <c r="H293" s="118">
        <f t="shared" si="16"/>
        <v>5052090000</v>
      </c>
      <c r="I293" s="118">
        <v>3390955000</v>
      </c>
      <c r="J293" s="118">
        <v>2567344799</v>
      </c>
      <c r="K293" s="118">
        <v>88730655</v>
      </c>
      <c r="L293" s="118">
        <f t="shared" si="17"/>
        <v>2656075454</v>
      </c>
      <c r="M293" s="119">
        <f t="shared" si="18"/>
        <v>78.32824245677102</v>
      </c>
      <c r="N293" s="136">
        <f t="shared" si="19"/>
        <v>734879546</v>
      </c>
    </row>
    <row r="294" spans="1:14" ht="27" customHeight="1">
      <c r="A294" s="108" t="s">
        <v>20</v>
      </c>
      <c r="B294" s="109" t="s">
        <v>22</v>
      </c>
      <c r="C294" s="109" t="s">
        <v>20</v>
      </c>
      <c r="D294" s="109" t="s">
        <v>20</v>
      </c>
      <c r="E294" s="101" t="s">
        <v>462</v>
      </c>
      <c r="F294" s="111">
        <v>5052090000</v>
      </c>
      <c r="G294" s="111">
        <v>0</v>
      </c>
      <c r="H294" s="111">
        <f t="shared" si="16"/>
        <v>5052090000</v>
      </c>
      <c r="I294" s="111">
        <v>3390955000</v>
      </c>
      <c r="J294" s="111">
        <v>2567344799</v>
      </c>
      <c r="K294" s="111">
        <v>88730655</v>
      </c>
      <c r="L294" s="111">
        <f t="shared" si="17"/>
        <v>2656075454</v>
      </c>
      <c r="M294" s="112">
        <f t="shared" si="18"/>
        <v>78.32824245677102</v>
      </c>
      <c r="N294" s="114">
        <f t="shared" si="19"/>
        <v>734879546</v>
      </c>
    </row>
    <row r="295" spans="1:14" ht="27" customHeight="1">
      <c r="A295" s="108" t="s">
        <v>20</v>
      </c>
      <c r="B295" s="109" t="s">
        <v>20</v>
      </c>
      <c r="C295" s="109" t="s">
        <v>20</v>
      </c>
      <c r="D295" s="109" t="s">
        <v>20</v>
      </c>
      <c r="E295" s="101" t="s">
        <v>463</v>
      </c>
      <c r="F295" s="111">
        <v>5052090000</v>
      </c>
      <c r="G295" s="111">
        <v>0</v>
      </c>
      <c r="H295" s="111">
        <f t="shared" si="16"/>
        <v>5052090000</v>
      </c>
      <c r="I295" s="111">
        <v>3390955000</v>
      </c>
      <c r="J295" s="111">
        <v>2567344799</v>
      </c>
      <c r="K295" s="111">
        <v>88730655</v>
      </c>
      <c r="L295" s="111">
        <f t="shared" si="17"/>
        <v>2656075454</v>
      </c>
      <c r="M295" s="112">
        <f t="shared" si="18"/>
        <v>78.32824245677102</v>
      </c>
      <c r="N295" s="114">
        <f t="shared" si="19"/>
        <v>734879546</v>
      </c>
    </row>
    <row r="296" spans="1:14" ht="27" customHeight="1">
      <c r="A296" s="108" t="s">
        <v>20</v>
      </c>
      <c r="B296" s="109" t="s">
        <v>20</v>
      </c>
      <c r="C296" s="109" t="s">
        <v>22</v>
      </c>
      <c r="D296" s="109" t="s">
        <v>20</v>
      </c>
      <c r="E296" s="101" t="s">
        <v>464</v>
      </c>
      <c r="F296" s="111">
        <v>4399025000</v>
      </c>
      <c r="G296" s="111">
        <v>0</v>
      </c>
      <c r="H296" s="111">
        <f t="shared" si="16"/>
        <v>4399025000</v>
      </c>
      <c r="I296" s="111">
        <v>3001858000</v>
      </c>
      <c r="J296" s="111">
        <v>2296138535</v>
      </c>
      <c r="K296" s="111">
        <v>1876250</v>
      </c>
      <c r="L296" s="111">
        <f t="shared" si="17"/>
        <v>2298014785</v>
      </c>
      <c r="M296" s="112">
        <f t="shared" si="18"/>
        <v>76.55308095852635</v>
      </c>
      <c r="N296" s="114">
        <f t="shared" si="19"/>
        <v>703843215</v>
      </c>
    </row>
    <row r="297" spans="1:14" ht="27" customHeight="1">
      <c r="A297" s="108" t="s">
        <v>20</v>
      </c>
      <c r="B297" s="109" t="s">
        <v>20</v>
      </c>
      <c r="C297" s="109" t="s">
        <v>20</v>
      </c>
      <c r="D297" s="109" t="s">
        <v>22</v>
      </c>
      <c r="E297" s="101" t="s">
        <v>465</v>
      </c>
      <c r="F297" s="111">
        <v>299025000</v>
      </c>
      <c r="G297" s="111">
        <v>0</v>
      </c>
      <c r="H297" s="111">
        <f t="shared" si="16"/>
        <v>299025000</v>
      </c>
      <c r="I297" s="111">
        <v>171268000</v>
      </c>
      <c r="J297" s="111">
        <v>139538806</v>
      </c>
      <c r="K297" s="111">
        <v>1876250</v>
      </c>
      <c r="L297" s="111">
        <f t="shared" si="17"/>
        <v>141415056</v>
      </c>
      <c r="M297" s="112">
        <f t="shared" si="18"/>
        <v>82.56945605717355</v>
      </c>
      <c r="N297" s="114">
        <f t="shared" si="19"/>
        <v>29852944</v>
      </c>
    </row>
    <row r="298" spans="1:14" ht="27" customHeight="1">
      <c r="A298" s="108" t="s">
        <v>20</v>
      </c>
      <c r="B298" s="109" t="s">
        <v>20</v>
      </c>
      <c r="C298" s="109" t="s">
        <v>20</v>
      </c>
      <c r="D298" s="109" t="s">
        <v>28</v>
      </c>
      <c r="E298" s="101" t="s">
        <v>466</v>
      </c>
      <c r="F298" s="111">
        <v>4100000000</v>
      </c>
      <c r="G298" s="111">
        <v>0</v>
      </c>
      <c r="H298" s="111">
        <f t="shared" si="16"/>
        <v>4100000000</v>
      </c>
      <c r="I298" s="111">
        <v>2830590000</v>
      </c>
      <c r="J298" s="111">
        <v>2156599729</v>
      </c>
      <c r="K298" s="111">
        <v>0</v>
      </c>
      <c r="L298" s="111">
        <f t="shared" si="17"/>
        <v>2156599729</v>
      </c>
      <c r="M298" s="112">
        <f t="shared" si="18"/>
        <v>76.18905348354936</v>
      </c>
      <c r="N298" s="114">
        <f t="shared" si="19"/>
        <v>673990271</v>
      </c>
    </row>
    <row r="299" spans="1:14" ht="27" customHeight="1">
      <c r="A299" s="108" t="s">
        <v>20</v>
      </c>
      <c r="B299" s="109" t="s">
        <v>20</v>
      </c>
      <c r="C299" s="109" t="s">
        <v>28</v>
      </c>
      <c r="D299" s="109" t="s">
        <v>20</v>
      </c>
      <c r="E299" s="101" t="s">
        <v>467</v>
      </c>
      <c r="F299" s="111">
        <v>653065000</v>
      </c>
      <c r="G299" s="111">
        <v>0</v>
      </c>
      <c r="H299" s="111">
        <f t="shared" si="16"/>
        <v>653065000</v>
      </c>
      <c r="I299" s="111">
        <v>389097000</v>
      </c>
      <c r="J299" s="111">
        <v>271206264</v>
      </c>
      <c r="K299" s="111">
        <v>86854405</v>
      </c>
      <c r="L299" s="111">
        <f t="shared" si="17"/>
        <v>358060669</v>
      </c>
      <c r="M299" s="112">
        <f t="shared" si="18"/>
        <v>92.02349773963819</v>
      </c>
      <c r="N299" s="114">
        <f t="shared" si="19"/>
        <v>31036331</v>
      </c>
    </row>
    <row r="300" spans="1:14" ht="27" customHeight="1">
      <c r="A300" s="108" t="s">
        <v>20</v>
      </c>
      <c r="B300" s="109" t="s">
        <v>20</v>
      </c>
      <c r="C300" s="109" t="s">
        <v>20</v>
      </c>
      <c r="D300" s="109" t="s">
        <v>22</v>
      </c>
      <c r="E300" s="101" t="s">
        <v>468</v>
      </c>
      <c r="F300" s="111">
        <v>653065000</v>
      </c>
      <c r="G300" s="111">
        <v>0</v>
      </c>
      <c r="H300" s="111">
        <f t="shared" si="16"/>
        <v>653065000</v>
      </c>
      <c r="I300" s="111">
        <v>389097000</v>
      </c>
      <c r="J300" s="111">
        <v>271206264</v>
      </c>
      <c r="K300" s="111">
        <v>86854405</v>
      </c>
      <c r="L300" s="111">
        <f t="shared" si="17"/>
        <v>358060669</v>
      </c>
      <c r="M300" s="112">
        <f t="shared" si="18"/>
        <v>92.02349773963819</v>
      </c>
      <c r="N300" s="114">
        <f t="shared" si="19"/>
        <v>31036331</v>
      </c>
    </row>
    <row r="301" spans="1:14" s="96" customFormat="1" ht="27" customHeight="1">
      <c r="A301" s="108" t="s">
        <v>70</v>
      </c>
      <c r="B301" s="109" t="s">
        <v>20</v>
      </c>
      <c r="C301" s="109" t="s">
        <v>20</v>
      </c>
      <c r="D301" s="109" t="s">
        <v>20</v>
      </c>
      <c r="E301" s="101" t="s">
        <v>469</v>
      </c>
      <c r="F301" s="111">
        <v>15436677000</v>
      </c>
      <c r="G301" s="111">
        <v>0</v>
      </c>
      <c r="H301" s="111">
        <f t="shared" si="16"/>
        <v>15436677000</v>
      </c>
      <c r="I301" s="111">
        <v>8988268000</v>
      </c>
      <c r="J301" s="111">
        <v>6032878888</v>
      </c>
      <c r="K301" s="111">
        <v>1291459891</v>
      </c>
      <c r="L301" s="111">
        <f t="shared" si="17"/>
        <v>7324338779</v>
      </c>
      <c r="M301" s="112">
        <f t="shared" si="18"/>
        <v>81.4877658187317</v>
      </c>
      <c r="N301" s="114">
        <f t="shared" si="19"/>
        <v>1663929221</v>
      </c>
    </row>
    <row r="302" spans="1:14" ht="27" customHeight="1">
      <c r="A302" s="108" t="s">
        <v>20</v>
      </c>
      <c r="B302" s="109" t="s">
        <v>22</v>
      </c>
      <c r="C302" s="109" t="s">
        <v>20</v>
      </c>
      <c r="D302" s="109" t="s">
        <v>20</v>
      </c>
      <c r="E302" s="101" t="s">
        <v>470</v>
      </c>
      <c r="F302" s="111">
        <v>9064444000</v>
      </c>
      <c r="G302" s="111">
        <v>0</v>
      </c>
      <c r="H302" s="111">
        <f t="shared" si="16"/>
        <v>9064444000</v>
      </c>
      <c r="I302" s="111">
        <v>5532418000</v>
      </c>
      <c r="J302" s="111">
        <v>3951906379</v>
      </c>
      <c r="K302" s="111">
        <v>1068287806</v>
      </c>
      <c r="L302" s="111">
        <f t="shared" si="17"/>
        <v>5020194185</v>
      </c>
      <c r="M302" s="112">
        <f t="shared" si="18"/>
        <v>90.74141153108822</v>
      </c>
      <c r="N302" s="114">
        <f t="shared" si="19"/>
        <v>512223815</v>
      </c>
    </row>
    <row r="303" spans="1:14" ht="27" customHeight="1">
      <c r="A303" s="108" t="s">
        <v>20</v>
      </c>
      <c r="B303" s="109" t="s">
        <v>20</v>
      </c>
      <c r="C303" s="109" t="s">
        <v>20</v>
      </c>
      <c r="D303" s="109" t="s">
        <v>20</v>
      </c>
      <c r="E303" s="101" t="s">
        <v>471</v>
      </c>
      <c r="F303" s="111">
        <v>9064444000</v>
      </c>
      <c r="G303" s="111">
        <v>0</v>
      </c>
      <c r="H303" s="111">
        <f t="shared" si="16"/>
        <v>9064444000</v>
      </c>
      <c r="I303" s="111">
        <v>5532418000</v>
      </c>
      <c r="J303" s="111">
        <v>3951906379</v>
      </c>
      <c r="K303" s="111">
        <v>1068287806</v>
      </c>
      <c r="L303" s="111">
        <f t="shared" si="17"/>
        <v>5020194185</v>
      </c>
      <c r="M303" s="112">
        <f t="shared" si="18"/>
        <v>90.74141153108822</v>
      </c>
      <c r="N303" s="114">
        <f t="shared" si="19"/>
        <v>512223815</v>
      </c>
    </row>
    <row r="304" spans="1:14" ht="27" customHeight="1">
      <c r="A304" s="108" t="s">
        <v>20</v>
      </c>
      <c r="B304" s="109" t="s">
        <v>20</v>
      </c>
      <c r="C304" s="109" t="s">
        <v>22</v>
      </c>
      <c r="D304" s="109" t="s">
        <v>20</v>
      </c>
      <c r="E304" s="101" t="s">
        <v>472</v>
      </c>
      <c r="F304" s="111">
        <v>2167106000</v>
      </c>
      <c r="G304" s="111">
        <v>0</v>
      </c>
      <c r="H304" s="111">
        <f t="shared" si="16"/>
        <v>2167106000</v>
      </c>
      <c r="I304" s="111">
        <v>1593346000</v>
      </c>
      <c r="J304" s="111">
        <v>1135370814</v>
      </c>
      <c r="K304" s="111">
        <v>358539549</v>
      </c>
      <c r="L304" s="111">
        <f t="shared" si="17"/>
        <v>1493910363</v>
      </c>
      <c r="M304" s="112">
        <f t="shared" si="18"/>
        <v>93.7593192564578</v>
      </c>
      <c r="N304" s="114">
        <f t="shared" si="19"/>
        <v>99435637</v>
      </c>
    </row>
    <row r="305" spans="1:14" ht="27" customHeight="1">
      <c r="A305" s="108" t="s">
        <v>20</v>
      </c>
      <c r="B305" s="109" t="s">
        <v>20</v>
      </c>
      <c r="C305" s="109" t="s">
        <v>20</v>
      </c>
      <c r="D305" s="109" t="s">
        <v>22</v>
      </c>
      <c r="E305" s="101" t="s">
        <v>473</v>
      </c>
      <c r="F305" s="111">
        <v>79380000</v>
      </c>
      <c r="G305" s="111">
        <v>0</v>
      </c>
      <c r="H305" s="111">
        <f t="shared" si="16"/>
        <v>79380000</v>
      </c>
      <c r="I305" s="111">
        <v>48868000</v>
      </c>
      <c r="J305" s="111">
        <v>45991246</v>
      </c>
      <c r="K305" s="111">
        <v>164689</v>
      </c>
      <c r="L305" s="111">
        <f t="shared" si="17"/>
        <v>46155935</v>
      </c>
      <c r="M305" s="112">
        <f t="shared" si="18"/>
        <v>94.45022304984857</v>
      </c>
      <c r="N305" s="114">
        <f t="shared" si="19"/>
        <v>2712065</v>
      </c>
    </row>
    <row r="306" spans="1:14" ht="27" customHeight="1">
      <c r="A306" s="108" t="s">
        <v>20</v>
      </c>
      <c r="B306" s="109" t="s">
        <v>20</v>
      </c>
      <c r="C306" s="109" t="s">
        <v>20</v>
      </c>
      <c r="D306" s="109" t="s">
        <v>28</v>
      </c>
      <c r="E306" s="101" t="s">
        <v>474</v>
      </c>
      <c r="F306" s="111">
        <v>2087726000</v>
      </c>
      <c r="G306" s="111">
        <v>0</v>
      </c>
      <c r="H306" s="111">
        <f t="shared" si="16"/>
        <v>2087726000</v>
      </c>
      <c r="I306" s="111">
        <v>1544478000</v>
      </c>
      <c r="J306" s="111">
        <v>1089379568</v>
      </c>
      <c r="K306" s="111">
        <v>358374860</v>
      </c>
      <c r="L306" s="111">
        <f t="shared" si="17"/>
        <v>1447754428</v>
      </c>
      <c r="M306" s="112">
        <f t="shared" si="18"/>
        <v>93.73745874010507</v>
      </c>
      <c r="N306" s="114">
        <f t="shared" si="19"/>
        <v>96723572</v>
      </c>
    </row>
    <row r="307" spans="1:14" ht="27" customHeight="1">
      <c r="A307" s="108" t="s">
        <v>20</v>
      </c>
      <c r="B307" s="109" t="s">
        <v>20</v>
      </c>
      <c r="C307" s="109" t="s">
        <v>28</v>
      </c>
      <c r="D307" s="109" t="s">
        <v>20</v>
      </c>
      <c r="E307" s="101" t="s">
        <v>475</v>
      </c>
      <c r="F307" s="111">
        <v>6897338000</v>
      </c>
      <c r="G307" s="111">
        <v>0</v>
      </c>
      <c r="H307" s="111">
        <f t="shared" si="16"/>
        <v>6897338000</v>
      </c>
      <c r="I307" s="111">
        <v>3939072000</v>
      </c>
      <c r="J307" s="111">
        <v>2816535565</v>
      </c>
      <c r="K307" s="111">
        <v>709748257</v>
      </c>
      <c r="L307" s="111">
        <f t="shared" si="17"/>
        <v>3526283822</v>
      </c>
      <c r="M307" s="112">
        <f t="shared" si="18"/>
        <v>89.52067446342691</v>
      </c>
      <c r="N307" s="114">
        <f t="shared" si="19"/>
        <v>412788178</v>
      </c>
    </row>
    <row r="308" spans="1:14" ht="27" customHeight="1">
      <c r="A308" s="108" t="s">
        <v>20</v>
      </c>
      <c r="B308" s="109" t="s">
        <v>20</v>
      </c>
      <c r="C308" s="109" t="s">
        <v>20</v>
      </c>
      <c r="D308" s="109" t="s">
        <v>22</v>
      </c>
      <c r="E308" s="101" t="s">
        <v>476</v>
      </c>
      <c r="F308" s="111">
        <v>6897338000</v>
      </c>
      <c r="G308" s="111">
        <v>0</v>
      </c>
      <c r="H308" s="111">
        <f t="shared" si="16"/>
        <v>6897338000</v>
      </c>
      <c r="I308" s="111">
        <v>3939072000</v>
      </c>
      <c r="J308" s="111">
        <v>2816535565</v>
      </c>
      <c r="K308" s="111">
        <v>709748257</v>
      </c>
      <c r="L308" s="111">
        <f t="shared" si="17"/>
        <v>3526283822</v>
      </c>
      <c r="M308" s="112">
        <f t="shared" si="18"/>
        <v>89.52067446342691</v>
      </c>
      <c r="N308" s="114">
        <f t="shared" si="19"/>
        <v>412788178</v>
      </c>
    </row>
    <row r="309" spans="1:14" ht="27" customHeight="1">
      <c r="A309" s="108" t="s">
        <v>20</v>
      </c>
      <c r="B309" s="109" t="s">
        <v>28</v>
      </c>
      <c r="C309" s="109" t="s">
        <v>20</v>
      </c>
      <c r="D309" s="109" t="s">
        <v>20</v>
      </c>
      <c r="E309" s="101" t="s">
        <v>477</v>
      </c>
      <c r="F309" s="111">
        <v>4900000000</v>
      </c>
      <c r="G309" s="111">
        <v>0</v>
      </c>
      <c r="H309" s="111">
        <f t="shared" si="16"/>
        <v>4900000000</v>
      </c>
      <c r="I309" s="111">
        <v>2526746000</v>
      </c>
      <c r="J309" s="111">
        <v>1647822014</v>
      </c>
      <c r="K309" s="111">
        <v>56956403</v>
      </c>
      <c r="L309" s="111">
        <f t="shared" si="17"/>
        <v>1704778417</v>
      </c>
      <c r="M309" s="112">
        <f t="shared" si="18"/>
        <v>67.46932287614187</v>
      </c>
      <c r="N309" s="114">
        <f t="shared" si="19"/>
        <v>821967583</v>
      </c>
    </row>
    <row r="310" spans="1:14" ht="27" customHeight="1">
      <c r="A310" s="108" t="s">
        <v>20</v>
      </c>
      <c r="B310" s="109" t="s">
        <v>20</v>
      </c>
      <c r="C310" s="109" t="s">
        <v>20</v>
      </c>
      <c r="D310" s="109" t="s">
        <v>20</v>
      </c>
      <c r="E310" s="101" t="s">
        <v>478</v>
      </c>
      <c r="F310" s="111">
        <v>4900000000</v>
      </c>
      <c r="G310" s="111">
        <v>0</v>
      </c>
      <c r="H310" s="111">
        <f t="shared" si="16"/>
        <v>4900000000</v>
      </c>
      <c r="I310" s="111">
        <v>2526746000</v>
      </c>
      <c r="J310" s="111">
        <v>1647822014</v>
      </c>
      <c r="K310" s="111">
        <v>56956403</v>
      </c>
      <c r="L310" s="111">
        <f t="shared" si="17"/>
        <v>1704778417</v>
      </c>
      <c r="M310" s="112">
        <f t="shared" si="18"/>
        <v>67.46932287614187</v>
      </c>
      <c r="N310" s="114">
        <f t="shared" si="19"/>
        <v>821967583</v>
      </c>
    </row>
    <row r="311" spans="1:14" ht="27" customHeight="1">
      <c r="A311" s="108" t="s">
        <v>20</v>
      </c>
      <c r="B311" s="109" t="s">
        <v>20</v>
      </c>
      <c r="C311" s="109" t="s">
        <v>22</v>
      </c>
      <c r="D311" s="109" t="s">
        <v>20</v>
      </c>
      <c r="E311" s="101" t="s">
        <v>479</v>
      </c>
      <c r="F311" s="111">
        <v>4900000000</v>
      </c>
      <c r="G311" s="111">
        <v>0</v>
      </c>
      <c r="H311" s="111">
        <f t="shared" si="16"/>
        <v>4900000000</v>
      </c>
      <c r="I311" s="111">
        <v>2526746000</v>
      </c>
      <c r="J311" s="111">
        <v>1647822014</v>
      </c>
      <c r="K311" s="111">
        <v>56956403</v>
      </c>
      <c r="L311" s="111">
        <f t="shared" si="17"/>
        <v>1704778417</v>
      </c>
      <c r="M311" s="112">
        <f t="shared" si="18"/>
        <v>67.46932287614187</v>
      </c>
      <c r="N311" s="114">
        <f t="shared" si="19"/>
        <v>821967583</v>
      </c>
    </row>
    <row r="312" spans="1:14" ht="27" customHeight="1">
      <c r="A312" s="108" t="s">
        <v>20</v>
      </c>
      <c r="B312" s="109" t="s">
        <v>20</v>
      </c>
      <c r="C312" s="109" t="s">
        <v>20</v>
      </c>
      <c r="D312" s="109" t="s">
        <v>22</v>
      </c>
      <c r="E312" s="101" t="s">
        <v>480</v>
      </c>
      <c r="F312" s="111">
        <v>4900000000</v>
      </c>
      <c r="G312" s="111">
        <v>0</v>
      </c>
      <c r="H312" s="111">
        <f t="shared" si="16"/>
        <v>4900000000</v>
      </c>
      <c r="I312" s="111">
        <v>2526746000</v>
      </c>
      <c r="J312" s="111">
        <v>1647822014</v>
      </c>
      <c r="K312" s="111">
        <v>56956403</v>
      </c>
      <c r="L312" s="111">
        <f t="shared" si="17"/>
        <v>1704778417</v>
      </c>
      <c r="M312" s="112">
        <f t="shared" si="18"/>
        <v>67.46932287614187</v>
      </c>
      <c r="N312" s="114">
        <f t="shared" si="19"/>
        <v>821967583</v>
      </c>
    </row>
    <row r="313" spans="1:14" ht="27" customHeight="1">
      <c r="A313" s="108" t="s">
        <v>20</v>
      </c>
      <c r="B313" s="109" t="s">
        <v>32</v>
      </c>
      <c r="C313" s="109" t="s">
        <v>20</v>
      </c>
      <c r="D313" s="109" t="s">
        <v>20</v>
      </c>
      <c r="E313" s="101" t="s">
        <v>481</v>
      </c>
      <c r="F313" s="111">
        <v>773591000</v>
      </c>
      <c r="G313" s="111">
        <v>0</v>
      </c>
      <c r="H313" s="111">
        <f t="shared" si="16"/>
        <v>773591000</v>
      </c>
      <c r="I313" s="111">
        <v>606461000</v>
      </c>
      <c r="J313" s="111">
        <v>197114044</v>
      </c>
      <c r="K313" s="111">
        <v>125991740</v>
      </c>
      <c r="L313" s="111">
        <f t="shared" si="17"/>
        <v>323105784</v>
      </c>
      <c r="M313" s="112">
        <f t="shared" si="18"/>
        <v>53.2772567403345</v>
      </c>
      <c r="N313" s="114">
        <f t="shared" si="19"/>
        <v>283355216</v>
      </c>
    </row>
    <row r="314" spans="1:14" ht="27" customHeight="1">
      <c r="A314" s="108" t="s">
        <v>20</v>
      </c>
      <c r="B314" s="109" t="s">
        <v>20</v>
      </c>
      <c r="C314" s="109" t="s">
        <v>20</v>
      </c>
      <c r="D314" s="109" t="s">
        <v>20</v>
      </c>
      <c r="E314" s="101" t="s">
        <v>482</v>
      </c>
      <c r="F314" s="111">
        <v>773591000</v>
      </c>
      <c r="G314" s="111">
        <v>0</v>
      </c>
      <c r="H314" s="111">
        <f t="shared" si="16"/>
        <v>773591000</v>
      </c>
      <c r="I314" s="111">
        <v>606461000</v>
      </c>
      <c r="J314" s="111">
        <v>197114044</v>
      </c>
      <c r="K314" s="111">
        <v>125991740</v>
      </c>
      <c r="L314" s="111">
        <f t="shared" si="17"/>
        <v>323105784</v>
      </c>
      <c r="M314" s="112">
        <f t="shared" si="18"/>
        <v>53.2772567403345</v>
      </c>
      <c r="N314" s="114">
        <f t="shared" si="19"/>
        <v>283355216</v>
      </c>
    </row>
    <row r="315" spans="1:14" ht="27" customHeight="1">
      <c r="A315" s="108" t="s">
        <v>20</v>
      </c>
      <c r="B315" s="109" t="s">
        <v>20</v>
      </c>
      <c r="C315" s="109" t="s">
        <v>22</v>
      </c>
      <c r="D315" s="109" t="s">
        <v>20</v>
      </c>
      <c r="E315" s="101" t="s">
        <v>483</v>
      </c>
      <c r="F315" s="111">
        <v>773591000</v>
      </c>
      <c r="G315" s="111">
        <v>0</v>
      </c>
      <c r="H315" s="111">
        <f t="shared" si="16"/>
        <v>773591000</v>
      </c>
      <c r="I315" s="111">
        <v>606461000</v>
      </c>
      <c r="J315" s="111">
        <v>197114044</v>
      </c>
      <c r="K315" s="111">
        <v>125991740</v>
      </c>
      <c r="L315" s="111">
        <f t="shared" si="17"/>
        <v>323105784</v>
      </c>
      <c r="M315" s="112">
        <f t="shared" si="18"/>
        <v>53.2772567403345</v>
      </c>
      <c r="N315" s="114">
        <f t="shared" si="19"/>
        <v>283355216</v>
      </c>
    </row>
    <row r="316" spans="1:14" ht="27" customHeight="1">
      <c r="A316" s="108" t="s">
        <v>20</v>
      </c>
      <c r="B316" s="109" t="s">
        <v>20</v>
      </c>
      <c r="C316" s="109" t="s">
        <v>20</v>
      </c>
      <c r="D316" s="109" t="s">
        <v>22</v>
      </c>
      <c r="E316" s="101" t="s">
        <v>484</v>
      </c>
      <c r="F316" s="111">
        <v>773591000</v>
      </c>
      <c r="G316" s="111">
        <v>0</v>
      </c>
      <c r="H316" s="111">
        <f t="shared" si="16"/>
        <v>773591000</v>
      </c>
      <c r="I316" s="111">
        <v>606461000</v>
      </c>
      <c r="J316" s="111">
        <v>197114044</v>
      </c>
      <c r="K316" s="111">
        <v>125991740</v>
      </c>
      <c r="L316" s="111">
        <f t="shared" si="17"/>
        <v>323105784</v>
      </c>
      <c r="M316" s="112">
        <f t="shared" si="18"/>
        <v>53.2772567403345</v>
      </c>
      <c r="N316" s="114">
        <f t="shared" si="19"/>
        <v>283355216</v>
      </c>
    </row>
    <row r="317" spans="1:14" ht="27" customHeight="1">
      <c r="A317" s="115" t="s">
        <v>20</v>
      </c>
      <c r="B317" s="116" t="s">
        <v>36</v>
      </c>
      <c r="C317" s="116" t="s">
        <v>20</v>
      </c>
      <c r="D317" s="116" t="s">
        <v>20</v>
      </c>
      <c r="E317" s="117" t="s">
        <v>485</v>
      </c>
      <c r="F317" s="118">
        <v>19600000</v>
      </c>
      <c r="G317" s="118">
        <v>0</v>
      </c>
      <c r="H317" s="118">
        <f t="shared" si="16"/>
        <v>19600000</v>
      </c>
      <c r="I317" s="118">
        <v>12687000</v>
      </c>
      <c r="J317" s="118">
        <v>10886701</v>
      </c>
      <c r="K317" s="118">
        <v>0</v>
      </c>
      <c r="L317" s="118">
        <f t="shared" si="17"/>
        <v>10886701</v>
      </c>
      <c r="M317" s="119">
        <f t="shared" si="18"/>
        <v>85.80989201544888</v>
      </c>
      <c r="N317" s="136">
        <f t="shared" si="19"/>
        <v>1800299</v>
      </c>
    </row>
    <row r="318" spans="1:14" ht="27" customHeight="1">
      <c r="A318" s="108" t="s">
        <v>20</v>
      </c>
      <c r="B318" s="109" t="s">
        <v>20</v>
      </c>
      <c r="C318" s="109" t="s">
        <v>20</v>
      </c>
      <c r="D318" s="109" t="s">
        <v>20</v>
      </c>
      <c r="E318" s="101" t="s">
        <v>486</v>
      </c>
      <c r="F318" s="111">
        <v>19600000</v>
      </c>
      <c r="G318" s="111">
        <v>0</v>
      </c>
      <c r="H318" s="111">
        <f t="shared" si="16"/>
        <v>19600000</v>
      </c>
      <c r="I318" s="111">
        <v>12687000</v>
      </c>
      <c r="J318" s="111">
        <v>10886701</v>
      </c>
      <c r="K318" s="111">
        <v>0</v>
      </c>
      <c r="L318" s="111">
        <f t="shared" si="17"/>
        <v>10886701</v>
      </c>
      <c r="M318" s="112">
        <f t="shared" si="18"/>
        <v>85.80989201544888</v>
      </c>
      <c r="N318" s="114">
        <f t="shared" si="19"/>
        <v>1800299</v>
      </c>
    </row>
    <row r="319" spans="1:14" ht="27" customHeight="1">
      <c r="A319" s="108" t="s">
        <v>20</v>
      </c>
      <c r="B319" s="109" t="s">
        <v>20</v>
      </c>
      <c r="C319" s="109" t="s">
        <v>22</v>
      </c>
      <c r="D319" s="109" t="s">
        <v>20</v>
      </c>
      <c r="E319" s="101" t="s">
        <v>487</v>
      </c>
      <c r="F319" s="111">
        <v>19600000</v>
      </c>
      <c r="G319" s="111">
        <v>0</v>
      </c>
      <c r="H319" s="111">
        <f t="shared" si="16"/>
        <v>19600000</v>
      </c>
      <c r="I319" s="111">
        <v>12687000</v>
      </c>
      <c r="J319" s="111">
        <v>10886701</v>
      </c>
      <c r="K319" s="111">
        <v>0</v>
      </c>
      <c r="L319" s="111">
        <f t="shared" si="17"/>
        <v>10886701</v>
      </c>
      <c r="M319" s="112">
        <f t="shared" si="18"/>
        <v>85.80989201544888</v>
      </c>
      <c r="N319" s="114">
        <f t="shared" si="19"/>
        <v>1800299</v>
      </c>
    </row>
    <row r="320" spans="1:14" ht="27" customHeight="1">
      <c r="A320" s="108" t="s">
        <v>20</v>
      </c>
      <c r="B320" s="109" t="s">
        <v>20</v>
      </c>
      <c r="C320" s="109" t="s">
        <v>20</v>
      </c>
      <c r="D320" s="109" t="s">
        <v>22</v>
      </c>
      <c r="E320" s="101" t="s">
        <v>488</v>
      </c>
      <c r="F320" s="111">
        <v>19600000</v>
      </c>
      <c r="G320" s="111">
        <v>0</v>
      </c>
      <c r="H320" s="111">
        <f t="shared" si="16"/>
        <v>19600000</v>
      </c>
      <c r="I320" s="111">
        <v>12687000</v>
      </c>
      <c r="J320" s="111">
        <v>10886701</v>
      </c>
      <c r="K320" s="111">
        <v>0</v>
      </c>
      <c r="L320" s="111">
        <f t="shared" si="17"/>
        <v>10886701</v>
      </c>
      <c r="M320" s="112">
        <f t="shared" si="18"/>
        <v>85.80989201544888</v>
      </c>
      <c r="N320" s="114">
        <f t="shared" si="19"/>
        <v>1800299</v>
      </c>
    </row>
    <row r="321" spans="1:14" ht="27" customHeight="1">
      <c r="A321" s="108" t="s">
        <v>20</v>
      </c>
      <c r="B321" s="109" t="s">
        <v>39</v>
      </c>
      <c r="C321" s="109" t="s">
        <v>20</v>
      </c>
      <c r="D321" s="109" t="s">
        <v>20</v>
      </c>
      <c r="E321" s="101" t="s">
        <v>489</v>
      </c>
      <c r="F321" s="111">
        <v>47922000</v>
      </c>
      <c r="G321" s="111">
        <v>0</v>
      </c>
      <c r="H321" s="111">
        <f t="shared" si="16"/>
        <v>47922000</v>
      </c>
      <c r="I321" s="111">
        <v>41510000</v>
      </c>
      <c r="J321" s="111">
        <v>38020530</v>
      </c>
      <c r="K321" s="111">
        <v>0</v>
      </c>
      <c r="L321" s="111">
        <f t="shared" si="17"/>
        <v>38020530</v>
      </c>
      <c r="M321" s="112">
        <f t="shared" si="18"/>
        <v>91.59366417730668</v>
      </c>
      <c r="N321" s="114">
        <f t="shared" si="19"/>
        <v>3489470</v>
      </c>
    </row>
    <row r="322" spans="1:14" ht="27" customHeight="1">
      <c r="A322" s="108" t="s">
        <v>20</v>
      </c>
      <c r="B322" s="109" t="s">
        <v>20</v>
      </c>
      <c r="C322" s="109" t="s">
        <v>20</v>
      </c>
      <c r="D322" s="109" t="s">
        <v>20</v>
      </c>
      <c r="E322" s="101" t="s">
        <v>490</v>
      </c>
      <c r="F322" s="111">
        <v>47922000</v>
      </c>
      <c r="G322" s="111">
        <v>0</v>
      </c>
      <c r="H322" s="111">
        <f t="shared" si="16"/>
        <v>47922000</v>
      </c>
      <c r="I322" s="111">
        <v>41510000</v>
      </c>
      <c r="J322" s="111">
        <v>38020530</v>
      </c>
      <c r="K322" s="111">
        <v>0</v>
      </c>
      <c r="L322" s="111">
        <f t="shared" si="17"/>
        <v>38020530</v>
      </c>
      <c r="M322" s="112">
        <f t="shared" si="18"/>
        <v>91.59366417730668</v>
      </c>
      <c r="N322" s="114">
        <f t="shared" si="19"/>
        <v>3489470</v>
      </c>
    </row>
    <row r="323" spans="1:14" ht="27" customHeight="1">
      <c r="A323" s="108" t="s">
        <v>20</v>
      </c>
      <c r="B323" s="109" t="s">
        <v>20</v>
      </c>
      <c r="C323" s="109" t="s">
        <v>22</v>
      </c>
      <c r="D323" s="109" t="s">
        <v>20</v>
      </c>
      <c r="E323" s="101" t="s">
        <v>491</v>
      </c>
      <c r="F323" s="111">
        <v>47922000</v>
      </c>
      <c r="G323" s="111">
        <v>0</v>
      </c>
      <c r="H323" s="111">
        <f t="shared" si="16"/>
        <v>47922000</v>
      </c>
      <c r="I323" s="111">
        <v>41510000</v>
      </c>
      <c r="J323" s="111">
        <v>38020530</v>
      </c>
      <c r="K323" s="111">
        <v>0</v>
      </c>
      <c r="L323" s="111">
        <f t="shared" si="17"/>
        <v>38020530</v>
      </c>
      <c r="M323" s="112">
        <f t="shared" si="18"/>
        <v>91.59366417730668</v>
      </c>
      <c r="N323" s="114">
        <f t="shared" si="19"/>
        <v>3489470</v>
      </c>
    </row>
    <row r="324" spans="1:14" ht="27" customHeight="1">
      <c r="A324" s="108" t="s">
        <v>20</v>
      </c>
      <c r="B324" s="109" t="s">
        <v>20</v>
      </c>
      <c r="C324" s="109" t="s">
        <v>20</v>
      </c>
      <c r="D324" s="109" t="s">
        <v>22</v>
      </c>
      <c r="E324" s="101" t="s">
        <v>492</v>
      </c>
      <c r="F324" s="111">
        <v>47922000</v>
      </c>
      <c r="G324" s="111">
        <v>0</v>
      </c>
      <c r="H324" s="111">
        <f t="shared" si="16"/>
        <v>47922000</v>
      </c>
      <c r="I324" s="111">
        <v>41510000</v>
      </c>
      <c r="J324" s="111">
        <v>38020530</v>
      </c>
      <c r="K324" s="111">
        <v>0</v>
      </c>
      <c r="L324" s="111">
        <f t="shared" si="17"/>
        <v>38020530</v>
      </c>
      <c r="M324" s="112">
        <f t="shared" si="18"/>
        <v>91.59366417730668</v>
      </c>
      <c r="N324" s="114">
        <f t="shared" si="19"/>
        <v>3489470</v>
      </c>
    </row>
    <row r="325" spans="1:14" ht="27" customHeight="1">
      <c r="A325" s="108" t="s">
        <v>20</v>
      </c>
      <c r="B325" s="109" t="s">
        <v>43</v>
      </c>
      <c r="C325" s="109" t="s">
        <v>20</v>
      </c>
      <c r="D325" s="109" t="s">
        <v>20</v>
      </c>
      <c r="E325" s="101" t="s">
        <v>493</v>
      </c>
      <c r="F325" s="111">
        <v>56840000</v>
      </c>
      <c r="G325" s="111">
        <v>0</v>
      </c>
      <c r="H325" s="111">
        <f t="shared" si="16"/>
        <v>56840000</v>
      </c>
      <c r="I325" s="111">
        <v>50320000</v>
      </c>
      <c r="J325" s="111">
        <v>39644372</v>
      </c>
      <c r="K325" s="111">
        <v>0</v>
      </c>
      <c r="L325" s="111">
        <f t="shared" si="17"/>
        <v>39644372</v>
      </c>
      <c r="M325" s="112">
        <f t="shared" si="18"/>
        <v>78.78452305246422</v>
      </c>
      <c r="N325" s="114">
        <f t="shared" si="19"/>
        <v>10675628</v>
      </c>
    </row>
    <row r="326" spans="1:14" ht="27" customHeight="1">
      <c r="A326" s="108" t="s">
        <v>20</v>
      </c>
      <c r="B326" s="109" t="s">
        <v>20</v>
      </c>
      <c r="C326" s="109" t="s">
        <v>20</v>
      </c>
      <c r="D326" s="109" t="s">
        <v>20</v>
      </c>
      <c r="E326" s="101" t="s">
        <v>494</v>
      </c>
      <c r="F326" s="111">
        <v>56840000</v>
      </c>
      <c r="G326" s="111">
        <v>0</v>
      </c>
      <c r="H326" s="111">
        <f t="shared" si="16"/>
        <v>56840000</v>
      </c>
      <c r="I326" s="111">
        <v>50320000</v>
      </c>
      <c r="J326" s="111">
        <v>39644372</v>
      </c>
      <c r="K326" s="111">
        <v>0</v>
      </c>
      <c r="L326" s="111">
        <f t="shared" si="17"/>
        <v>39644372</v>
      </c>
      <c r="M326" s="112">
        <f t="shared" si="18"/>
        <v>78.78452305246422</v>
      </c>
      <c r="N326" s="114">
        <f t="shared" si="19"/>
        <v>10675628</v>
      </c>
    </row>
    <row r="327" spans="1:14" ht="27" customHeight="1">
      <c r="A327" s="108" t="s">
        <v>20</v>
      </c>
      <c r="B327" s="109" t="s">
        <v>20</v>
      </c>
      <c r="C327" s="109" t="s">
        <v>22</v>
      </c>
      <c r="D327" s="109" t="s">
        <v>20</v>
      </c>
      <c r="E327" s="101" t="s">
        <v>495</v>
      </c>
      <c r="F327" s="111">
        <v>9800000</v>
      </c>
      <c r="G327" s="111">
        <v>0</v>
      </c>
      <c r="H327" s="111">
        <f aca="true" t="shared" si="20" ref="H327:H374">F327+G327</f>
        <v>9800000</v>
      </c>
      <c r="I327" s="111">
        <v>6400000</v>
      </c>
      <c r="J327" s="111">
        <v>6070250</v>
      </c>
      <c r="K327" s="111">
        <v>0</v>
      </c>
      <c r="L327" s="111">
        <f aca="true" t="shared" si="21" ref="L327:L374">J327+K327</f>
        <v>6070250</v>
      </c>
      <c r="M327" s="112">
        <f aca="true" t="shared" si="22" ref="M327:M374">(L327/I327)*100</f>
        <v>94.84765625</v>
      </c>
      <c r="N327" s="114">
        <f aca="true" t="shared" si="23" ref="N327:N374">I327-L327</f>
        <v>329750</v>
      </c>
    </row>
    <row r="328" spans="1:14" ht="27" customHeight="1">
      <c r="A328" s="108" t="s">
        <v>20</v>
      </c>
      <c r="B328" s="109" t="s">
        <v>20</v>
      </c>
      <c r="C328" s="109" t="s">
        <v>20</v>
      </c>
      <c r="D328" s="109" t="s">
        <v>22</v>
      </c>
      <c r="E328" s="101" t="s">
        <v>496</v>
      </c>
      <c r="F328" s="111">
        <v>9800000</v>
      </c>
      <c r="G328" s="111">
        <v>0</v>
      </c>
      <c r="H328" s="111">
        <f t="shared" si="20"/>
        <v>9800000</v>
      </c>
      <c r="I328" s="111">
        <v>6400000</v>
      </c>
      <c r="J328" s="111">
        <v>6070250</v>
      </c>
      <c r="K328" s="111">
        <v>0</v>
      </c>
      <c r="L328" s="111">
        <f t="shared" si="21"/>
        <v>6070250</v>
      </c>
      <c r="M328" s="112">
        <f t="shared" si="22"/>
        <v>94.84765625</v>
      </c>
      <c r="N328" s="114">
        <f t="shared" si="23"/>
        <v>329750</v>
      </c>
    </row>
    <row r="329" spans="1:14" ht="27" customHeight="1">
      <c r="A329" s="108" t="s">
        <v>20</v>
      </c>
      <c r="B329" s="109" t="s">
        <v>20</v>
      </c>
      <c r="C329" s="109" t="s">
        <v>28</v>
      </c>
      <c r="D329" s="109" t="s">
        <v>20</v>
      </c>
      <c r="E329" s="101" t="s">
        <v>497</v>
      </c>
      <c r="F329" s="111">
        <v>47040000</v>
      </c>
      <c r="G329" s="111">
        <v>0</v>
      </c>
      <c r="H329" s="111">
        <f t="shared" si="20"/>
        <v>47040000</v>
      </c>
      <c r="I329" s="111">
        <v>43920000</v>
      </c>
      <c r="J329" s="111">
        <v>33574122</v>
      </c>
      <c r="K329" s="111">
        <v>0</v>
      </c>
      <c r="L329" s="111">
        <f t="shared" si="21"/>
        <v>33574122</v>
      </c>
      <c r="M329" s="112">
        <f t="shared" si="22"/>
        <v>76.44381147540985</v>
      </c>
      <c r="N329" s="114">
        <f t="shared" si="23"/>
        <v>10345878</v>
      </c>
    </row>
    <row r="330" spans="1:14" ht="27" customHeight="1">
      <c r="A330" s="108" t="s">
        <v>20</v>
      </c>
      <c r="B330" s="109" t="s">
        <v>20</v>
      </c>
      <c r="C330" s="109" t="s">
        <v>20</v>
      </c>
      <c r="D330" s="109" t="s">
        <v>22</v>
      </c>
      <c r="E330" s="101" t="s">
        <v>498</v>
      </c>
      <c r="F330" s="111">
        <v>47040000</v>
      </c>
      <c r="G330" s="111">
        <v>0</v>
      </c>
      <c r="H330" s="111">
        <f t="shared" si="20"/>
        <v>47040000</v>
      </c>
      <c r="I330" s="111">
        <v>43920000</v>
      </c>
      <c r="J330" s="111">
        <v>33574122</v>
      </c>
      <c r="K330" s="111">
        <v>0</v>
      </c>
      <c r="L330" s="111">
        <f t="shared" si="21"/>
        <v>33574122</v>
      </c>
      <c r="M330" s="112">
        <f t="shared" si="22"/>
        <v>76.44381147540985</v>
      </c>
      <c r="N330" s="114">
        <f t="shared" si="23"/>
        <v>10345878</v>
      </c>
    </row>
    <row r="331" spans="1:14" ht="27" customHeight="1">
      <c r="A331" s="108" t="s">
        <v>20</v>
      </c>
      <c r="B331" s="109" t="s">
        <v>46</v>
      </c>
      <c r="C331" s="109" t="s">
        <v>20</v>
      </c>
      <c r="D331" s="109" t="s">
        <v>20</v>
      </c>
      <c r="E331" s="101" t="s">
        <v>499</v>
      </c>
      <c r="F331" s="111">
        <v>135240000</v>
      </c>
      <c r="G331" s="111">
        <v>0</v>
      </c>
      <c r="H331" s="111">
        <f t="shared" si="20"/>
        <v>135240000</v>
      </c>
      <c r="I331" s="111">
        <v>98840000</v>
      </c>
      <c r="J331" s="111">
        <v>74103453</v>
      </c>
      <c r="K331" s="111">
        <v>10200000</v>
      </c>
      <c r="L331" s="111">
        <f t="shared" si="21"/>
        <v>84303453</v>
      </c>
      <c r="M331" s="112">
        <f t="shared" si="22"/>
        <v>85.29285006070417</v>
      </c>
      <c r="N331" s="114">
        <f t="shared" si="23"/>
        <v>14536547</v>
      </c>
    </row>
    <row r="332" spans="1:14" ht="27" customHeight="1">
      <c r="A332" s="108" t="s">
        <v>20</v>
      </c>
      <c r="B332" s="109" t="s">
        <v>20</v>
      </c>
      <c r="C332" s="109" t="s">
        <v>20</v>
      </c>
      <c r="D332" s="109" t="s">
        <v>20</v>
      </c>
      <c r="E332" s="101" t="s">
        <v>500</v>
      </c>
      <c r="F332" s="111">
        <v>135240000</v>
      </c>
      <c r="G332" s="111">
        <v>0</v>
      </c>
      <c r="H332" s="111">
        <f t="shared" si="20"/>
        <v>135240000</v>
      </c>
      <c r="I332" s="111">
        <v>98840000</v>
      </c>
      <c r="J332" s="111">
        <v>74103453</v>
      </c>
      <c r="K332" s="111">
        <v>10200000</v>
      </c>
      <c r="L332" s="111">
        <f t="shared" si="21"/>
        <v>84303453</v>
      </c>
      <c r="M332" s="112">
        <f t="shared" si="22"/>
        <v>85.29285006070417</v>
      </c>
      <c r="N332" s="114">
        <f t="shared" si="23"/>
        <v>14536547</v>
      </c>
    </row>
    <row r="333" spans="1:14" ht="27" customHeight="1">
      <c r="A333" s="108" t="s">
        <v>20</v>
      </c>
      <c r="B333" s="109" t="s">
        <v>20</v>
      </c>
      <c r="C333" s="109" t="s">
        <v>22</v>
      </c>
      <c r="D333" s="109" t="s">
        <v>20</v>
      </c>
      <c r="E333" s="101" t="s">
        <v>501</v>
      </c>
      <c r="F333" s="111">
        <v>37240000</v>
      </c>
      <c r="G333" s="111">
        <v>0</v>
      </c>
      <c r="H333" s="111">
        <f t="shared" si="20"/>
        <v>37240000</v>
      </c>
      <c r="I333" s="111">
        <v>23000000</v>
      </c>
      <c r="J333" s="111">
        <v>22753569</v>
      </c>
      <c r="K333" s="111">
        <v>0</v>
      </c>
      <c r="L333" s="111">
        <f t="shared" si="21"/>
        <v>22753569</v>
      </c>
      <c r="M333" s="112">
        <f t="shared" si="22"/>
        <v>98.92856086956522</v>
      </c>
      <c r="N333" s="114">
        <f t="shared" si="23"/>
        <v>246431</v>
      </c>
    </row>
    <row r="334" spans="1:14" ht="27" customHeight="1">
      <c r="A334" s="108" t="s">
        <v>20</v>
      </c>
      <c r="B334" s="109" t="s">
        <v>20</v>
      </c>
      <c r="C334" s="109" t="s">
        <v>20</v>
      </c>
      <c r="D334" s="109" t="s">
        <v>22</v>
      </c>
      <c r="E334" s="101" t="s">
        <v>502</v>
      </c>
      <c r="F334" s="111">
        <v>37240000</v>
      </c>
      <c r="G334" s="111">
        <v>0</v>
      </c>
      <c r="H334" s="111">
        <f t="shared" si="20"/>
        <v>37240000</v>
      </c>
      <c r="I334" s="111">
        <v>23000000</v>
      </c>
      <c r="J334" s="111">
        <v>22753569</v>
      </c>
      <c r="K334" s="111">
        <v>0</v>
      </c>
      <c r="L334" s="111">
        <f t="shared" si="21"/>
        <v>22753569</v>
      </c>
      <c r="M334" s="112">
        <f t="shared" si="22"/>
        <v>98.92856086956522</v>
      </c>
      <c r="N334" s="114">
        <f t="shared" si="23"/>
        <v>246431</v>
      </c>
    </row>
    <row r="335" spans="1:14" ht="27" customHeight="1">
      <c r="A335" s="108" t="s">
        <v>20</v>
      </c>
      <c r="B335" s="109" t="s">
        <v>20</v>
      </c>
      <c r="C335" s="109" t="s">
        <v>28</v>
      </c>
      <c r="D335" s="109" t="s">
        <v>20</v>
      </c>
      <c r="E335" s="101" t="s">
        <v>503</v>
      </c>
      <c r="F335" s="111">
        <v>98000000</v>
      </c>
      <c r="G335" s="111">
        <v>0</v>
      </c>
      <c r="H335" s="111">
        <f t="shared" si="20"/>
        <v>98000000</v>
      </c>
      <c r="I335" s="111">
        <v>75840000</v>
      </c>
      <c r="J335" s="111">
        <v>51349884</v>
      </c>
      <c r="K335" s="111">
        <v>10200000</v>
      </c>
      <c r="L335" s="111">
        <f t="shared" si="21"/>
        <v>61549884</v>
      </c>
      <c r="M335" s="112">
        <f t="shared" si="22"/>
        <v>81.15754746835442</v>
      </c>
      <c r="N335" s="114">
        <f t="shared" si="23"/>
        <v>14290116</v>
      </c>
    </row>
    <row r="336" spans="1:14" ht="27" customHeight="1">
      <c r="A336" s="108" t="s">
        <v>20</v>
      </c>
      <c r="B336" s="109" t="s">
        <v>20</v>
      </c>
      <c r="C336" s="109" t="s">
        <v>20</v>
      </c>
      <c r="D336" s="109" t="s">
        <v>22</v>
      </c>
      <c r="E336" s="101" t="s">
        <v>504</v>
      </c>
      <c r="F336" s="111">
        <v>98000000</v>
      </c>
      <c r="G336" s="111">
        <v>0</v>
      </c>
      <c r="H336" s="111">
        <f t="shared" si="20"/>
        <v>98000000</v>
      </c>
      <c r="I336" s="111">
        <v>75840000</v>
      </c>
      <c r="J336" s="111">
        <v>51349884</v>
      </c>
      <c r="K336" s="111">
        <v>10200000</v>
      </c>
      <c r="L336" s="111">
        <f t="shared" si="21"/>
        <v>61549884</v>
      </c>
      <c r="M336" s="112">
        <f t="shared" si="22"/>
        <v>81.15754746835442</v>
      </c>
      <c r="N336" s="114">
        <f t="shared" si="23"/>
        <v>14290116</v>
      </c>
    </row>
    <row r="337" spans="1:14" ht="27" customHeight="1">
      <c r="A337" s="108" t="s">
        <v>20</v>
      </c>
      <c r="B337" s="109" t="s">
        <v>50</v>
      </c>
      <c r="C337" s="109" t="s">
        <v>20</v>
      </c>
      <c r="D337" s="109" t="s">
        <v>20</v>
      </c>
      <c r="E337" s="101" t="s">
        <v>505</v>
      </c>
      <c r="F337" s="111">
        <v>439040000</v>
      </c>
      <c r="G337" s="111">
        <v>0</v>
      </c>
      <c r="H337" s="111">
        <f t="shared" si="20"/>
        <v>439040000</v>
      </c>
      <c r="I337" s="111">
        <v>119286000</v>
      </c>
      <c r="J337" s="111">
        <v>73381395</v>
      </c>
      <c r="K337" s="111">
        <v>30023942</v>
      </c>
      <c r="L337" s="111">
        <f t="shared" si="21"/>
        <v>103405337</v>
      </c>
      <c r="M337" s="112">
        <f t="shared" si="22"/>
        <v>86.6869012289791</v>
      </c>
      <c r="N337" s="114">
        <f t="shared" si="23"/>
        <v>15880663</v>
      </c>
    </row>
    <row r="338" spans="1:14" ht="27" customHeight="1">
      <c r="A338" s="108" t="s">
        <v>20</v>
      </c>
      <c r="B338" s="109" t="s">
        <v>20</v>
      </c>
      <c r="C338" s="109" t="s">
        <v>20</v>
      </c>
      <c r="D338" s="109" t="s">
        <v>20</v>
      </c>
      <c r="E338" s="101" t="s">
        <v>506</v>
      </c>
      <c r="F338" s="111">
        <v>439040000</v>
      </c>
      <c r="G338" s="111">
        <v>0</v>
      </c>
      <c r="H338" s="111">
        <f t="shared" si="20"/>
        <v>439040000</v>
      </c>
      <c r="I338" s="111">
        <v>119286000</v>
      </c>
      <c r="J338" s="111">
        <v>73381395</v>
      </c>
      <c r="K338" s="111">
        <v>30023942</v>
      </c>
      <c r="L338" s="111">
        <f t="shared" si="21"/>
        <v>103405337</v>
      </c>
      <c r="M338" s="112">
        <f t="shared" si="22"/>
        <v>86.6869012289791</v>
      </c>
      <c r="N338" s="114">
        <f t="shared" si="23"/>
        <v>15880663</v>
      </c>
    </row>
    <row r="339" spans="1:14" ht="27" customHeight="1">
      <c r="A339" s="108" t="s">
        <v>20</v>
      </c>
      <c r="B339" s="109" t="s">
        <v>20</v>
      </c>
      <c r="C339" s="109" t="s">
        <v>22</v>
      </c>
      <c r="D339" s="109" t="s">
        <v>20</v>
      </c>
      <c r="E339" s="101" t="s">
        <v>507</v>
      </c>
      <c r="F339" s="111">
        <v>47040000</v>
      </c>
      <c r="G339" s="111">
        <v>0</v>
      </c>
      <c r="H339" s="111">
        <f t="shared" si="20"/>
        <v>47040000</v>
      </c>
      <c r="I339" s="111">
        <v>29517000</v>
      </c>
      <c r="J339" s="111">
        <v>28258161</v>
      </c>
      <c r="K339" s="111">
        <v>330470</v>
      </c>
      <c r="L339" s="111">
        <f t="shared" si="21"/>
        <v>28588631</v>
      </c>
      <c r="M339" s="112">
        <f t="shared" si="22"/>
        <v>96.8547989294305</v>
      </c>
      <c r="N339" s="114">
        <f t="shared" si="23"/>
        <v>928369</v>
      </c>
    </row>
    <row r="340" spans="1:14" ht="27" customHeight="1">
      <c r="A340" s="108" t="s">
        <v>20</v>
      </c>
      <c r="B340" s="109" t="s">
        <v>20</v>
      </c>
      <c r="C340" s="109" t="s">
        <v>20</v>
      </c>
      <c r="D340" s="109" t="s">
        <v>22</v>
      </c>
      <c r="E340" s="101" t="s">
        <v>508</v>
      </c>
      <c r="F340" s="111">
        <v>47040000</v>
      </c>
      <c r="G340" s="111">
        <v>0</v>
      </c>
      <c r="H340" s="111">
        <f t="shared" si="20"/>
        <v>47040000</v>
      </c>
      <c r="I340" s="111">
        <v>29517000</v>
      </c>
      <c r="J340" s="111">
        <v>28258161</v>
      </c>
      <c r="K340" s="111">
        <v>330470</v>
      </c>
      <c r="L340" s="111">
        <f t="shared" si="21"/>
        <v>28588631</v>
      </c>
      <c r="M340" s="112">
        <f t="shared" si="22"/>
        <v>96.8547989294305</v>
      </c>
      <c r="N340" s="114">
        <f t="shared" si="23"/>
        <v>928369</v>
      </c>
    </row>
    <row r="341" spans="1:14" ht="27" customHeight="1">
      <c r="A341" s="115" t="s">
        <v>20</v>
      </c>
      <c r="B341" s="116" t="s">
        <v>20</v>
      </c>
      <c r="C341" s="116" t="s">
        <v>28</v>
      </c>
      <c r="D341" s="116" t="s">
        <v>20</v>
      </c>
      <c r="E341" s="117" t="s">
        <v>509</v>
      </c>
      <c r="F341" s="118">
        <v>392000000</v>
      </c>
      <c r="G341" s="118">
        <v>0</v>
      </c>
      <c r="H341" s="118">
        <f t="shared" si="20"/>
        <v>392000000</v>
      </c>
      <c r="I341" s="118">
        <v>89769000</v>
      </c>
      <c r="J341" s="118">
        <v>45123234</v>
      </c>
      <c r="K341" s="118">
        <v>29693472</v>
      </c>
      <c r="L341" s="118">
        <f t="shared" si="21"/>
        <v>74816706</v>
      </c>
      <c r="M341" s="119">
        <f t="shared" si="22"/>
        <v>83.34358854392941</v>
      </c>
      <c r="N341" s="136">
        <f t="shared" si="23"/>
        <v>14952294</v>
      </c>
    </row>
    <row r="342" spans="1:14" ht="27" customHeight="1">
      <c r="A342" s="108" t="s">
        <v>20</v>
      </c>
      <c r="B342" s="109" t="s">
        <v>20</v>
      </c>
      <c r="C342" s="109" t="s">
        <v>20</v>
      </c>
      <c r="D342" s="109" t="s">
        <v>22</v>
      </c>
      <c r="E342" s="101" t="s">
        <v>510</v>
      </c>
      <c r="F342" s="111">
        <v>392000000</v>
      </c>
      <c r="G342" s="111">
        <v>0</v>
      </c>
      <c r="H342" s="111">
        <f t="shared" si="20"/>
        <v>392000000</v>
      </c>
      <c r="I342" s="111">
        <v>89769000</v>
      </c>
      <c r="J342" s="111">
        <v>45123234</v>
      </c>
      <c r="K342" s="111">
        <v>29693472</v>
      </c>
      <c r="L342" s="111">
        <f t="shared" si="21"/>
        <v>74816706</v>
      </c>
      <c r="M342" s="112">
        <f t="shared" si="22"/>
        <v>83.34358854392941</v>
      </c>
      <c r="N342" s="114">
        <f t="shared" si="23"/>
        <v>14952294</v>
      </c>
    </row>
    <row r="343" spans="1:14" s="96" customFormat="1" ht="27" customHeight="1">
      <c r="A343" s="108" t="s">
        <v>74</v>
      </c>
      <c r="B343" s="109" t="s">
        <v>20</v>
      </c>
      <c r="C343" s="109" t="s">
        <v>20</v>
      </c>
      <c r="D343" s="109" t="s">
        <v>20</v>
      </c>
      <c r="E343" s="101" t="s">
        <v>511</v>
      </c>
      <c r="F343" s="111">
        <v>12338394000</v>
      </c>
      <c r="G343" s="111">
        <v>0</v>
      </c>
      <c r="H343" s="111">
        <f t="shared" si="20"/>
        <v>12338394000</v>
      </c>
      <c r="I343" s="111">
        <v>8214301000</v>
      </c>
      <c r="J343" s="111">
        <v>8072864694</v>
      </c>
      <c r="K343" s="111">
        <v>101090787</v>
      </c>
      <c r="L343" s="111">
        <f t="shared" si="21"/>
        <v>8173955481</v>
      </c>
      <c r="M343" s="112">
        <f t="shared" si="22"/>
        <v>99.50883807398829</v>
      </c>
      <c r="N343" s="114">
        <f t="shared" si="23"/>
        <v>40345519</v>
      </c>
    </row>
    <row r="344" spans="1:14" ht="27" customHeight="1">
      <c r="A344" s="108" t="s">
        <v>20</v>
      </c>
      <c r="B344" s="109" t="s">
        <v>22</v>
      </c>
      <c r="C344" s="109" t="s">
        <v>20</v>
      </c>
      <c r="D344" s="109" t="s">
        <v>20</v>
      </c>
      <c r="E344" s="101" t="s">
        <v>512</v>
      </c>
      <c r="F344" s="111">
        <v>11434412000</v>
      </c>
      <c r="G344" s="111">
        <v>0</v>
      </c>
      <c r="H344" s="111">
        <f t="shared" si="20"/>
        <v>11434412000</v>
      </c>
      <c r="I344" s="111">
        <v>7721586000</v>
      </c>
      <c r="J344" s="111">
        <v>7670597903</v>
      </c>
      <c r="K344" s="111">
        <v>50988097</v>
      </c>
      <c r="L344" s="111">
        <f t="shared" si="21"/>
        <v>7721586000</v>
      </c>
      <c r="M344" s="112">
        <f t="shared" si="22"/>
        <v>100</v>
      </c>
      <c r="N344" s="114">
        <f t="shared" si="23"/>
        <v>0</v>
      </c>
    </row>
    <row r="345" spans="1:14" ht="27" customHeight="1">
      <c r="A345" s="108" t="s">
        <v>20</v>
      </c>
      <c r="B345" s="109" t="s">
        <v>20</v>
      </c>
      <c r="C345" s="109" t="s">
        <v>20</v>
      </c>
      <c r="D345" s="109" t="s">
        <v>20</v>
      </c>
      <c r="E345" s="101" t="s">
        <v>513</v>
      </c>
      <c r="F345" s="111">
        <v>11434412000</v>
      </c>
      <c r="G345" s="111">
        <v>0</v>
      </c>
      <c r="H345" s="111">
        <f t="shared" si="20"/>
        <v>11434412000</v>
      </c>
      <c r="I345" s="111">
        <v>7721586000</v>
      </c>
      <c r="J345" s="111">
        <v>7670597903</v>
      </c>
      <c r="K345" s="111">
        <v>50988097</v>
      </c>
      <c r="L345" s="111">
        <f t="shared" si="21"/>
        <v>7721586000</v>
      </c>
      <c r="M345" s="112">
        <f t="shared" si="22"/>
        <v>100</v>
      </c>
      <c r="N345" s="114">
        <f t="shared" si="23"/>
        <v>0</v>
      </c>
    </row>
    <row r="346" spans="1:14" ht="27" customHeight="1">
      <c r="A346" s="108" t="s">
        <v>20</v>
      </c>
      <c r="B346" s="109" t="s">
        <v>20</v>
      </c>
      <c r="C346" s="109" t="s">
        <v>22</v>
      </c>
      <c r="D346" s="109" t="s">
        <v>20</v>
      </c>
      <c r="E346" s="101" t="s">
        <v>514</v>
      </c>
      <c r="F346" s="111">
        <v>3634594000</v>
      </c>
      <c r="G346" s="111">
        <v>0</v>
      </c>
      <c r="H346" s="111">
        <f t="shared" si="20"/>
        <v>3634594000</v>
      </c>
      <c r="I346" s="111">
        <v>2050094000</v>
      </c>
      <c r="J346" s="111">
        <v>1999105903</v>
      </c>
      <c r="K346" s="111">
        <v>50988097</v>
      </c>
      <c r="L346" s="111">
        <f t="shared" si="21"/>
        <v>2050094000</v>
      </c>
      <c r="M346" s="112">
        <f t="shared" si="22"/>
        <v>100</v>
      </c>
      <c r="N346" s="114">
        <f t="shared" si="23"/>
        <v>0</v>
      </c>
    </row>
    <row r="347" spans="1:14" ht="27" customHeight="1">
      <c r="A347" s="108" t="s">
        <v>20</v>
      </c>
      <c r="B347" s="109" t="s">
        <v>20</v>
      </c>
      <c r="C347" s="109" t="s">
        <v>20</v>
      </c>
      <c r="D347" s="109" t="s">
        <v>22</v>
      </c>
      <c r="E347" s="101" t="s">
        <v>515</v>
      </c>
      <c r="F347" s="111">
        <v>593483000</v>
      </c>
      <c r="G347" s="111">
        <v>0</v>
      </c>
      <c r="H347" s="111">
        <f t="shared" si="20"/>
        <v>593483000</v>
      </c>
      <c r="I347" s="111">
        <v>355580000</v>
      </c>
      <c r="J347" s="111">
        <v>331424279</v>
      </c>
      <c r="K347" s="111">
        <v>24155721</v>
      </c>
      <c r="L347" s="111">
        <f t="shared" si="21"/>
        <v>355580000</v>
      </c>
      <c r="M347" s="112">
        <f t="shared" si="22"/>
        <v>100</v>
      </c>
      <c r="N347" s="114">
        <f t="shared" si="23"/>
        <v>0</v>
      </c>
    </row>
    <row r="348" spans="1:14" ht="27" customHeight="1">
      <c r="A348" s="108" t="s">
        <v>20</v>
      </c>
      <c r="B348" s="109" t="s">
        <v>20</v>
      </c>
      <c r="C348" s="109" t="s">
        <v>20</v>
      </c>
      <c r="D348" s="109" t="s">
        <v>28</v>
      </c>
      <c r="E348" s="101" t="s">
        <v>543</v>
      </c>
      <c r="F348" s="111">
        <v>3041111000</v>
      </c>
      <c r="G348" s="111">
        <v>0</v>
      </c>
      <c r="H348" s="111">
        <f t="shared" si="20"/>
        <v>3041111000</v>
      </c>
      <c r="I348" s="111">
        <v>1694514000</v>
      </c>
      <c r="J348" s="111">
        <v>1667681624</v>
      </c>
      <c r="K348" s="111">
        <v>26832376</v>
      </c>
      <c r="L348" s="111">
        <f t="shared" si="21"/>
        <v>1694514000</v>
      </c>
      <c r="M348" s="112">
        <f t="shared" si="22"/>
        <v>100</v>
      </c>
      <c r="N348" s="114">
        <f t="shared" si="23"/>
        <v>0</v>
      </c>
    </row>
    <row r="349" spans="1:14" ht="27" customHeight="1">
      <c r="A349" s="108" t="s">
        <v>20</v>
      </c>
      <c r="B349" s="109" t="s">
        <v>20</v>
      </c>
      <c r="C349" s="109" t="s">
        <v>28</v>
      </c>
      <c r="D349" s="109" t="s">
        <v>20</v>
      </c>
      <c r="E349" s="101" t="s">
        <v>544</v>
      </c>
      <c r="F349" s="111">
        <v>7799818000</v>
      </c>
      <c r="G349" s="111">
        <v>0</v>
      </c>
      <c r="H349" s="111">
        <f t="shared" si="20"/>
        <v>7799818000</v>
      </c>
      <c r="I349" s="111">
        <v>5671492000</v>
      </c>
      <c r="J349" s="111">
        <v>5671492000</v>
      </c>
      <c r="K349" s="111">
        <v>0</v>
      </c>
      <c r="L349" s="111">
        <f t="shared" si="21"/>
        <v>5671492000</v>
      </c>
      <c r="M349" s="112">
        <f t="shared" si="22"/>
        <v>100</v>
      </c>
      <c r="N349" s="114">
        <f t="shared" si="23"/>
        <v>0</v>
      </c>
    </row>
    <row r="350" spans="1:14" ht="27" customHeight="1">
      <c r="A350" s="108" t="s">
        <v>20</v>
      </c>
      <c r="B350" s="109" t="s">
        <v>20</v>
      </c>
      <c r="C350" s="109" t="s">
        <v>20</v>
      </c>
      <c r="D350" s="109" t="s">
        <v>22</v>
      </c>
      <c r="E350" s="101" t="s">
        <v>516</v>
      </c>
      <c r="F350" s="111">
        <v>2822188000</v>
      </c>
      <c r="G350" s="111">
        <v>0</v>
      </c>
      <c r="H350" s="111">
        <f t="shared" si="20"/>
        <v>2822188000</v>
      </c>
      <c r="I350" s="111">
        <v>2023355000</v>
      </c>
      <c r="J350" s="111">
        <v>2023355000</v>
      </c>
      <c r="K350" s="111">
        <v>0</v>
      </c>
      <c r="L350" s="111">
        <f t="shared" si="21"/>
        <v>2023355000</v>
      </c>
      <c r="M350" s="112">
        <f t="shared" si="22"/>
        <v>100</v>
      </c>
      <c r="N350" s="114">
        <f t="shared" si="23"/>
        <v>0</v>
      </c>
    </row>
    <row r="351" spans="1:14" ht="27" customHeight="1">
      <c r="A351" s="108" t="s">
        <v>20</v>
      </c>
      <c r="B351" s="109" t="s">
        <v>20</v>
      </c>
      <c r="C351" s="109" t="s">
        <v>20</v>
      </c>
      <c r="D351" s="109" t="s">
        <v>28</v>
      </c>
      <c r="E351" s="101" t="s">
        <v>517</v>
      </c>
      <c r="F351" s="111">
        <v>116928000</v>
      </c>
      <c r="G351" s="111">
        <v>0</v>
      </c>
      <c r="H351" s="111">
        <f t="shared" si="20"/>
        <v>116928000</v>
      </c>
      <c r="I351" s="111">
        <v>81803000</v>
      </c>
      <c r="J351" s="111">
        <v>81803000</v>
      </c>
      <c r="K351" s="111">
        <v>0</v>
      </c>
      <c r="L351" s="111">
        <f t="shared" si="21"/>
        <v>81803000</v>
      </c>
      <c r="M351" s="112">
        <f t="shared" si="22"/>
        <v>100</v>
      </c>
      <c r="N351" s="114">
        <f t="shared" si="23"/>
        <v>0</v>
      </c>
    </row>
    <row r="352" spans="1:14" ht="27" customHeight="1">
      <c r="A352" s="108" t="s">
        <v>20</v>
      </c>
      <c r="B352" s="109" t="s">
        <v>20</v>
      </c>
      <c r="C352" s="109" t="s">
        <v>20</v>
      </c>
      <c r="D352" s="109" t="s">
        <v>32</v>
      </c>
      <c r="E352" s="101" t="s">
        <v>518</v>
      </c>
      <c r="F352" s="111">
        <v>950000000</v>
      </c>
      <c r="G352" s="111">
        <v>0</v>
      </c>
      <c r="H352" s="111">
        <f t="shared" si="20"/>
        <v>950000000</v>
      </c>
      <c r="I352" s="111">
        <v>795000000</v>
      </c>
      <c r="J352" s="111">
        <v>795000000</v>
      </c>
      <c r="K352" s="111">
        <v>0</v>
      </c>
      <c r="L352" s="111">
        <f t="shared" si="21"/>
        <v>795000000</v>
      </c>
      <c r="M352" s="112">
        <f t="shared" si="22"/>
        <v>100</v>
      </c>
      <c r="N352" s="114">
        <f t="shared" si="23"/>
        <v>0</v>
      </c>
    </row>
    <row r="353" spans="1:14" ht="27" customHeight="1">
      <c r="A353" s="108" t="s">
        <v>20</v>
      </c>
      <c r="B353" s="109" t="s">
        <v>20</v>
      </c>
      <c r="C353" s="109" t="s">
        <v>20</v>
      </c>
      <c r="D353" s="109" t="s">
        <v>36</v>
      </c>
      <c r="E353" s="101" t="s">
        <v>519</v>
      </c>
      <c r="F353" s="111">
        <v>393035000</v>
      </c>
      <c r="G353" s="111">
        <v>0</v>
      </c>
      <c r="H353" s="111">
        <f t="shared" si="20"/>
        <v>393035000</v>
      </c>
      <c r="I353" s="111">
        <v>315820000</v>
      </c>
      <c r="J353" s="111">
        <v>315820000</v>
      </c>
      <c r="K353" s="111">
        <v>0</v>
      </c>
      <c r="L353" s="111">
        <f t="shared" si="21"/>
        <v>315820000</v>
      </c>
      <c r="M353" s="112">
        <f t="shared" si="22"/>
        <v>100</v>
      </c>
      <c r="N353" s="114">
        <f t="shared" si="23"/>
        <v>0</v>
      </c>
    </row>
    <row r="354" spans="1:14" ht="27" customHeight="1">
      <c r="A354" s="108" t="s">
        <v>20</v>
      </c>
      <c r="B354" s="109" t="s">
        <v>20</v>
      </c>
      <c r="C354" s="109" t="s">
        <v>20</v>
      </c>
      <c r="D354" s="109" t="s">
        <v>39</v>
      </c>
      <c r="E354" s="101" t="s">
        <v>520</v>
      </c>
      <c r="F354" s="111">
        <v>780000000</v>
      </c>
      <c r="G354" s="111">
        <v>0</v>
      </c>
      <c r="H354" s="111">
        <f t="shared" si="20"/>
        <v>780000000</v>
      </c>
      <c r="I354" s="111">
        <v>578534000</v>
      </c>
      <c r="J354" s="111">
        <v>578534000</v>
      </c>
      <c r="K354" s="111">
        <v>0</v>
      </c>
      <c r="L354" s="111">
        <f t="shared" si="21"/>
        <v>578534000</v>
      </c>
      <c r="M354" s="112">
        <f t="shared" si="22"/>
        <v>100</v>
      </c>
      <c r="N354" s="114">
        <f t="shared" si="23"/>
        <v>0</v>
      </c>
    </row>
    <row r="355" spans="1:14" ht="27" customHeight="1">
      <c r="A355" s="108" t="s">
        <v>20</v>
      </c>
      <c r="B355" s="109" t="s">
        <v>20</v>
      </c>
      <c r="C355" s="109" t="s">
        <v>20</v>
      </c>
      <c r="D355" s="109" t="s">
        <v>43</v>
      </c>
      <c r="E355" s="101" t="s">
        <v>521</v>
      </c>
      <c r="F355" s="111">
        <v>2295502000</v>
      </c>
      <c r="G355" s="111">
        <v>0</v>
      </c>
      <c r="H355" s="111">
        <f t="shared" si="20"/>
        <v>2295502000</v>
      </c>
      <c r="I355" s="111">
        <v>1659354000</v>
      </c>
      <c r="J355" s="111">
        <v>1659354000</v>
      </c>
      <c r="K355" s="111">
        <v>0</v>
      </c>
      <c r="L355" s="111">
        <f t="shared" si="21"/>
        <v>1659354000</v>
      </c>
      <c r="M355" s="112">
        <f t="shared" si="22"/>
        <v>100</v>
      </c>
      <c r="N355" s="114">
        <f t="shared" si="23"/>
        <v>0</v>
      </c>
    </row>
    <row r="356" spans="1:14" ht="27" customHeight="1">
      <c r="A356" s="108" t="s">
        <v>20</v>
      </c>
      <c r="B356" s="109" t="s">
        <v>20</v>
      </c>
      <c r="C356" s="109" t="s">
        <v>20</v>
      </c>
      <c r="D356" s="109" t="s">
        <v>46</v>
      </c>
      <c r="E356" s="101" t="s">
        <v>522</v>
      </c>
      <c r="F356" s="111">
        <v>442165000</v>
      </c>
      <c r="G356" s="111">
        <v>0</v>
      </c>
      <c r="H356" s="111">
        <f t="shared" si="20"/>
        <v>442165000</v>
      </c>
      <c r="I356" s="111">
        <v>217626000</v>
      </c>
      <c r="J356" s="111">
        <v>217626000</v>
      </c>
      <c r="K356" s="111">
        <v>0</v>
      </c>
      <c r="L356" s="111">
        <f t="shared" si="21"/>
        <v>217626000</v>
      </c>
      <c r="M356" s="112">
        <f t="shared" si="22"/>
        <v>100</v>
      </c>
      <c r="N356" s="114">
        <f t="shared" si="23"/>
        <v>0</v>
      </c>
    </row>
    <row r="357" spans="1:14" ht="27" customHeight="1">
      <c r="A357" s="108" t="s">
        <v>20</v>
      </c>
      <c r="B357" s="109" t="s">
        <v>28</v>
      </c>
      <c r="C357" s="109" t="s">
        <v>20</v>
      </c>
      <c r="D357" s="109" t="s">
        <v>20</v>
      </c>
      <c r="E357" s="101" t="s">
        <v>523</v>
      </c>
      <c r="F357" s="111">
        <v>428502000</v>
      </c>
      <c r="G357" s="111">
        <v>0</v>
      </c>
      <c r="H357" s="111">
        <f t="shared" si="20"/>
        <v>428502000</v>
      </c>
      <c r="I357" s="111">
        <v>253330000</v>
      </c>
      <c r="J357" s="111">
        <v>206316960</v>
      </c>
      <c r="K357" s="111">
        <v>34627960</v>
      </c>
      <c r="L357" s="111">
        <f t="shared" si="21"/>
        <v>240944920</v>
      </c>
      <c r="M357" s="112">
        <f t="shared" si="22"/>
        <v>95.11108830379347</v>
      </c>
      <c r="N357" s="114">
        <f t="shared" si="23"/>
        <v>12385080</v>
      </c>
    </row>
    <row r="358" spans="1:14" ht="27" customHeight="1">
      <c r="A358" s="108" t="s">
        <v>20</v>
      </c>
      <c r="B358" s="109" t="s">
        <v>20</v>
      </c>
      <c r="C358" s="109" t="s">
        <v>20</v>
      </c>
      <c r="D358" s="109" t="s">
        <v>20</v>
      </c>
      <c r="E358" s="101" t="s">
        <v>524</v>
      </c>
      <c r="F358" s="111">
        <v>428502000</v>
      </c>
      <c r="G358" s="111">
        <v>0</v>
      </c>
      <c r="H358" s="111">
        <f t="shared" si="20"/>
        <v>428502000</v>
      </c>
      <c r="I358" s="111">
        <v>253330000</v>
      </c>
      <c r="J358" s="111">
        <v>206316960</v>
      </c>
      <c r="K358" s="111">
        <v>34627960</v>
      </c>
      <c r="L358" s="111">
        <f t="shared" si="21"/>
        <v>240944920</v>
      </c>
      <c r="M358" s="112">
        <f t="shared" si="22"/>
        <v>95.11108830379347</v>
      </c>
      <c r="N358" s="114">
        <f t="shared" si="23"/>
        <v>12385080</v>
      </c>
    </row>
    <row r="359" spans="1:14" ht="27" customHeight="1">
      <c r="A359" s="108" t="s">
        <v>20</v>
      </c>
      <c r="B359" s="109" t="s">
        <v>20</v>
      </c>
      <c r="C359" s="109" t="s">
        <v>22</v>
      </c>
      <c r="D359" s="109" t="s">
        <v>20</v>
      </c>
      <c r="E359" s="101" t="s">
        <v>525</v>
      </c>
      <c r="F359" s="111">
        <v>428502000</v>
      </c>
      <c r="G359" s="111">
        <v>0</v>
      </c>
      <c r="H359" s="111">
        <f t="shared" si="20"/>
        <v>428502000</v>
      </c>
      <c r="I359" s="111">
        <v>253330000</v>
      </c>
      <c r="J359" s="111">
        <v>206316960</v>
      </c>
      <c r="K359" s="111">
        <v>34627960</v>
      </c>
      <c r="L359" s="111">
        <f t="shared" si="21"/>
        <v>240944920</v>
      </c>
      <c r="M359" s="112">
        <f t="shared" si="22"/>
        <v>95.11108830379347</v>
      </c>
      <c r="N359" s="114">
        <f t="shared" si="23"/>
        <v>12385080</v>
      </c>
    </row>
    <row r="360" spans="1:14" ht="27" customHeight="1">
      <c r="A360" s="108" t="s">
        <v>20</v>
      </c>
      <c r="B360" s="109" t="s">
        <v>20</v>
      </c>
      <c r="C360" s="109" t="s">
        <v>20</v>
      </c>
      <c r="D360" s="109" t="s">
        <v>22</v>
      </c>
      <c r="E360" s="101" t="s">
        <v>545</v>
      </c>
      <c r="F360" s="111">
        <v>428502000</v>
      </c>
      <c r="G360" s="111">
        <v>0</v>
      </c>
      <c r="H360" s="111">
        <f t="shared" si="20"/>
        <v>428502000</v>
      </c>
      <c r="I360" s="111">
        <v>253330000</v>
      </c>
      <c r="J360" s="111">
        <v>206316960</v>
      </c>
      <c r="K360" s="111">
        <v>34627960</v>
      </c>
      <c r="L360" s="111">
        <f t="shared" si="21"/>
        <v>240944920</v>
      </c>
      <c r="M360" s="112">
        <f t="shared" si="22"/>
        <v>95.11108830379347</v>
      </c>
      <c r="N360" s="114">
        <f t="shared" si="23"/>
        <v>12385080</v>
      </c>
    </row>
    <row r="361" spans="1:14" ht="27" customHeight="1">
      <c r="A361" s="108" t="s">
        <v>20</v>
      </c>
      <c r="B361" s="109" t="s">
        <v>32</v>
      </c>
      <c r="C361" s="109" t="s">
        <v>20</v>
      </c>
      <c r="D361" s="109" t="s">
        <v>20</v>
      </c>
      <c r="E361" s="101" t="s">
        <v>526</v>
      </c>
      <c r="F361" s="111">
        <v>475480000</v>
      </c>
      <c r="G361" s="111">
        <v>0</v>
      </c>
      <c r="H361" s="111">
        <f t="shared" si="20"/>
        <v>475480000</v>
      </c>
      <c r="I361" s="111">
        <v>239385000</v>
      </c>
      <c r="J361" s="111">
        <v>195949831</v>
      </c>
      <c r="K361" s="111">
        <v>15474730</v>
      </c>
      <c r="L361" s="111">
        <f t="shared" si="21"/>
        <v>211424561</v>
      </c>
      <c r="M361" s="112">
        <f t="shared" si="22"/>
        <v>88.31988679324101</v>
      </c>
      <c r="N361" s="114">
        <f t="shared" si="23"/>
        <v>27960439</v>
      </c>
    </row>
    <row r="362" spans="1:14" ht="27" customHeight="1">
      <c r="A362" s="108" t="s">
        <v>20</v>
      </c>
      <c r="B362" s="109" t="s">
        <v>20</v>
      </c>
      <c r="C362" s="109" t="s">
        <v>20</v>
      </c>
      <c r="D362" s="109" t="s">
        <v>20</v>
      </c>
      <c r="E362" s="101" t="s">
        <v>527</v>
      </c>
      <c r="F362" s="111">
        <v>475480000</v>
      </c>
      <c r="G362" s="111">
        <v>0</v>
      </c>
      <c r="H362" s="111">
        <f t="shared" si="20"/>
        <v>475480000</v>
      </c>
      <c r="I362" s="111">
        <v>239385000</v>
      </c>
      <c r="J362" s="111">
        <v>195949831</v>
      </c>
      <c r="K362" s="111">
        <v>15474730</v>
      </c>
      <c r="L362" s="111">
        <f t="shared" si="21"/>
        <v>211424561</v>
      </c>
      <c r="M362" s="112">
        <f t="shared" si="22"/>
        <v>88.31988679324101</v>
      </c>
      <c r="N362" s="114">
        <f t="shared" si="23"/>
        <v>27960439</v>
      </c>
    </row>
    <row r="363" spans="1:14" ht="27" customHeight="1">
      <c r="A363" s="108" t="s">
        <v>20</v>
      </c>
      <c r="B363" s="109" t="s">
        <v>20</v>
      </c>
      <c r="C363" s="109" t="s">
        <v>22</v>
      </c>
      <c r="D363" s="109" t="s">
        <v>20</v>
      </c>
      <c r="E363" s="101" t="s">
        <v>528</v>
      </c>
      <c r="F363" s="111">
        <v>475480000</v>
      </c>
      <c r="G363" s="111">
        <v>0</v>
      </c>
      <c r="H363" s="111">
        <f t="shared" si="20"/>
        <v>475480000</v>
      </c>
      <c r="I363" s="111">
        <v>239385000</v>
      </c>
      <c r="J363" s="111">
        <v>195949831</v>
      </c>
      <c r="K363" s="111">
        <v>15474730</v>
      </c>
      <c r="L363" s="111">
        <f t="shared" si="21"/>
        <v>211424561</v>
      </c>
      <c r="M363" s="112">
        <f t="shared" si="22"/>
        <v>88.31988679324101</v>
      </c>
      <c r="N363" s="114">
        <f t="shared" si="23"/>
        <v>27960439</v>
      </c>
    </row>
    <row r="364" spans="1:14" ht="27" customHeight="1">
      <c r="A364" s="108" t="s">
        <v>20</v>
      </c>
      <c r="B364" s="109" t="s">
        <v>20</v>
      </c>
      <c r="C364" s="109" t="s">
        <v>20</v>
      </c>
      <c r="D364" s="109" t="s">
        <v>22</v>
      </c>
      <c r="E364" s="101" t="s">
        <v>546</v>
      </c>
      <c r="F364" s="111">
        <v>475480000</v>
      </c>
      <c r="G364" s="111">
        <v>0</v>
      </c>
      <c r="H364" s="111">
        <f t="shared" si="20"/>
        <v>475480000</v>
      </c>
      <c r="I364" s="111">
        <v>239385000</v>
      </c>
      <c r="J364" s="111">
        <v>195949831</v>
      </c>
      <c r="K364" s="111">
        <v>15474730</v>
      </c>
      <c r="L364" s="111">
        <f t="shared" si="21"/>
        <v>211424561</v>
      </c>
      <c r="M364" s="112">
        <f t="shared" si="22"/>
        <v>88.31988679324101</v>
      </c>
      <c r="N364" s="114">
        <f t="shared" si="23"/>
        <v>27960439</v>
      </c>
    </row>
    <row r="365" spans="1:14" s="96" customFormat="1" ht="27" customHeight="1">
      <c r="A365" s="115" t="s">
        <v>78</v>
      </c>
      <c r="B365" s="116" t="s">
        <v>20</v>
      </c>
      <c r="C365" s="116" t="s">
        <v>20</v>
      </c>
      <c r="D365" s="116" t="s">
        <v>20</v>
      </c>
      <c r="E365" s="117" t="s">
        <v>529</v>
      </c>
      <c r="F365" s="118">
        <v>14700000</v>
      </c>
      <c r="G365" s="118">
        <v>0</v>
      </c>
      <c r="H365" s="118">
        <f t="shared" si="20"/>
        <v>14700000</v>
      </c>
      <c r="I365" s="118">
        <v>14700000</v>
      </c>
      <c r="J365" s="118">
        <v>14637916</v>
      </c>
      <c r="K365" s="118">
        <v>0</v>
      </c>
      <c r="L365" s="118">
        <f t="shared" si="21"/>
        <v>14637916</v>
      </c>
      <c r="M365" s="119">
        <f t="shared" si="22"/>
        <v>99.57765986394558</v>
      </c>
      <c r="N365" s="136">
        <f t="shared" si="23"/>
        <v>62084</v>
      </c>
    </row>
    <row r="366" spans="1:14" ht="27" customHeight="1">
      <c r="A366" s="108" t="s">
        <v>20</v>
      </c>
      <c r="B366" s="109" t="s">
        <v>22</v>
      </c>
      <c r="C366" s="109" t="s">
        <v>20</v>
      </c>
      <c r="D366" s="109" t="s">
        <v>20</v>
      </c>
      <c r="E366" s="101" t="s">
        <v>530</v>
      </c>
      <c r="F366" s="111">
        <v>14700000</v>
      </c>
      <c r="G366" s="111">
        <v>0</v>
      </c>
      <c r="H366" s="111">
        <f t="shared" si="20"/>
        <v>14700000</v>
      </c>
      <c r="I366" s="111">
        <v>14700000</v>
      </c>
      <c r="J366" s="111">
        <v>14637916</v>
      </c>
      <c r="K366" s="111">
        <v>0</v>
      </c>
      <c r="L366" s="111">
        <f t="shared" si="21"/>
        <v>14637916</v>
      </c>
      <c r="M366" s="112">
        <f t="shared" si="22"/>
        <v>99.57765986394558</v>
      </c>
      <c r="N366" s="114">
        <f t="shared" si="23"/>
        <v>62084</v>
      </c>
    </row>
    <row r="367" spans="1:14" ht="27" customHeight="1">
      <c r="A367" s="108" t="s">
        <v>20</v>
      </c>
      <c r="B367" s="109" t="s">
        <v>20</v>
      </c>
      <c r="C367" s="109" t="s">
        <v>20</v>
      </c>
      <c r="D367" s="109" t="s">
        <v>20</v>
      </c>
      <c r="E367" s="101" t="s">
        <v>531</v>
      </c>
      <c r="F367" s="111">
        <v>14700000</v>
      </c>
      <c r="G367" s="111">
        <v>0</v>
      </c>
      <c r="H367" s="111">
        <f t="shared" si="20"/>
        <v>14700000</v>
      </c>
      <c r="I367" s="111">
        <v>14700000</v>
      </c>
      <c r="J367" s="111">
        <v>14637916</v>
      </c>
      <c r="K367" s="111">
        <v>0</v>
      </c>
      <c r="L367" s="111">
        <f t="shared" si="21"/>
        <v>14637916</v>
      </c>
      <c r="M367" s="112">
        <f t="shared" si="22"/>
        <v>99.57765986394558</v>
      </c>
      <c r="N367" s="114">
        <f t="shared" si="23"/>
        <v>62084</v>
      </c>
    </row>
    <row r="368" spans="1:14" ht="27" customHeight="1">
      <c r="A368" s="108" t="s">
        <v>20</v>
      </c>
      <c r="B368" s="109" t="s">
        <v>20</v>
      </c>
      <c r="C368" s="109" t="s">
        <v>22</v>
      </c>
      <c r="D368" s="109" t="s">
        <v>20</v>
      </c>
      <c r="E368" s="101" t="s">
        <v>532</v>
      </c>
      <c r="F368" s="111">
        <v>14700000</v>
      </c>
      <c r="G368" s="111">
        <v>0</v>
      </c>
      <c r="H368" s="111">
        <f t="shared" si="20"/>
        <v>14700000</v>
      </c>
      <c r="I368" s="111">
        <v>14700000</v>
      </c>
      <c r="J368" s="111">
        <v>14637916</v>
      </c>
      <c r="K368" s="111">
        <v>0</v>
      </c>
      <c r="L368" s="111">
        <f t="shared" si="21"/>
        <v>14637916</v>
      </c>
      <c r="M368" s="112">
        <f t="shared" si="22"/>
        <v>99.57765986394558</v>
      </c>
      <c r="N368" s="114">
        <f t="shared" si="23"/>
        <v>62084</v>
      </c>
    </row>
    <row r="369" spans="1:14" ht="27" customHeight="1">
      <c r="A369" s="108" t="s">
        <v>20</v>
      </c>
      <c r="B369" s="109" t="s">
        <v>20</v>
      </c>
      <c r="C369" s="109" t="s">
        <v>20</v>
      </c>
      <c r="D369" s="109" t="s">
        <v>22</v>
      </c>
      <c r="E369" s="101" t="s">
        <v>533</v>
      </c>
      <c r="F369" s="111">
        <v>14700000</v>
      </c>
      <c r="G369" s="111">
        <v>0</v>
      </c>
      <c r="H369" s="111">
        <f t="shared" si="20"/>
        <v>14700000</v>
      </c>
      <c r="I369" s="111">
        <v>14700000</v>
      </c>
      <c r="J369" s="111">
        <v>14637916</v>
      </c>
      <c r="K369" s="111">
        <v>0</v>
      </c>
      <c r="L369" s="111">
        <f t="shared" si="21"/>
        <v>14637916</v>
      </c>
      <c r="M369" s="112">
        <f t="shared" si="22"/>
        <v>99.57765986394558</v>
      </c>
      <c r="N369" s="114">
        <f t="shared" si="23"/>
        <v>62084</v>
      </c>
    </row>
    <row r="370" spans="1:14" s="96" customFormat="1" ht="27" customHeight="1">
      <c r="A370" s="108" t="s">
        <v>82</v>
      </c>
      <c r="B370" s="109" t="s">
        <v>20</v>
      </c>
      <c r="C370" s="109" t="s">
        <v>20</v>
      </c>
      <c r="D370" s="109" t="s">
        <v>20</v>
      </c>
      <c r="E370" s="101" t="s">
        <v>547</v>
      </c>
      <c r="F370" s="111">
        <v>60760000</v>
      </c>
      <c r="G370" s="111">
        <v>0</v>
      </c>
      <c r="H370" s="111">
        <f t="shared" si="20"/>
        <v>60760000</v>
      </c>
      <c r="I370" s="111">
        <v>25000000</v>
      </c>
      <c r="J370" s="111">
        <v>19881095</v>
      </c>
      <c r="K370" s="111">
        <v>0</v>
      </c>
      <c r="L370" s="111">
        <f t="shared" si="21"/>
        <v>19881095</v>
      </c>
      <c r="M370" s="112">
        <f t="shared" si="22"/>
        <v>79.52438</v>
      </c>
      <c r="N370" s="114">
        <f t="shared" si="23"/>
        <v>5118905</v>
      </c>
    </row>
    <row r="371" spans="1:14" ht="27" customHeight="1">
      <c r="A371" s="108" t="s">
        <v>20</v>
      </c>
      <c r="B371" s="109" t="s">
        <v>22</v>
      </c>
      <c r="C371" s="109" t="s">
        <v>20</v>
      </c>
      <c r="D371" s="109" t="s">
        <v>20</v>
      </c>
      <c r="E371" s="101" t="s">
        <v>534</v>
      </c>
      <c r="F371" s="111">
        <v>60760000</v>
      </c>
      <c r="G371" s="111">
        <v>0</v>
      </c>
      <c r="H371" s="111">
        <f t="shared" si="20"/>
        <v>60760000</v>
      </c>
      <c r="I371" s="111">
        <v>25000000</v>
      </c>
      <c r="J371" s="111">
        <v>19881095</v>
      </c>
      <c r="K371" s="111">
        <v>0</v>
      </c>
      <c r="L371" s="111">
        <f t="shared" si="21"/>
        <v>19881095</v>
      </c>
      <c r="M371" s="112">
        <f t="shared" si="22"/>
        <v>79.52438</v>
      </c>
      <c r="N371" s="114">
        <f t="shared" si="23"/>
        <v>5118905</v>
      </c>
    </row>
    <row r="372" spans="1:14" ht="27" customHeight="1">
      <c r="A372" s="108" t="s">
        <v>20</v>
      </c>
      <c r="B372" s="109" t="s">
        <v>20</v>
      </c>
      <c r="C372" s="109" t="s">
        <v>20</v>
      </c>
      <c r="D372" s="109" t="s">
        <v>20</v>
      </c>
      <c r="E372" s="101" t="s">
        <v>535</v>
      </c>
      <c r="F372" s="111">
        <v>60760000</v>
      </c>
      <c r="G372" s="111">
        <v>0</v>
      </c>
      <c r="H372" s="111">
        <f t="shared" si="20"/>
        <v>60760000</v>
      </c>
      <c r="I372" s="111">
        <v>25000000</v>
      </c>
      <c r="J372" s="111">
        <v>19881095</v>
      </c>
      <c r="K372" s="111">
        <v>0</v>
      </c>
      <c r="L372" s="111">
        <f t="shared" si="21"/>
        <v>19881095</v>
      </c>
      <c r="M372" s="112">
        <f t="shared" si="22"/>
        <v>79.52438</v>
      </c>
      <c r="N372" s="114">
        <f t="shared" si="23"/>
        <v>5118905</v>
      </c>
    </row>
    <row r="373" spans="1:14" ht="27" customHeight="1">
      <c r="A373" s="108" t="s">
        <v>20</v>
      </c>
      <c r="B373" s="109" t="s">
        <v>20</v>
      </c>
      <c r="C373" s="109" t="s">
        <v>22</v>
      </c>
      <c r="D373" s="109" t="s">
        <v>20</v>
      </c>
      <c r="E373" s="101" t="s">
        <v>536</v>
      </c>
      <c r="F373" s="111">
        <v>60760000</v>
      </c>
      <c r="G373" s="111">
        <v>0</v>
      </c>
      <c r="H373" s="111">
        <f t="shared" si="20"/>
        <v>60760000</v>
      </c>
      <c r="I373" s="111">
        <v>25000000</v>
      </c>
      <c r="J373" s="111">
        <v>19881095</v>
      </c>
      <c r="K373" s="111">
        <v>0</v>
      </c>
      <c r="L373" s="111">
        <f t="shared" si="21"/>
        <v>19881095</v>
      </c>
      <c r="M373" s="112">
        <f t="shared" si="22"/>
        <v>79.52438</v>
      </c>
      <c r="N373" s="114">
        <f t="shared" si="23"/>
        <v>5118905</v>
      </c>
    </row>
    <row r="374" spans="1:14" ht="27" customHeight="1">
      <c r="A374" s="108" t="s">
        <v>20</v>
      </c>
      <c r="B374" s="109" t="s">
        <v>20</v>
      </c>
      <c r="C374" s="109" t="s">
        <v>20</v>
      </c>
      <c r="D374" s="109" t="s">
        <v>22</v>
      </c>
      <c r="E374" s="101" t="s">
        <v>537</v>
      </c>
      <c r="F374" s="111">
        <v>60760000</v>
      </c>
      <c r="G374" s="111">
        <v>0</v>
      </c>
      <c r="H374" s="111">
        <f t="shared" si="20"/>
        <v>60760000</v>
      </c>
      <c r="I374" s="111">
        <v>25000000</v>
      </c>
      <c r="J374" s="111">
        <v>19881095</v>
      </c>
      <c r="K374" s="111">
        <v>0</v>
      </c>
      <c r="L374" s="111">
        <f t="shared" si="21"/>
        <v>19881095</v>
      </c>
      <c r="M374" s="112">
        <f t="shared" si="22"/>
        <v>79.52438</v>
      </c>
      <c r="N374" s="114">
        <f t="shared" si="23"/>
        <v>5118905</v>
      </c>
    </row>
    <row r="375" spans="1:14" ht="27" customHeight="1">
      <c r="A375" s="108"/>
      <c r="B375" s="109"/>
      <c r="C375" s="109"/>
      <c r="D375" s="109"/>
      <c r="E375" s="101"/>
      <c r="F375" s="110"/>
      <c r="G375" s="110"/>
      <c r="H375" s="110"/>
      <c r="I375" s="110"/>
      <c r="J375" s="110"/>
      <c r="K375" s="110"/>
      <c r="L375" s="110"/>
      <c r="M375" s="110"/>
      <c r="N375" s="113"/>
    </row>
    <row r="376" spans="1:14" ht="27" customHeight="1">
      <c r="A376" s="108"/>
      <c r="B376" s="109"/>
      <c r="C376" s="109"/>
      <c r="D376" s="109"/>
      <c r="E376" s="101"/>
      <c r="F376" s="110"/>
      <c r="G376" s="110"/>
      <c r="H376" s="110"/>
      <c r="I376" s="110"/>
      <c r="J376" s="110"/>
      <c r="K376" s="110"/>
      <c r="L376" s="110"/>
      <c r="M376" s="110"/>
      <c r="N376" s="113"/>
    </row>
    <row r="377" spans="1:14" ht="27" customHeight="1">
      <c r="A377" s="108"/>
      <c r="B377" s="109"/>
      <c r="C377" s="109"/>
      <c r="D377" s="109"/>
      <c r="E377" s="101"/>
      <c r="F377" s="110"/>
      <c r="G377" s="110"/>
      <c r="H377" s="110"/>
      <c r="I377" s="110"/>
      <c r="J377" s="110"/>
      <c r="K377" s="110"/>
      <c r="L377" s="110"/>
      <c r="M377" s="110"/>
      <c r="N377" s="113"/>
    </row>
    <row r="378" spans="1:14" ht="27" customHeight="1">
      <c r="A378" s="108"/>
      <c r="B378" s="109"/>
      <c r="C378" s="109"/>
      <c r="D378" s="109"/>
      <c r="E378" s="101"/>
      <c r="F378" s="110"/>
      <c r="G378" s="110"/>
      <c r="H378" s="110"/>
      <c r="I378" s="110"/>
      <c r="J378" s="110"/>
      <c r="K378" s="110"/>
      <c r="L378" s="110"/>
      <c r="M378" s="110"/>
      <c r="N378" s="113"/>
    </row>
    <row r="379" spans="1:14" ht="27" customHeight="1">
      <c r="A379" s="108"/>
      <c r="B379" s="109"/>
      <c r="C379" s="109"/>
      <c r="D379" s="109"/>
      <c r="E379" s="101"/>
      <c r="F379" s="110"/>
      <c r="G379" s="110"/>
      <c r="H379" s="110"/>
      <c r="I379" s="110"/>
      <c r="J379" s="110"/>
      <c r="K379" s="110"/>
      <c r="L379" s="110"/>
      <c r="M379" s="110"/>
      <c r="N379" s="113"/>
    </row>
    <row r="380" spans="1:14" ht="27" customHeight="1">
      <c r="A380" s="108"/>
      <c r="B380" s="109"/>
      <c r="C380" s="109"/>
      <c r="D380" s="109"/>
      <c r="E380" s="101"/>
      <c r="F380" s="110"/>
      <c r="G380" s="110"/>
      <c r="H380" s="110"/>
      <c r="I380" s="110"/>
      <c r="J380" s="110"/>
      <c r="K380" s="110"/>
      <c r="L380" s="110"/>
      <c r="M380" s="110"/>
      <c r="N380" s="113"/>
    </row>
    <row r="381" spans="1:14" ht="27" customHeight="1">
      <c r="A381" s="108"/>
      <c r="B381" s="109"/>
      <c r="C381" s="109"/>
      <c r="D381" s="109"/>
      <c r="E381" s="101"/>
      <c r="F381" s="110"/>
      <c r="G381" s="110"/>
      <c r="H381" s="110"/>
      <c r="I381" s="110"/>
      <c r="J381" s="110"/>
      <c r="K381" s="110"/>
      <c r="L381" s="110"/>
      <c r="M381" s="110"/>
      <c r="N381" s="113"/>
    </row>
    <row r="382" spans="1:14" ht="27" customHeight="1">
      <c r="A382" s="108"/>
      <c r="B382" s="109"/>
      <c r="C382" s="109"/>
      <c r="D382" s="109"/>
      <c r="E382" s="101"/>
      <c r="F382" s="110"/>
      <c r="G382" s="110"/>
      <c r="H382" s="110"/>
      <c r="I382" s="110"/>
      <c r="J382" s="110"/>
      <c r="K382" s="110"/>
      <c r="L382" s="110"/>
      <c r="M382" s="110"/>
      <c r="N382" s="113"/>
    </row>
    <row r="383" spans="1:14" ht="27" customHeight="1">
      <c r="A383" s="108"/>
      <c r="B383" s="109"/>
      <c r="C383" s="109"/>
      <c r="D383" s="109"/>
      <c r="E383" s="101"/>
      <c r="F383" s="110"/>
      <c r="G383" s="110"/>
      <c r="H383" s="110"/>
      <c r="I383" s="110"/>
      <c r="J383" s="110"/>
      <c r="K383" s="110"/>
      <c r="L383" s="110"/>
      <c r="M383" s="110"/>
      <c r="N383" s="113"/>
    </row>
    <row r="384" spans="1:14" ht="27" customHeight="1">
      <c r="A384" s="108"/>
      <c r="B384" s="109"/>
      <c r="C384" s="109"/>
      <c r="D384" s="109"/>
      <c r="E384" s="101"/>
      <c r="F384" s="110"/>
      <c r="G384" s="110"/>
      <c r="H384" s="110"/>
      <c r="I384" s="110"/>
      <c r="J384" s="110"/>
      <c r="K384" s="110"/>
      <c r="L384" s="110"/>
      <c r="M384" s="110"/>
      <c r="N384" s="113"/>
    </row>
    <row r="385" ht="27" customHeight="1"/>
    <row r="386" ht="27" customHeight="1"/>
    <row r="387" ht="27" customHeight="1"/>
    <row r="388" ht="27" customHeight="1"/>
    <row r="389" spans="1:14" ht="27" customHeight="1">
      <c r="A389" s="22"/>
      <c r="B389" s="23"/>
      <c r="C389" s="23"/>
      <c r="D389" s="23"/>
      <c r="E389" s="140"/>
      <c r="F389" s="25"/>
      <c r="G389" s="25"/>
      <c r="H389" s="25"/>
      <c r="I389" s="25"/>
      <c r="J389" s="25"/>
      <c r="K389" s="25"/>
      <c r="L389" s="25"/>
      <c r="M389" s="25"/>
      <c r="N389" s="26"/>
    </row>
  </sheetData>
  <sheetProtection/>
  <mergeCells count="11">
    <mergeCell ref="E1:H1"/>
    <mergeCell ref="I1:M1"/>
    <mergeCell ref="G2:H2"/>
    <mergeCell ref="A3:E3"/>
    <mergeCell ref="G3:H3"/>
    <mergeCell ref="M3:N3"/>
    <mergeCell ref="A4:E4"/>
    <mergeCell ref="F4:H4"/>
    <mergeCell ref="I4:I5"/>
    <mergeCell ref="J4:M4"/>
    <mergeCell ref="N4:N5"/>
  </mergeCells>
  <printOptions/>
  <pageMargins left="0.5118110236220472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workbookViewId="0" topLeftCell="A1">
      <selection activeCell="D17" sqref="D17"/>
    </sheetView>
  </sheetViews>
  <sheetFormatPr defaultColWidth="9.00390625" defaultRowHeight="26.25" customHeight="1"/>
  <cols>
    <col min="1" max="1" width="25.125" style="47" customWidth="1"/>
    <col min="2" max="2" width="15.875" style="48" customWidth="1"/>
    <col min="3" max="3" width="14.625" style="48" customWidth="1"/>
    <col min="4" max="4" width="15.875" style="48" customWidth="1"/>
    <col min="5" max="5" width="15.75390625" style="48" customWidth="1"/>
    <col min="6" max="7" width="16.25390625" style="48" customWidth="1"/>
    <col min="8" max="8" width="27.25390625" style="48" customWidth="1"/>
    <col min="9" max="9" width="27.25390625" style="49" customWidth="1"/>
    <col min="10" max="16384" width="9.00390625" style="1" customWidth="1"/>
  </cols>
  <sheetData>
    <row r="1" spans="1:9" s="2" customFormat="1" ht="16.5" customHeight="1">
      <c r="A1" s="36"/>
      <c r="B1" s="214" t="s">
        <v>548</v>
      </c>
      <c r="C1" s="214"/>
      <c r="D1" s="215"/>
      <c r="E1" s="215"/>
      <c r="F1" s="216" t="s">
        <v>549</v>
      </c>
      <c r="G1" s="216"/>
      <c r="H1" s="216"/>
      <c r="I1" s="37"/>
    </row>
    <row r="2" spans="1:9" s="40" customFormat="1" ht="18.75" customHeight="1">
      <c r="A2" s="36"/>
      <c r="B2" s="38"/>
      <c r="C2" s="38"/>
      <c r="D2" s="217" t="s">
        <v>550</v>
      </c>
      <c r="E2" s="217"/>
      <c r="F2" s="218" t="s">
        <v>551</v>
      </c>
      <c r="G2" s="219"/>
      <c r="H2" s="219"/>
      <c r="I2" s="37"/>
    </row>
    <row r="3" spans="1:9" s="3" customFormat="1" ht="16.5" customHeight="1">
      <c r="A3" s="41"/>
      <c r="B3" s="37"/>
      <c r="C3" s="37"/>
      <c r="D3" s="220" t="s">
        <v>565</v>
      </c>
      <c r="E3" s="220"/>
      <c r="F3" s="221" t="s">
        <v>566</v>
      </c>
      <c r="G3" s="221"/>
      <c r="H3" s="221"/>
      <c r="I3" s="43" t="s">
        <v>3</v>
      </c>
    </row>
    <row r="4" spans="1:9" s="44" customFormat="1" ht="24.75" customHeight="1">
      <c r="A4" s="198" t="s">
        <v>552</v>
      </c>
      <c r="B4" s="163" t="s">
        <v>553</v>
      </c>
      <c r="C4" s="164"/>
      <c r="D4" s="165"/>
      <c r="E4" s="201" t="s">
        <v>6</v>
      </c>
      <c r="F4" s="202"/>
      <c r="G4" s="203"/>
      <c r="H4" s="204" t="s">
        <v>554</v>
      </c>
      <c r="I4" s="207" t="s">
        <v>555</v>
      </c>
    </row>
    <row r="5" spans="1:9" s="44" customFormat="1" ht="14.25" customHeight="1">
      <c r="A5" s="199"/>
      <c r="B5" s="210" t="s">
        <v>13</v>
      </c>
      <c r="C5" s="210" t="s">
        <v>14</v>
      </c>
      <c r="D5" s="210" t="s">
        <v>15</v>
      </c>
      <c r="E5" s="212" t="s">
        <v>16</v>
      </c>
      <c r="F5" s="213" t="s">
        <v>17</v>
      </c>
      <c r="G5" s="204" t="s">
        <v>556</v>
      </c>
      <c r="H5" s="205"/>
      <c r="I5" s="208"/>
    </row>
    <row r="6" spans="1:9" s="44" customFormat="1" ht="16.5" customHeight="1">
      <c r="A6" s="200"/>
      <c r="B6" s="211"/>
      <c r="C6" s="211"/>
      <c r="D6" s="211"/>
      <c r="E6" s="212"/>
      <c r="F6" s="212"/>
      <c r="G6" s="211"/>
      <c r="H6" s="206"/>
      <c r="I6" s="209"/>
    </row>
    <row r="7" spans="1:9" ht="27" customHeight="1">
      <c r="A7" s="45" t="s">
        <v>557</v>
      </c>
      <c r="B7" s="60">
        <f aca="true" t="shared" si="0" ref="B7:I7">B8</f>
        <v>222954054000</v>
      </c>
      <c r="C7" s="60" t="str">
        <f t="shared" si="0"/>
        <v>-</v>
      </c>
      <c r="D7" s="60">
        <f t="shared" si="0"/>
        <v>222954054000</v>
      </c>
      <c r="E7" s="60">
        <f t="shared" si="0"/>
        <v>118210732000</v>
      </c>
      <c r="F7" s="60">
        <f t="shared" si="0"/>
        <v>71777653425</v>
      </c>
      <c r="G7" s="60">
        <f t="shared" si="0"/>
        <v>189988385425</v>
      </c>
      <c r="H7" s="60">
        <f t="shared" si="0"/>
        <v>64879567193</v>
      </c>
      <c r="I7" s="134">
        <f t="shared" si="0"/>
        <v>125108818232</v>
      </c>
    </row>
    <row r="8" spans="1:9" ht="27" customHeight="1">
      <c r="A8" s="46" t="s">
        <v>558</v>
      </c>
      <c r="B8" s="138">
        <v>222954054000</v>
      </c>
      <c r="C8" s="138" t="s">
        <v>21</v>
      </c>
      <c r="D8" s="138">
        <v>222954054000</v>
      </c>
      <c r="E8" s="138">
        <v>118210732000</v>
      </c>
      <c r="F8" s="138">
        <v>71777653425</v>
      </c>
      <c r="G8" s="138">
        <f>E8+F8</f>
        <v>189988385425</v>
      </c>
      <c r="H8" s="138">
        <v>64879567193</v>
      </c>
      <c r="I8" s="139">
        <f>G8-H8</f>
        <v>125108818232</v>
      </c>
    </row>
    <row r="9" ht="27" customHeight="1"/>
    <row r="10" ht="27" customHeight="1"/>
    <row r="11" ht="27" customHeight="1"/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spans="1:9" ht="27" customHeight="1">
      <c r="A30" s="50"/>
      <c r="B30" s="51"/>
      <c r="C30" s="51"/>
      <c r="D30" s="51"/>
      <c r="E30" s="51"/>
      <c r="F30" s="51"/>
      <c r="G30" s="51"/>
      <c r="H30" s="51"/>
      <c r="I30" s="52"/>
    </row>
    <row r="31" spans="1:9" ht="26.25" customHeight="1">
      <c r="A31" s="50"/>
      <c r="B31" s="51"/>
      <c r="C31" s="51"/>
      <c r="D31" s="51"/>
      <c r="E31" s="51"/>
      <c r="F31" s="51"/>
      <c r="G31" s="51"/>
      <c r="H31" s="51"/>
      <c r="I31" s="52"/>
    </row>
  </sheetData>
  <sheetProtection/>
  <mergeCells count="17">
    <mergeCell ref="G5:G6"/>
    <mergeCell ref="B1:E1"/>
    <mergeCell ref="F1:H1"/>
    <mergeCell ref="D2:E2"/>
    <mergeCell ref="F2:H2"/>
    <mergeCell ref="D3:E3"/>
    <mergeCell ref="F3:H3"/>
    <mergeCell ref="A4:A6"/>
    <mergeCell ref="B4:D4"/>
    <mergeCell ref="E4:G4"/>
    <mergeCell ref="H4:H6"/>
    <mergeCell ref="I4:I6"/>
    <mergeCell ref="B5:B6"/>
    <mergeCell ref="C5:C6"/>
    <mergeCell ref="D5:D6"/>
    <mergeCell ref="E5:E6"/>
    <mergeCell ref="F5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workbookViewId="0" topLeftCell="A1">
      <selection activeCell="B5" sqref="B5:B6"/>
    </sheetView>
  </sheetViews>
  <sheetFormatPr defaultColWidth="9.00390625" defaultRowHeight="26.25" customHeight="1"/>
  <cols>
    <col min="1" max="1" width="25.125" style="47" customWidth="1"/>
    <col min="2" max="2" width="20.00390625" style="48" customWidth="1"/>
    <col min="3" max="3" width="20.375" style="48" customWidth="1"/>
    <col min="4" max="4" width="21.50390625" style="48" customWidth="1"/>
    <col min="5" max="5" width="26.375" style="48" customWidth="1"/>
    <col min="6" max="6" width="24.00390625" style="48" customWidth="1"/>
    <col min="7" max="7" width="13.625" style="48" customWidth="1"/>
    <col min="8" max="8" width="22.125" style="49" customWidth="1"/>
    <col min="9" max="16384" width="9.00390625" style="56" customWidth="1"/>
  </cols>
  <sheetData>
    <row r="1" spans="1:8" s="53" customFormat="1" ht="16.5" customHeight="1">
      <c r="A1" s="214" t="s">
        <v>548</v>
      </c>
      <c r="B1" s="231"/>
      <c r="C1" s="231"/>
      <c r="D1" s="231"/>
      <c r="E1" s="216" t="s">
        <v>549</v>
      </c>
      <c r="F1" s="216"/>
      <c r="G1" s="20"/>
      <c r="H1" s="37"/>
    </row>
    <row r="2" spans="1:8" s="54" customFormat="1" ht="18.75" customHeight="1">
      <c r="A2" s="217" t="s">
        <v>559</v>
      </c>
      <c r="B2" s="232"/>
      <c r="C2" s="232"/>
      <c r="D2" s="232"/>
      <c r="E2" s="219" t="s">
        <v>560</v>
      </c>
      <c r="F2" s="219"/>
      <c r="G2" s="39"/>
      <c r="H2" s="37"/>
    </row>
    <row r="3" spans="1:8" s="53" customFormat="1" ht="16.5" customHeight="1">
      <c r="A3" s="220" t="s">
        <v>583</v>
      </c>
      <c r="B3" s="233"/>
      <c r="C3" s="233"/>
      <c r="D3" s="233"/>
      <c r="E3" s="221" t="s">
        <v>566</v>
      </c>
      <c r="F3" s="221"/>
      <c r="G3" s="42"/>
      <c r="H3" s="43" t="s">
        <v>3</v>
      </c>
    </row>
    <row r="4" spans="1:8" s="44" customFormat="1" ht="24.75" customHeight="1">
      <c r="A4" s="198" t="s">
        <v>552</v>
      </c>
      <c r="B4" s="222" t="s">
        <v>561</v>
      </c>
      <c r="C4" s="223"/>
      <c r="D4" s="224"/>
      <c r="E4" s="204" t="s">
        <v>562</v>
      </c>
      <c r="F4" s="204" t="s">
        <v>563</v>
      </c>
      <c r="G4" s="204" t="s">
        <v>564</v>
      </c>
      <c r="H4" s="207" t="s">
        <v>555</v>
      </c>
    </row>
    <row r="5" spans="1:8" s="44" customFormat="1" ht="14.25" customHeight="1">
      <c r="A5" s="199"/>
      <c r="B5" s="212" t="s">
        <v>13</v>
      </c>
      <c r="C5" s="210" t="s">
        <v>14</v>
      </c>
      <c r="D5" s="210" t="s">
        <v>15</v>
      </c>
      <c r="E5" s="225"/>
      <c r="F5" s="225"/>
      <c r="G5" s="227"/>
      <c r="H5" s="229"/>
    </row>
    <row r="6" spans="1:8" s="44" customFormat="1" ht="16.5" customHeight="1">
      <c r="A6" s="200"/>
      <c r="B6" s="212"/>
      <c r="C6" s="211"/>
      <c r="D6" s="211"/>
      <c r="E6" s="226"/>
      <c r="F6" s="226"/>
      <c r="G6" s="228"/>
      <c r="H6" s="230"/>
    </row>
    <row r="7" spans="1:8" ht="27" customHeight="1">
      <c r="A7" s="45" t="s">
        <v>557</v>
      </c>
      <c r="B7" s="60">
        <f aca="true" t="shared" si="0" ref="B7:H7">B8</f>
        <v>222954054000</v>
      </c>
      <c r="C7" s="60" t="str">
        <f t="shared" si="0"/>
        <v>-</v>
      </c>
      <c r="D7" s="60">
        <f t="shared" si="0"/>
        <v>222954054000</v>
      </c>
      <c r="E7" s="60">
        <f t="shared" si="0"/>
        <v>222954054000</v>
      </c>
      <c r="F7" s="60">
        <f t="shared" si="0"/>
        <v>97845235768</v>
      </c>
      <c r="G7" s="55">
        <f t="shared" si="0"/>
        <v>43.885829395145244</v>
      </c>
      <c r="H7" s="134">
        <f t="shared" si="0"/>
        <v>125108818232</v>
      </c>
    </row>
    <row r="8" spans="1:8" ht="27" customHeight="1">
      <c r="A8" s="46" t="s">
        <v>558</v>
      </c>
      <c r="B8" s="138">
        <v>222954054000</v>
      </c>
      <c r="C8" s="138" t="s">
        <v>21</v>
      </c>
      <c r="D8" s="138">
        <v>222954054000</v>
      </c>
      <c r="E8" s="138">
        <v>222954054000</v>
      </c>
      <c r="F8" s="138">
        <v>97845235768</v>
      </c>
      <c r="G8" s="57">
        <f>(F8/E8)*100</f>
        <v>43.885829395145244</v>
      </c>
      <c r="H8" s="139">
        <f>E8-F8</f>
        <v>125108818232</v>
      </c>
    </row>
    <row r="9" ht="27" customHeight="1"/>
    <row r="10" ht="27" customHeight="1"/>
    <row r="11" ht="27" customHeight="1"/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spans="1:8" ht="27" customHeight="1">
      <c r="A30" s="50"/>
      <c r="B30" s="51"/>
      <c r="C30" s="51"/>
      <c r="D30" s="51"/>
      <c r="E30" s="51"/>
      <c r="F30" s="51"/>
      <c r="G30" s="51"/>
      <c r="H30" s="52"/>
    </row>
    <row r="31" spans="1:8" ht="26.25" customHeight="1">
      <c r="A31" s="50"/>
      <c r="B31" s="51"/>
      <c r="C31" s="51"/>
      <c r="D31" s="51"/>
      <c r="E31" s="51"/>
      <c r="F31" s="51"/>
      <c r="G31" s="51"/>
      <c r="H31" s="52"/>
    </row>
  </sheetData>
  <sheetProtection/>
  <mergeCells count="15">
    <mergeCell ref="A1:D1"/>
    <mergeCell ref="E1:F1"/>
    <mergeCell ref="A2:D2"/>
    <mergeCell ref="E2:F2"/>
    <mergeCell ref="A3:D3"/>
    <mergeCell ref="E3:F3"/>
    <mergeCell ref="A4:A6"/>
    <mergeCell ref="B4:D4"/>
    <mergeCell ref="E4:E6"/>
    <mergeCell ref="F4:F6"/>
    <mergeCell ref="G4:G6"/>
    <mergeCell ref="H4:H6"/>
    <mergeCell ref="B5:B6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蔡博堯</dc:creator>
  <cp:keywords/>
  <dc:description/>
  <cp:lastModifiedBy>陳小玨</cp:lastModifiedBy>
  <cp:lastPrinted>2020-08-13T10:18:33Z</cp:lastPrinted>
  <dcterms:created xsi:type="dcterms:W3CDTF">2014-06-09T07:35:15Z</dcterms:created>
  <dcterms:modified xsi:type="dcterms:W3CDTF">2020-08-31T06:31:31Z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c419b9c9-93ce-4136-91d6-1f6c3efa86c8</vt:lpwstr>
  </property>
</Properties>
</file>