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85" windowHeight="8535" activeTab="0"/>
  </bookViews>
  <sheets>
    <sheet name="表2" sheetId="1" r:id="rId1"/>
  </sheets>
  <externalReferences>
    <externalReference r:id="rId4"/>
    <externalReference r:id="rId5"/>
    <externalReference r:id="rId6"/>
    <externalReference r:id="rId7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'表2'!$A$1:$V$72</definedName>
    <definedName name="Print_Area_MI">#REF!</definedName>
    <definedName name="_xlnm.Print_Titles" localSheetId="0">'表2'!$1:$6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<sst xmlns="http://schemas.openxmlformats.org/spreadsheetml/2006/main" count="168" uniqueCount="87">
  <si>
    <t>表Q01-A3</t>
  </si>
  <si>
    <t>單位：百萬元</t>
  </si>
  <si>
    <t>經常門</t>
  </si>
  <si>
    <t>資本門</t>
  </si>
  <si>
    <t xml:space="preserve">  行政院</t>
  </si>
  <si>
    <t xml:space="preserve">  主計處</t>
  </si>
  <si>
    <t xml:space="preserve">  主計處電子處理資料中心</t>
  </si>
  <si>
    <t xml:space="preserve">  新聞局</t>
  </si>
  <si>
    <t xml:space="preserve">  人事行政局</t>
  </si>
  <si>
    <t xml:space="preserve">  公務人力發展中心</t>
  </si>
  <si>
    <t xml:space="preserve">  公務人員住宅及福利委員會</t>
  </si>
  <si>
    <t xml:space="preserve">  地方行政研習中心</t>
  </si>
  <si>
    <t xml:space="preserve">  國立故宮博物院</t>
  </si>
  <si>
    <t xml:space="preserve">  經濟建設委員會</t>
  </si>
  <si>
    <t xml:space="preserve">  金融監督管理委員會</t>
  </si>
  <si>
    <t xml:space="preserve">  銀行局</t>
  </si>
  <si>
    <t xml:space="preserve">  證券期貨局</t>
  </si>
  <si>
    <t xml:space="preserve">  保險局</t>
  </si>
  <si>
    <t xml:space="preserve">  檢查局</t>
  </si>
  <si>
    <t xml:space="preserve">  中央選舉委員會及所屬</t>
  </si>
  <si>
    <t xml:space="preserve">  文化建設委員會及所屬</t>
  </si>
  <si>
    <t xml:space="preserve">  青年輔導委員會及所屬</t>
  </si>
  <si>
    <t xml:space="preserve">  研究發展考核委員會</t>
  </si>
  <si>
    <t xml:space="preserve">  檔案管理局</t>
  </si>
  <si>
    <t xml:space="preserve">  國家通訊傳播委員會</t>
  </si>
  <si>
    <t xml:space="preserve">  大陸委員會</t>
  </si>
  <si>
    <t xml:space="preserve">  公平交易委員會</t>
  </si>
  <si>
    <t xml:space="preserve">  消費者保護委員會</t>
  </si>
  <si>
    <t xml:space="preserve">  公共工程委員會</t>
  </si>
  <si>
    <t xml:space="preserve">  原住民族委員會</t>
  </si>
  <si>
    <t xml:space="preserve">  文化園區管理局</t>
  </si>
  <si>
    <t xml:space="preserve">  體育委員會</t>
  </si>
  <si>
    <t xml:space="preserve">  客家委員會及所屬</t>
  </si>
  <si>
    <t>99年度中央政府各機關歲出預算截至99年6月底執行情形</t>
  </si>
  <si>
    <r>
      <t>本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年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度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預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算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數</t>
    </r>
  </si>
  <si>
    <r>
      <t>分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配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預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算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數</t>
    </r>
  </si>
  <si>
    <r>
      <t>累</t>
    </r>
    <r>
      <rPr>
        <sz val="13"/>
        <rFont val="Arial"/>
        <family val="2"/>
      </rPr>
      <t xml:space="preserve">        </t>
    </r>
    <r>
      <rPr>
        <sz val="13"/>
        <rFont val="標楷體"/>
        <family val="4"/>
      </rPr>
      <t>計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執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行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數</t>
    </r>
  </si>
  <si>
    <t>機　　關　　名　　稱</t>
  </si>
  <si>
    <r>
      <t>合</t>
    </r>
    <r>
      <rPr>
        <sz val="13"/>
        <rFont val="Arial"/>
        <family val="2"/>
      </rPr>
      <t xml:space="preserve">  </t>
    </r>
    <r>
      <rPr>
        <sz val="13"/>
        <rFont val="標楷體"/>
        <family val="4"/>
      </rPr>
      <t>計</t>
    </r>
  </si>
  <si>
    <r>
      <t>合</t>
    </r>
    <r>
      <rPr>
        <sz val="13"/>
        <rFont val="Arial"/>
        <family val="2"/>
      </rPr>
      <t xml:space="preserve">     </t>
    </r>
    <r>
      <rPr>
        <sz val="13"/>
        <rFont val="標楷體"/>
        <family val="4"/>
      </rPr>
      <t>計</t>
    </r>
  </si>
  <si>
    <r>
      <t>經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常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門</t>
    </r>
  </si>
  <si>
    <r>
      <t>資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本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門</t>
    </r>
  </si>
  <si>
    <r>
      <t>金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額</t>
    </r>
  </si>
  <si>
    <r>
      <t>占預算</t>
    </r>
    <r>
      <rPr>
        <sz val="6"/>
        <rFont val="Arial"/>
        <family val="2"/>
      </rPr>
      <t>%</t>
    </r>
  </si>
  <si>
    <r>
      <t>占分配</t>
    </r>
    <r>
      <rPr>
        <sz val="6"/>
        <rFont val="Arial"/>
        <family val="2"/>
      </rPr>
      <t>%</t>
    </r>
  </si>
  <si>
    <r>
      <t>金</t>
    </r>
    <r>
      <rPr>
        <sz val="13"/>
        <rFont val="Arial"/>
        <family val="2"/>
      </rPr>
      <t xml:space="preserve">  </t>
    </r>
    <r>
      <rPr>
        <sz val="13"/>
        <rFont val="標楷體"/>
        <family val="4"/>
      </rPr>
      <t>額</t>
    </r>
  </si>
  <si>
    <t>實現數</t>
  </si>
  <si>
    <t>暫付數</t>
  </si>
  <si>
    <t>應付未付</t>
  </si>
  <si>
    <t>節餘</t>
  </si>
  <si>
    <r>
      <t>合</t>
    </r>
    <r>
      <rPr>
        <b/>
        <sz val="13"/>
        <rFont val="Times New Roman"/>
        <family val="1"/>
      </rPr>
      <t xml:space="preserve">                        </t>
    </r>
    <r>
      <rPr>
        <b/>
        <sz val="13"/>
        <rFont val="標楷體"/>
        <family val="4"/>
      </rPr>
      <t>計</t>
    </r>
  </si>
  <si>
    <r>
      <t>1</t>
    </r>
    <r>
      <rPr>
        <sz val="13"/>
        <rFont val="標楷體"/>
        <family val="4"/>
      </rPr>
      <t>.總統府主管</t>
    </r>
  </si>
  <si>
    <t>2.行政院主管</t>
  </si>
  <si>
    <t>-</t>
  </si>
  <si>
    <r>
      <t>3</t>
    </r>
    <r>
      <rPr>
        <sz val="13"/>
        <rFont val="標楷體"/>
        <family val="4"/>
      </rPr>
      <t>.立法院主管</t>
    </r>
  </si>
  <si>
    <r>
      <t>4</t>
    </r>
    <r>
      <rPr>
        <sz val="13"/>
        <rFont val="標楷體"/>
        <family val="4"/>
      </rPr>
      <t>.司法院主管</t>
    </r>
  </si>
  <si>
    <r>
      <t>5</t>
    </r>
    <r>
      <rPr>
        <sz val="13"/>
        <rFont val="標楷體"/>
        <family val="4"/>
      </rPr>
      <t>.考試院主管</t>
    </r>
  </si>
  <si>
    <r>
      <t>6</t>
    </r>
    <r>
      <rPr>
        <sz val="13"/>
        <rFont val="標楷體"/>
        <family val="4"/>
      </rPr>
      <t>.監察院主管</t>
    </r>
  </si>
  <si>
    <r>
      <t>7</t>
    </r>
    <r>
      <rPr>
        <sz val="13"/>
        <rFont val="標楷體"/>
        <family val="4"/>
      </rPr>
      <t>.內政部主管</t>
    </r>
  </si>
  <si>
    <r>
      <t>8</t>
    </r>
    <r>
      <rPr>
        <sz val="13"/>
        <rFont val="標楷體"/>
        <family val="4"/>
      </rPr>
      <t>.外交部主管</t>
    </r>
  </si>
  <si>
    <r>
      <t>9</t>
    </r>
    <r>
      <rPr>
        <sz val="13"/>
        <rFont val="標楷體"/>
        <family val="4"/>
      </rPr>
      <t>.國防部主管</t>
    </r>
  </si>
  <si>
    <t>10.財政部主管</t>
  </si>
  <si>
    <t>11.教育部主管</t>
  </si>
  <si>
    <t>12.法務部主管</t>
  </si>
  <si>
    <t>13.經濟部主管</t>
  </si>
  <si>
    <t>14.交通部主管</t>
  </si>
  <si>
    <t>15.蒙藏委員會主管</t>
  </si>
  <si>
    <t>16.僑務委員會主管</t>
  </si>
  <si>
    <r>
      <t>17.</t>
    </r>
    <r>
      <rPr>
        <sz val="12"/>
        <rFont val="標楷體"/>
        <family val="4"/>
      </rPr>
      <t>國軍退除役官兵輔導委員會主管</t>
    </r>
  </si>
  <si>
    <t>18.國家科學委員會主管</t>
  </si>
  <si>
    <r>
      <t>19</t>
    </r>
    <r>
      <rPr>
        <sz val="13"/>
        <rFont val="標楷體"/>
        <family val="4"/>
      </rPr>
      <t>.原子能委員會主管</t>
    </r>
  </si>
  <si>
    <t>20.農業委員會主管</t>
  </si>
  <si>
    <t>21.勞工委員會主管</t>
  </si>
  <si>
    <t>22.衛生署主管</t>
  </si>
  <si>
    <t>23.環境保護署主管</t>
  </si>
  <si>
    <t>24.海岸巡防署主管</t>
  </si>
  <si>
    <t>25.省市地方政府</t>
  </si>
  <si>
    <r>
      <t xml:space="preserve">   </t>
    </r>
    <r>
      <rPr>
        <sz val="13"/>
        <rFont val="標楷體"/>
        <family val="4"/>
      </rPr>
      <t>台灣省政府</t>
    </r>
  </si>
  <si>
    <r>
      <t xml:space="preserve">   </t>
    </r>
    <r>
      <rPr>
        <sz val="13"/>
        <rFont val="標楷體"/>
        <family val="4"/>
      </rPr>
      <t>臺灣省諮議會</t>
    </r>
  </si>
  <si>
    <r>
      <t xml:space="preserve">   </t>
    </r>
    <r>
      <rPr>
        <sz val="13"/>
        <rFont val="標楷體"/>
        <family val="4"/>
      </rPr>
      <t>補助臺灣省各縣市政府</t>
    </r>
  </si>
  <si>
    <r>
      <t xml:space="preserve">   </t>
    </r>
    <r>
      <rPr>
        <sz val="13"/>
        <rFont val="標楷體"/>
        <family val="4"/>
      </rPr>
      <t>福建省政府</t>
    </r>
  </si>
  <si>
    <r>
      <t xml:space="preserve">    </t>
    </r>
    <r>
      <rPr>
        <sz val="13"/>
        <rFont val="標楷體"/>
        <family val="4"/>
      </rPr>
      <t>北、高市統籌分配稅款減少專案補助</t>
    </r>
  </si>
  <si>
    <r>
      <t xml:space="preserve">   </t>
    </r>
    <r>
      <rPr>
        <sz val="10"/>
        <rFont val="標楷體"/>
        <family val="4"/>
      </rPr>
      <t>縣市平衡預算及繳款專案補助</t>
    </r>
  </si>
  <si>
    <t>26.災害準備金</t>
  </si>
  <si>
    <t>27.第二預備金</t>
  </si>
  <si>
    <t>註：1.表列累計執行數含暫付數。</t>
  </si>
  <si>
    <t xml:space="preserve">    2.表列第二預備金74.25億元為尚未動支之預算數，該預備金原預算數79.90億元，截至6月底止已動支5.65億元，係行政院、考試院、內政部及財政部主管動支，已併入各主管表達；另災害準備金預算數20億元，尚未動支。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</si>
</sst>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&quot;\ \ \ \ _-;_-@_-"/>
    <numFmt numFmtId="188" formatCode="#,##0\ \ \ \ \ \ "/>
  </numFmts>
  <fonts count="27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sz val="23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3"/>
      <name val="Arial"/>
      <family val="2"/>
    </font>
    <font>
      <sz val="13"/>
      <name val="標楷體"/>
      <family val="4"/>
    </font>
    <font>
      <sz val="13"/>
      <name val="Times New Roman"/>
      <family val="1"/>
    </font>
    <font>
      <sz val="12"/>
      <name val="Arial"/>
      <family val="2"/>
    </font>
    <font>
      <sz val="6"/>
      <name val="Arial"/>
      <family val="2"/>
    </font>
    <font>
      <sz val="6"/>
      <name val="標楷體"/>
      <family val="4"/>
    </font>
    <font>
      <sz val="10"/>
      <name val="標楷體"/>
      <family val="4"/>
    </font>
    <font>
      <b/>
      <sz val="13"/>
      <name val="Times New Roman"/>
      <family val="1"/>
    </font>
    <font>
      <b/>
      <sz val="13"/>
      <name val="標楷體"/>
      <family val="4"/>
    </font>
    <font>
      <sz val="10"/>
      <name val="細明體"/>
      <family val="3"/>
    </font>
    <font>
      <sz val="10"/>
      <color indexed="10"/>
      <name val="細明體"/>
      <family val="3"/>
    </font>
    <font>
      <sz val="13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6" fontId="10" fillId="0" borderId="0" xfId="20" applyFont="1">
      <alignment/>
      <protection/>
    </xf>
    <xf numFmtId="37" fontId="11" fillId="0" borderId="0" xfId="19" applyFont="1" applyProtection="1">
      <alignment/>
      <protection/>
    </xf>
    <xf numFmtId="37" fontId="11" fillId="0" borderId="0" xfId="19" applyFont="1" applyProtection="1">
      <alignment/>
      <protection locked="0"/>
    </xf>
    <xf numFmtId="37" fontId="11" fillId="0" borderId="0" xfId="19" applyFont="1" applyFill="1" applyProtection="1">
      <alignment/>
      <protection locked="0"/>
    </xf>
    <xf numFmtId="37" fontId="12" fillId="0" borderId="0" xfId="19" applyFont="1" applyAlignment="1" applyProtection="1" quotePrefix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/>
    </xf>
    <xf numFmtId="37" fontId="13" fillId="0" borderId="0" xfId="19" applyFont="1" applyAlignment="1" applyProtection="1">
      <alignment horizontal="centerContinuous" vertical="top"/>
      <protection locked="0"/>
    </xf>
    <xf numFmtId="37" fontId="13" fillId="0" borderId="0" xfId="19" applyFont="1" applyFill="1" applyAlignment="1" applyProtection="1">
      <alignment vertical="top"/>
      <protection locked="0"/>
    </xf>
    <xf numFmtId="37" fontId="13" fillId="0" borderId="0" xfId="19" applyFont="1" applyAlignment="1" applyProtection="1">
      <alignment vertical="top"/>
      <protection locked="0"/>
    </xf>
    <xf numFmtId="37" fontId="13" fillId="0" borderId="0" xfId="19" applyFont="1" applyAlignment="1" applyProtection="1">
      <alignment horizontal="centerContinuous" vertical="center"/>
      <protection locked="0"/>
    </xf>
    <xf numFmtId="37" fontId="14" fillId="0" borderId="0" xfId="19" applyFont="1" applyAlignment="1" applyProtection="1">
      <alignment horizontal="centerContinuous" vertical="center"/>
      <protection/>
    </xf>
    <xf numFmtId="37" fontId="14" fillId="0" borderId="0" xfId="19" applyFont="1" applyAlignment="1" applyProtection="1">
      <alignment horizontal="centerContinuous" vertical="center"/>
      <protection locked="0"/>
    </xf>
    <xf numFmtId="37" fontId="14" fillId="0" borderId="0" xfId="19" applyFont="1" applyBorder="1" applyProtection="1">
      <alignment/>
      <protection locked="0"/>
    </xf>
    <xf numFmtId="37" fontId="14" fillId="0" borderId="0" xfId="19" applyFont="1" applyAlignment="1" applyProtection="1" quotePrefix="1">
      <alignment horizontal="right" vertical="center"/>
      <protection locked="0"/>
    </xf>
    <xf numFmtId="37" fontId="14" fillId="0" borderId="0" xfId="19" applyFont="1" applyFill="1" applyBorder="1" applyProtection="1">
      <alignment/>
      <protection locked="0"/>
    </xf>
    <xf numFmtId="37" fontId="15" fillId="0" borderId="2" xfId="19" applyFont="1" applyBorder="1" applyAlignment="1" applyProtection="1">
      <alignment vertical="center"/>
      <protection locked="0"/>
    </xf>
    <xf numFmtId="37" fontId="16" fillId="0" borderId="1" xfId="19" applyFont="1" applyBorder="1" applyAlignment="1" applyProtection="1" quotePrefix="1">
      <alignment horizontal="centerContinuous" vertical="center"/>
      <protection locked="0"/>
    </xf>
    <xf numFmtId="37" fontId="15" fillId="0" borderId="1" xfId="19" applyFont="1" applyBorder="1" applyAlignment="1" applyProtection="1">
      <alignment horizontal="centerContinuous" vertical="center"/>
      <protection locked="0"/>
    </xf>
    <xf numFmtId="37" fontId="16" fillId="0" borderId="1" xfId="19" applyFont="1" applyBorder="1" applyAlignment="1" applyProtection="1">
      <alignment horizontal="centerContinuous" vertical="center"/>
      <protection locked="0"/>
    </xf>
    <xf numFmtId="37" fontId="15" fillId="0" borderId="1" xfId="19" applyFont="1" applyBorder="1" applyAlignment="1" applyProtection="1">
      <alignment horizontal="centerContinuous" vertical="center"/>
      <protection/>
    </xf>
    <xf numFmtId="37" fontId="16" fillId="0" borderId="0" xfId="19" applyFont="1" applyFill="1" applyBorder="1" applyAlignment="1" applyProtection="1">
      <alignment vertical="center"/>
      <protection locked="0"/>
    </xf>
    <xf numFmtId="37" fontId="16" fillId="0" borderId="0" xfId="19" applyFont="1" applyBorder="1" applyAlignment="1" applyProtection="1">
      <alignment vertical="center"/>
      <protection locked="0"/>
    </xf>
    <xf numFmtId="37" fontId="16" fillId="0" borderId="3" xfId="19" applyFont="1" applyBorder="1" applyAlignment="1" applyProtection="1" quotePrefix="1">
      <alignment horizontal="center" vertical="center"/>
      <protection locked="0"/>
    </xf>
    <xf numFmtId="37" fontId="16" fillId="0" borderId="3" xfId="19" applyFont="1" applyBorder="1" applyAlignment="1" applyProtection="1">
      <alignment horizontal="centerContinuous"/>
      <protection/>
    </xf>
    <xf numFmtId="37" fontId="16" fillId="0" borderId="3" xfId="19" applyFont="1" applyBorder="1" applyAlignment="1" applyProtection="1">
      <alignment horizontal="centerContinuous"/>
      <protection locked="0"/>
    </xf>
    <xf numFmtId="37" fontId="16" fillId="0" borderId="1" xfId="19" applyFont="1" applyBorder="1" applyAlignment="1" applyProtection="1">
      <alignment horizontal="centerContinuous" vertical="center"/>
      <protection/>
    </xf>
    <xf numFmtId="37" fontId="15" fillId="0" borderId="4" xfId="19" applyFont="1" applyBorder="1" applyAlignment="1" applyProtection="1">
      <alignment horizontal="centerContinuous" vertical="center"/>
      <protection/>
    </xf>
    <xf numFmtId="37" fontId="16" fillId="0" borderId="0" xfId="19" applyFont="1" applyFill="1" applyBorder="1" applyProtection="1">
      <alignment/>
      <protection locked="0"/>
    </xf>
    <xf numFmtId="37" fontId="16" fillId="0" borderId="0" xfId="19" applyFont="1" applyBorder="1" applyProtection="1">
      <alignment/>
      <protection locked="0"/>
    </xf>
    <xf numFmtId="37" fontId="18" fillId="0" borderId="5" xfId="19" applyFont="1" applyBorder="1" applyProtection="1">
      <alignment/>
      <protection locked="0"/>
    </xf>
    <xf numFmtId="37" fontId="18" fillId="0" borderId="5" xfId="19" applyFont="1" applyBorder="1" applyProtection="1">
      <alignment/>
      <protection/>
    </xf>
    <xf numFmtId="37" fontId="10" fillId="0" borderId="5" xfId="19" applyFont="1" applyBorder="1" applyAlignment="1" applyProtection="1">
      <alignment horizontal="center" vertical="center"/>
      <protection locked="0"/>
    </xf>
    <xf numFmtId="37" fontId="20" fillId="0" borderId="5" xfId="19" applyFont="1" applyBorder="1" applyAlignment="1" applyProtection="1">
      <alignment horizontal="center" vertical="center"/>
      <protection/>
    </xf>
    <xf numFmtId="37" fontId="16" fillId="0" borderId="5" xfId="19" applyFont="1" applyBorder="1" applyAlignment="1" applyProtection="1">
      <alignment horizontal="center" vertical="center"/>
      <protection locked="0"/>
    </xf>
    <xf numFmtId="37" fontId="21" fillId="0" borderId="0" xfId="19" applyFont="1" applyFill="1" applyBorder="1" applyProtection="1">
      <alignment/>
      <protection locked="0"/>
    </xf>
    <xf numFmtId="37" fontId="10" fillId="0" borderId="0" xfId="19" applyFont="1" applyBorder="1" applyProtection="1">
      <alignment/>
      <protection locked="0"/>
    </xf>
    <xf numFmtId="37" fontId="23" fillId="0" borderId="1" xfId="19" applyFont="1" applyBorder="1" applyAlignment="1" applyProtection="1">
      <alignment horizontal="center"/>
      <protection locked="0"/>
    </xf>
    <xf numFmtId="179" fontId="22" fillId="0" borderId="1" xfId="19" applyNumberFormat="1" applyFont="1" applyBorder="1" applyAlignment="1" applyProtection="1">
      <alignment/>
      <protection locked="0"/>
    </xf>
    <xf numFmtId="41" fontId="22" fillId="0" borderId="1" xfId="22" applyNumberFormat="1" applyFont="1" applyBorder="1" applyAlignment="1" applyProtection="1">
      <alignment horizontal="right" vertical="center"/>
      <protection/>
    </xf>
    <xf numFmtId="41" fontId="22" fillId="0" borderId="1" xfId="21" applyNumberFormat="1" applyFont="1" applyBorder="1" applyAlignment="1" applyProtection="1" quotePrefix="1">
      <alignment horizontal="right" vertical="center"/>
      <protection/>
    </xf>
    <xf numFmtId="41" fontId="22" fillId="0" borderId="1" xfId="19" applyNumberFormat="1" applyFont="1" applyBorder="1" applyAlignment="1" applyProtection="1" quotePrefix="1">
      <alignment horizontal="right" vertical="center"/>
      <protection/>
    </xf>
    <xf numFmtId="37" fontId="11" fillId="0" borderId="0" xfId="19" applyFont="1" applyFill="1" applyBorder="1" applyAlignment="1" applyProtection="1">
      <alignment/>
      <protection locked="0"/>
    </xf>
    <xf numFmtId="37" fontId="24" fillId="0" borderId="0" xfId="19" applyFont="1" applyFill="1" applyBorder="1" applyAlignment="1" applyProtection="1">
      <alignment/>
      <protection locked="0"/>
    </xf>
    <xf numFmtId="37" fontId="11" fillId="0" borderId="0" xfId="19" applyFont="1" applyBorder="1" applyAlignment="1" applyProtection="1">
      <alignment/>
      <protection locked="0"/>
    </xf>
    <xf numFmtId="37" fontId="17" fillId="0" borderId="1" xfId="19" applyFont="1" applyBorder="1" applyAlignment="1" applyProtection="1">
      <alignment horizontal="left" indent="1"/>
      <protection locked="0"/>
    </xf>
    <xf numFmtId="179" fontId="17" fillId="0" borderId="1" xfId="19" applyNumberFormat="1" applyFont="1" applyBorder="1" applyAlignment="1" applyProtection="1">
      <alignment/>
      <protection/>
    </xf>
    <xf numFmtId="179" fontId="17" fillId="0" borderId="1" xfId="19" applyNumberFormat="1" applyFont="1" applyBorder="1" applyAlignment="1" applyProtection="1">
      <alignment/>
      <protection locked="0"/>
    </xf>
    <xf numFmtId="41" fontId="17" fillId="0" borderId="1" xfId="22" applyNumberFormat="1" applyFont="1" applyBorder="1" applyAlignment="1" applyProtection="1">
      <alignment horizontal="right"/>
      <protection/>
    </xf>
    <xf numFmtId="41" fontId="17" fillId="0" borderId="1" xfId="21" applyNumberFormat="1" applyFont="1" applyBorder="1" applyAlignment="1" applyProtection="1">
      <alignment horizontal="right"/>
      <protection/>
    </xf>
    <xf numFmtId="37" fontId="16" fillId="0" borderId="1" xfId="19" applyFont="1" applyBorder="1" applyAlignment="1" applyProtection="1">
      <alignment horizontal="left" indent="1"/>
      <protection locked="0"/>
    </xf>
    <xf numFmtId="41" fontId="17" fillId="0" borderId="1" xfId="19" applyNumberFormat="1" applyFont="1" applyBorder="1" applyAlignment="1" applyProtection="1">
      <alignment horizontal="right"/>
      <protection/>
    </xf>
    <xf numFmtId="37" fontId="16" fillId="0" borderId="1" xfId="19" applyFont="1" applyBorder="1" applyAlignment="1" applyProtection="1" quotePrefix="1">
      <alignment horizontal="left" indent="1"/>
      <protection locked="0"/>
    </xf>
    <xf numFmtId="37" fontId="25" fillId="0" borderId="0" xfId="19" applyFont="1" applyFill="1" applyBorder="1" applyAlignment="1" applyProtection="1">
      <alignment/>
      <protection locked="0"/>
    </xf>
    <xf numFmtId="179" fontId="17" fillId="0" borderId="1" xfId="19" applyNumberFormat="1" applyFont="1" applyBorder="1" applyAlignment="1" applyProtection="1" quotePrefix="1">
      <alignment horizontal="right"/>
      <protection locked="0"/>
    </xf>
    <xf numFmtId="37" fontId="17" fillId="0" borderId="5" xfId="19" applyFont="1" applyBorder="1" applyAlignment="1" applyProtection="1">
      <alignment horizontal="left" indent="1"/>
      <protection locked="0"/>
    </xf>
    <xf numFmtId="179" fontId="17" fillId="0" borderId="5" xfId="19" applyNumberFormat="1" applyFont="1" applyBorder="1" applyAlignment="1" applyProtection="1">
      <alignment/>
      <protection locked="0"/>
    </xf>
    <xf numFmtId="179" fontId="17" fillId="0" borderId="5" xfId="19" applyNumberFormat="1" applyFont="1" applyBorder="1" applyAlignment="1" applyProtection="1">
      <alignment/>
      <protection/>
    </xf>
    <xf numFmtId="41" fontId="17" fillId="0" borderId="5" xfId="21" applyNumberFormat="1" applyFont="1" applyBorder="1" applyAlignment="1" applyProtection="1">
      <alignment horizontal="right"/>
      <protection/>
    </xf>
    <xf numFmtId="41" fontId="17" fillId="0" borderId="5" xfId="19" applyNumberFormat="1" applyFont="1" applyBorder="1" applyAlignment="1" applyProtection="1">
      <alignment horizontal="right"/>
      <protection/>
    </xf>
    <xf numFmtId="179" fontId="26" fillId="0" borderId="1" xfId="19" applyNumberFormat="1" applyFont="1" applyBorder="1" applyAlignment="1" applyProtection="1">
      <alignment/>
      <protection locked="0"/>
    </xf>
    <xf numFmtId="37" fontId="17" fillId="0" borderId="1" xfId="19" applyFont="1" applyBorder="1" applyAlignment="1" applyProtection="1">
      <alignment horizontal="left" indent="2"/>
      <protection locked="0"/>
    </xf>
    <xf numFmtId="37" fontId="17" fillId="0" borderId="1" xfId="19" applyFont="1" applyBorder="1" applyAlignment="1" applyProtection="1">
      <alignment horizontal="left" indent="2" shrinkToFit="1"/>
      <protection locked="0"/>
    </xf>
    <xf numFmtId="37" fontId="21" fillId="0" borderId="0" xfId="19" applyFont="1" applyBorder="1" applyAlignment="1" applyProtection="1">
      <alignment horizontal="left"/>
      <protection locked="0"/>
    </xf>
    <xf numFmtId="37" fontId="11" fillId="0" borderId="0" xfId="19" applyFont="1" applyFill="1" applyBorder="1" applyAlignment="1" applyProtection="1">
      <alignment vertical="center"/>
      <protection locked="0"/>
    </xf>
    <xf numFmtId="37" fontId="11" fillId="0" borderId="0" xfId="19" applyFont="1" applyBorder="1" applyAlignment="1" applyProtection="1">
      <alignment vertical="center"/>
      <protection locked="0"/>
    </xf>
    <xf numFmtId="37" fontId="21" fillId="0" borderId="0" xfId="19" applyFont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37" fontId="10" fillId="0" borderId="0" xfId="19" applyFont="1" applyProtection="1">
      <alignment/>
      <protection locked="0"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_第1季9703--附表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7&#25910;&#25903;&#26376;&#22577;\&#31435;&#27861;&#38498;&#22577;&#21578;\9703&#31532;1&#23395;\92month\9209&#38498;&#26371;\9209&#38498;&#26371;--&#19968;&#31185;&#38468;&#34920;ho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showGridLines="0" tabSelected="1" zoomScale="85" zoomScaleNormal="85" workbookViewId="0" topLeftCell="A2">
      <pane xSplit="1" ySplit="5" topLeftCell="B7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72" sqref="A72"/>
    </sheetView>
  </sheetViews>
  <sheetFormatPr defaultColWidth="9.00390625" defaultRowHeight="16.5"/>
  <cols>
    <col min="1" max="1" width="38.875" style="68" customWidth="1"/>
    <col min="2" max="2" width="12.50390625" style="2" customWidth="1"/>
    <col min="3" max="3" width="12.375" style="3" customWidth="1"/>
    <col min="4" max="4" width="11.375" style="3" customWidth="1"/>
    <col min="5" max="5" width="12.375" style="2" customWidth="1"/>
    <col min="6" max="6" width="12.375" style="3" customWidth="1"/>
    <col min="7" max="7" width="10.875" style="3" customWidth="1"/>
    <col min="8" max="8" width="12.375" style="2" customWidth="1"/>
    <col min="9" max="10" width="6.625" style="2" customWidth="1"/>
    <col min="11" max="11" width="11.75390625" style="3" customWidth="1"/>
    <col min="12" max="12" width="9.75390625" style="3" hidden="1" customWidth="1"/>
    <col min="13" max="13" width="10.00390625" style="3" hidden="1" customWidth="1"/>
    <col min="14" max="14" width="6.375" style="3" customWidth="1"/>
    <col min="15" max="15" width="6.375" style="2" customWidth="1"/>
    <col min="16" max="16" width="11.25390625" style="3" customWidth="1"/>
    <col min="17" max="17" width="9.625" style="3" hidden="1" customWidth="1"/>
    <col min="18" max="18" width="9.00390625" style="3" hidden="1" customWidth="1"/>
    <col min="19" max="19" width="9.75390625" style="3" hidden="1" customWidth="1"/>
    <col min="20" max="20" width="8.125" style="3" hidden="1" customWidth="1"/>
    <col min="21" max="21" width="6.25390625" style="3" customWidth="1"/>
    <col min="22" max="22" width="7.00390625" style="2" customWidth="1"/>
    <col min="23" max="23" width="10.875" style="67" customWidth="1"/>
    <col min="24" max="24" width="10.125" style="67" customWidth="1"/>
    <col min="25" max="25" width="9.00390625" style="67" customWidth="1"/>
  </cols>
  <sheetData>
    <row r="1" spans="1:25" s="3" customFormat="1" ht="35.25" customHeight="1" hidden="1">
      <c r="A1" s="1" t="s">
        <v>0</v>
      </c>
      <c r="B1" s="2"/>
      <c r="E1" s="2"/>
      <c r="H1" s="2"/>
      <c r="I1" s="2"/>
      <c r="J1" s="2"/>
      <c r="O1" s="2"/>
      <c r="V1" s="2"/>
      <c r="W1" s="4"/>
      <c r="X1" s="4"/>
      <c r="Y1" s="4"/>
    </row>
    <row r="2" spans="1:25" s="9" customFormat="1" ht="34.5" customHeight="1">
      <c r="A2" s="5" t="s">
        <v>33</v>
      </c>
      <c r="B2" s="6"/>
      <c r="C2" s="7"/>
      <c r="D2" s="7"/>
      <c r="E2" s="6"/>
      <c r="F2" s="7"/>
      <c r="G2" s="7"/>
      <c r="H2" s="6"/>
      <c r="I2" s="6"/>
      <c r="J2" s="6"/>
      <c r="K2" s="7"/>
      <c r="L2" s="7"/>
      <c r="M2" s="7"/>
      <c r="N2" s="7"/>
      <c r="O2" s="6"/>
      <c r="P2" s="7"/>
      <c r="Q2" s="7"/>
      <c r="R2" s="7"/>
      <c r="S2" s="7"/>
      <c r="T2" s="7"/>
      <c r="U2" s="7"/>
      <c r="V2" s="6"/>
      <c r="W2" s="8"/>
      <c r="X2" s="8"/>
      <c r="Y2" s="8"/>
    </row>
    <row r="3" spans="1:25" s="13" customFormat="1" ht="22.5" customHeight="1">
      <c r="A3" s="10"/>
      <c r="B3" s="11"/>
      <c r="C3" s="12"/>
      <c r="D3" s="12"/>
      <c r="E3" s="11"/>
      <c r="F3" s="12"/>
      <c r="G3" s="12"/>
      <c r="H3" s="11"/>
      <c r="I3" s="11"/>
      <c r="K3" s="12"/>
      <c r="L3" s="12"/>
      <c r="M3" s="12"/>
      <c r="N3" s="12"/>
      <c r="O3" s="11"/>
      <c r="P3" s="12"/>
      <c r="Q3" s="12"/>
      <c r="R3" s="12"/>
      <c r="S3" s="12"/>
      <c r="T3" s="12"/>
      <c r="U3" s="12"/>
      <c r="V3" s="14" t="s">
        <v>1</v>
      </c>
      <c r="W3" s="15"/>
      <c r="X3" s="15"/>
      <c r="Y3" s="15"/>
    </row>
    <row r="4" spans="1:25" s="22" customFormat="1" ht="21" customHeight="1">
      <c r="A4" s="16"/>
      <c r="B4" s="17" t="s">
        <v>34</v>
      </c>
      <c r="C4" s="17"/>
      <c r="D4" s="18"/>
      <c r="E4" s="19" t="s">
        <v>35</v>
      </c>
      <c r="F4" s="19"/>
      <c r="G4" s="18"/>
      <c r="H4" s="19" t="s">
        <v>36</v>
      </c>
      <c r="I4" s="20"/>
      <c r="J4" s="20"/>
      <c r="K4" s="19"/>
      <c r="L4" s="18"/>
      <c r="M4" s="18"/>
      <c r="N4" s="18"/>
      <c r="O4" s="20"/>
      <c r="P4" s="18"/>
      <c r="Q4" s="18"/>
      <c r="R4" s="18"/>
      <c r="S4" s="18"/>
      <c r="T4" s="18"/>
      <c r="U4" s="18"/>
      <c r="V4" s="20"/>
      <c r="W4" s="21"/>
      <c r="X4" s="21"/>
      <c r="Y4" s="21"/>
    </row>
    <row r="5" spans="1:25" s="29" customFormat="1" ht="27" customHeight="1">
      <c r="A5" s="23" t="s">
        <v>37</v>
      </c>
      <c r="B5" s="24" t="s">
        <v>38</v>
      </c>
      <c r="C5" s="25" t="s">
        <v>2</v>
      </c>
      <c r="D5" s="25" t="s">
        <v>3</v>
      </c>
      <c r="E5" s="24" t="s">
        <v>38</v>
      </c>
      <c r="F5" s="25" t="s">
        <v>2</v>
      </c>
      <c r="G5" s="25" t="s">
        <v>3</v>
      </c>
      <c r="H5" s="26" t="s">
        <v>39</v>
      </c>
      <c r="I5" s="27"/>
      <c r="J5" s="20"/>
      <c r="K5" s="19" t="s">
        <v>40</v>
      </c>
      <c r="L5" s="18"/>
      <c r="M5" s="18"/>
      <c r="N5" s="18"/>
      <c r="O5" s="20"/>
      <c r="P5" s="19" t="s">
        <v>41</v>
      </c>
      <c r="Q5" s="18"/>
      <c r="R5" s="18"/>
      <c r="S5" s="18"/>
      <c r="T5" s="18"/>
      <c r="U5" s="18"/>
      <c r="V5" s="20"/>
      <c r="W5" s="28"/>
      <c r="X5" s="28"/>
      <c r="Y5" s="28"/>
    </row>
    <row r="6" spans="1:25" s="36" customFormat="1" ht="20.25" customHeight="1">
      <c r="A6" s="30"/>
      <c r="B6" s="31"/>
      <c r="C6" s="30"/>
      <c r="D6" s="30"/>
      <c r="E6" s="31"/>
      <c r="F6" s="30"/>
      <c r="G6" s="30"/>
      <c r="H6" s="32" t="s">
        <v>42</v>
      </c>
      <c r="I6" s="33" t="s">
        <v>43</v>
      </c>
      <c r="J6" s="33" t="s">
        <v>44</v>
      </c>
      <c r="K6" s="34" t="s">
        <v>45</v>
      </c>
      <c r="L6" s="34" t="s">
        <v>46</v>
      </c>
      <c r="M6" s="34" t="s">
        <v>47</v>
      </c>
      <c r="N6" s="33" t="s">
        <v>43</v>
      </c>
      <c r="O6" s="33" t="s">
        <v>44</v>
      </c>
      <c r="P6" s="34" t="s">
        <v>45</v>
      </c>
      <c r="Q6" s="34" t="s">
        <v>46</v>
      </c>
      <c r="R6" s="34" t="s">
        <v>47</v>
      </c>
      <c r="S6" s="34" t="s">
        <v>48</v>
      </c>
      <c r="T6" s="34" t="s">
        <v>49</v>
      </c>
      <c r="U6" s="33" t="s">
        <v>43</v>
      </c>
      <c r="V6" s="33" t="s">
        <v>44</v>
      </c>
      <c r="W6" s="35"/>
      <c r="X6" s="35"/>
      <c r="Y6" s="35"/>
    </row>
    <row r="7" spans="1:25" s="44" customFormat="1" ht="20.25" customHeight="1">
      <c r="A7" s="37" t="s">
        <v>50</v>
      </c>
      <c r="B7" s="38">
        <f aca="true" t="shared" si="0" ref="B7:H7">SUM(B62:B69)+SUM(B10:B60)+B8</f>
        <v>1714937</v>
      </c>
      <c r="C7" s="38">
        <f t="shared" si="0"/>
        <v>1457088</v>
      </c>
      <c r="D7" s="38">
        <f t="shared" si="0"/>
        <v>257849</v>
      </c>
      <c r="E7" s="38">
        <f t="shared" si="0"/>
        <v>889923</v>
      </c>
      <c r="F7" s="38">
        <f t="shared" si="0"/>
        <v>784675</v>
      </c>
      <c r="G7" s="38">
        <f t="shared" si="0"/>
        <v>105248</v>
      </c>
      <c r="H7" s="38">
        <f t="shared" si="0"/>
        <v>821368</v>
      </c>
      <c r="I7" s="39">
        <f aca="true" t="shared" si="1" ref="I7:I38">IF(OR(H7=0,B7=0),0,H7/B7*100)</f>
        <v>47.8949372484237</v>
      </c>
      <c r="J7" s="39">
        <f aca="true" t="shared" si="2" ref="J7:J38">IF(OR(H7=0,E7=0),0,H7/E7*100)</f>
        <v>92.29652453077402</v>
      </c>
      <c r="K7" s="38">
        <f>SUM(K62:K69)+SUM(K10:K60)+K8</f>
        <v>737447</v>
      </c>
      <c r="L7" s="38">
        <v>279500005</v>
      </c>
      <c r="M7" s="38">
        <v>174486967</v>
      </c>
      <c r="N7" s="40">
        <f aca="true" t="shared" si="3" ref="N7:N38">IF(OR(K7=0,C7=0),0,K7/C7*100)</f>
        <v>50.611013198928276</v>
      </c>
      <c r="O7" s="41">
        <f aca="true" t="shared" si="4" ref="O7:O38">IF(OR(K7=0,F7=0),0,K7/F7*100)</f>
        <v>93.98120240864051</v>
      </c>
      <c r="P7" s="38">
        <f>SUM(P62:P69)+SUM(P10:P60)+P8</f>
        <v>83921</v>
      </c>
      <c r="Q7" s="38">
        <v>147579360</v>
      </c>
      <c r="R7" s="38">
        <v>279500</v>
      </c>
      <c r="S7" s="38">
        <v>174490</v>
      </c>
      <c r="T7" s="38">
        <v>147582</v>
      </c>
      <c r="U7" s="40">
        <f aca="true" t="shared" si="5" ref="U7:U38">IF(OR(P7=0,D7=0),"  -",P7/D7*100)</f>
        <v>32.54656795256138</v>
      </c>
      <c r="V7" s="41">
        <f aca="true" t="shared" si="6" ref="V7:V38">IF(OR(P7=0,G7=0)," - ",P7/G7*100)</f>
        <v>79.73643204621466</v>
      </c>
      <c r="W7" s="42"/>
      <c r="X7" s="43"/>
      <c r="Y7" s="42"/>
    </row>
    <row r="8" spans="1:25" s="44" customFormat="1" ht="17.25" customHeight="1">
      <c r="A8" s="45" t="s">
        <v>51</v>
      </c>
      <c r="B8" s="46">
        <f>D8+C8</f>
        <v>13460</v>
      </c>
      <c r="C8" s="47">
        <v>10025</v>
      </c>
      <c r="D8" s="47">
        <v>3435</v>
      </c>
      <c r="E8" s="46">
        <f aca="true" t="shared" si="7" ref="E8:E39">G8+F8</f>
        <v>6156</v>
      </c>
      <c r="F8" s="47">
        <v>4787</v>
      </c>
      <c r="G8" s="47">
        <v>1369</v>
      </c>
      <c r="H8" s="46">
        <f>P8+K8</f>
        <v>4613</v>
      </c>
      <c r="I8" s="48">
        <f t="shared" si="1"/>
        <v>34.271916790490344</v>
      </c>
      <c r="J8" s="48">
        <f t="shared" si="2"/>
        <v>74.93502274204027</v>
      </c>
      <c r="K8" s="47">
        <v>4260</v>
      </c>
      <c r="L8" s="47">
        <v>2778657</v>
      </c>
      <c r="M8" s="47">
        <v>394090</v>
      </c>
      <c r="N8" s="49">
        <f t="shared" si="3"/>
        <v>42.49376558603492</v>
      </c>
      <c r="O8" s="49">
        <f t="shared" si="4"/>
        <v>88.99101733862544</v>
      </c>
      <c r="P8" s="47">
        <v>353</v>
      </c>
      <c r="Q8" s="47">
        <v>74819</v>
      </c>
      <c r="R8" s="47">
        <v>2779</v>
      </c>
      <c r="S8" s="47">
        <v>394</v>
      </c>
      <c r="T8" s="47">
        <v>75</v>
      </c>
      <c r="U8" s="49">
        <f t="shared" si="5"/>
        <v>10.276564774381368</v>
      </c>
      <c r="V8" s="49">
        <f t="shared" si="6"/>
        <v>25.785244704163624</v>
      </c>
      <c r="W8" s="43"/>
      <c r="X8" s="43"/>
      <c r="Y8" s="43"/>
    </row>
    <row r="9" spans="1:25" s="44" customFormat="1" ht="17.25" customHeight="1">
      <c r="A9" s="50" t="s">
        <v>52</v>
      </c>
      <c r="B9" s="47">
        <f>SUM(B10:B38)</f>
        <v>42869</v>
      </c>
      <c r="C9" s="47">
        <f>SUM(C10:C38)</f>
        <v>31197</v>
      </c>
      <c r="D9" s="47">
        <f>SUM(D10:D38)</f>
        <v>11672</v>
      </c>
      <c r="E9" s="47">
        <f t="shared" si="7"/>
        <v>19993</v>
      </c>
      <c r="F9" s="47">
        <f>SUM(F10:F38)</f>
        <v>15961</v>
      </c>
      <c r="G9" s="47">
        <f>SUM(G10:G38)</f>
        <v>4032</v>
      </c>
      <c r="H9" s="47">
        <f>SUM(H10:H38)</f>
        <v>16183</v>
      </c>
      <c r="I9" s="48">
        <f t="shared" si="1"/>
        <v>37.74988919732208</v>
      </c>
      <c r="J9" s="48">
        <f t="shared" si="2"/>
        <v>80.94333016555795</v>
      </c>
      <c r="K9" s="47">
        <f>SUM(K10:K38)</f>
        <v>14096</v>
      </c>
      <c r="L9" s="47">
        <v>13195853</v>
      </c>
      <c r="M9" s="47">
        <v>625712</v>
      </c>
      <c r="N9" s="49">
        <f t="shared" si="3"/>
        <v>45.18383177869667</v>
      </c>
      <c r="O9" s="51">
        <f t="shared" si="4"/>
        <v>88.31526846688804</v>
      </c>
      <c r="P9" s="47">
        <f>SUM(P10:P38)</f>
        <v>2087</v>
      </c>
      <c r="Q9" s="47">
        <v>140525</v>
      </c>
      <c r="R9" s="47">
        <v>13197</v>
      </c>
      <c r="S9" s="47">
        <v>625</v>
      </c>
      <c r="T9" s="47">
        <v>139</v>
      </c>
      <c r="U9" s="49">
        <f t="shared" si="5"/>
        <v>17.880397532556547</v>
      </c>
      <c r="V9" s="49">
        <f t="shared" si="6"/>
        <v>51.760912698412696</v>
      </c>
      <c r="W9" s="43"/>
      <c r="X9" s="43"/>
      <c r="Y9" s="43"/>
    </row>
    <row r="10" spans="1:25" s="44" customFormat="1" ht="17.25" customHeight="1">
      <c r="A10" s="52" t="s">
        <v>4</v>
      </c>
      <c r="B10" s="46">
        <f aca="true" t="shared" si="8" ref="B10:B41">D10+C10</f>
        <v>824</v>
      </c>
      <c r="C10" s="47">
        <v>776</v>
      </c>
      <c r="D10" s="47">
        <v>48</v>
      </c>
      <c r="E10" s="46">
        <f t="shared" si="7"/>
        <v>443</v>
      </c>
      <c r="F10" s="47">
        <v>427</v>
      </c>
      <c r="G10" s="47">
        <v>16</v>
      </c>
      <c r="H10" s="46">
        <f aca="true" t="shared" si="9" ref="H10:H41">P10+K10</f>
        <v>414</v>
      </c>
      <c r="I10" s="48">
        <f t="shared" si="1"/>
        <v>50.24271844660194</v>
      </c>
      <c r="J10" s="48">
        <f t="shared" si="2"/>
        <v>93.45372460496614</v>
      </c>
      <c r="K10" s="47">
        <v>405</v>
      </c>
      <c r="L10" s="47">
        <v>50212</v>
      </c>
      <c r="M10" s="47">
        <v>6364</v>
      </c>
      <c r="N10" s="49">
        <f t="shared" si="3"/>
        <v>52.19072164948454</v>
      </c>
      <c r="O10" s="51">
        <f t="shared" si="4"/>
        <v>94.84777517564403</v>
      </c>
      <c r="P10" s="47">
        <v>9</v>
      </c>
      <c r="Q10" s="47">
        <v>1438</v>
      </c>
      <c r="R10" s="47">
        <v>50</v>
      </c>
      <c r="S10" s="47">
        <v>6</v>
      </c>
      <c r="T10" s="47">
        <v>1</v>
      </c>
      <c r="U10" s="49">
        <f t="shared" si="5"/>
        <v>18.75</v>
      </c>
      <c r="V10" s="49">
        <f t="shared" si="6"/>
        <v>56.25</v>
      </c>
      <c r="W10" s="43"/>
      <c r="X10" s="43"/>
      <c r="Y10" s="43"/>
    </row>
    <row r="11" spans="1:25" s="44" customFormat="1" ht="17.25" customHeight="1">
      <c r="A11" s="52" t="s">
        <v>5</v>
      </c>
      <c r="B11" s="46">
        <f t="shared" si="8"/>
        <v>947</v>
      </c>
      <c r="C11" s="47">
        <v>895</v>
      </c>
      <c r="D11" s="47">
        <v>52</v>
      </c>
      <c r="E11" s="46">
        <f t="shared" si="7"/>
        <v>532</v>
      </c>
      <c r="F11" s="47">
        <v>487</v>
      </c>
      <c r="G11" s="47">
        <v>45</v>
      </c>
      <c r="H11" s="46">
        <f t="shared" si="9"/>
        <v>475</v>
      </c>
      <c r="I11" s="48">
        <f t="shared" si="1"/>
        <v>50.158394931362196</v>
      </c>
      <c r="J11" s="48">
        <f t="shared" si="2"/>
        <v>89.28571428571429</v>
      </c>
      <c r="K11" s="47">
        <v>464</v>
      </c>
      <c r="L11" s="47">
        <v>24622</v>
      </c>
      <c r="M11" s="47">
        <v>1594</v>
      </c>
      <c r="N11" s="49">
        <f t="shared" si="3"/>
        <v>51.84357541899441</v>
      </c>
      <c r="O11" s="51">
        <f t="shared" si="4"/>
        <v>95.27720739219713</v>
      </c>
      <c r="P11" s="47">
        <v>11</v>
      </c>
      <c r="Q11" s="47">
        <v>1048</v>
      </c>
      <c r="R11" s="47">
        <v>25</v>
      </c>
      <c r="S11" s="47">
        <v>2</v>
      </c>
      <c r="T11" s="47">
        <v>1</v>
      </c>
      <c r="U11" s="49">
        <f t="shared" si="5"/>
        <v>21.153846153846153</v>
      </c>
      <c r="V11" s="49">
        <f t="shared" si="6"/>
        <v>24.444444444444443</v>
      </c>
      <c r="W11" s="43"/>
      <c r="X11" s="43"/>
      <c r="Y11" s="43"/>
    </row>
    <row r="12" spans="1:25" s="44" customFormat="1" ht="17.25" customHeight="1">
      <c r="A12" s="52" t="s">
        <v>6</v>
      </c>
      <c r="B12" s="46">
        <f t="shared" si="8"/>
        <v>242</v>
      </c>
      <c r="C12" s="47">
        <v>200</v>
      </c>
      <c r="D12" s="47">
        <v>42</v>
      </c>
      <c r="E12" s="46">
        <f t="shared" si="7"/>
        <v>116</v>
      </c>
      <c r="F12" s="47">
        <v>112</v>
      </c>
      <c r="G12" s="47">
        <v>4</v>
      </c>
      <c r="H12" s="46">
        <f t="shared" si="9"/>
        <v>104</v>
      </c>
      <c r="I12" s="48">
        <f t="shared" si="1"/>
        <v>42.97520661157025</v>
      </c>
      <c r="J12" s="48">
        <f t="shared" si="2"/>
        <v>89.65517241379311</v>
      </c>
      <c r="K12" s="47">
        <v>102</v>
      </c>
      <c r="L12" s="47">
        <v>27167</v>
      </c>
      <c r="M12" s="47">
        <v>308</v>
      </c>
      <c r="N12" s="49">
        <f t="shared" si="3"/>
        <v>51</v>
      </c>
      <c r="O12" s="51">
        <f t="shared" si="4"/>
        <v>91.07142857142857</v>
      </c>
      <c r="P12" s="47">
        <v>2</v>
      </c>
      <c r="Q12" s="47"/>
      <c r="R12" s="47"/>
      <c r="S12" s="47"/>
      <c r="T12" s="47"/>
      <c r="U12" s="49">
        <f t="shared" si="5"/>
        <v>4.761904761904762</v>
      </c>
      <c r="V12" s="49">
        <f t="shared" si="6"/>
        <v>50</v>
      </c>
      <c r="W12" s="43"/>
      <c r="X12" s="53"/>
      <c r="Y12" s="53"/>
    </row>
    <row r="13" spans="1:25" s="44" customFormat="1" ht="17.25" customHeight="1">
      <c r="A13" s="52" t="s">
        <v>7</v>
      </c>
      <c r="B13" s="46">
        <f t="shared" si="8"/>
        <v>5110</v>
      </c>
      <c r="C13" s="47">
        <v>3905</v>
      </c>
      <c r="D13" s="47">
        <v>1205</v>
      </c>
      <c r="E13" s="46">
        <f t="shared" si="7"/>
        <v>2884</v>
      </c>
      <c r="F13" s="47">
        <v>1806</v>
      </c>
      <c r="G13" s="47">
        <v>1078</v>
      </c>
      <c r="H13" s="46">
        <f t="shared" si="9"/>
        <v>1896</v>
      </c>
      <c r="I13" s="48">
        <f t="shared" si="1"/>
        <v>37.10371819960861</v>
      </c>
      <c r="J13" s="48">
        <f t="shared" si="2"/>
        <v>65.74202496532594</v>
      </c>
      <c r="K13" s="47">
        <v>1604</v>
      </c>
      <c r="L13" s="47">
        <v>281199</v>
      </c>
      <c r="M13" s="47">
        <v>6218</v>
      </c>
      <c r="N13" s="49">
        <f t="shared" si="3"/>
        <v>41.07554417413573</v>
      </c>
      <c r="O13" s="51">
        <f t="shared" si="4"/>
        <v>88.81506090808416</v>
      </c>
      <c r="P13" s="47">
        <v>292</v>
      </c>
      <c r="Q13" s="47"/>
      <c r="R13" s="47"/>
      <c r="S13" s="47"/>
      <c r="T13" s="47"/>
      <c r="U13" s="49">
        <f t="shared" si="5"/>
        <v>24.232365145228215</v>
      </c>
      <c r="V13" s="49">
        <f t="shared" si="6"/>
        <v>27.087198515769945</v>
      </c>
      <c r="W13" s="43"/>
      <c r="X13" s="43"/>
      <c r="Y13" s="43"/>
    </row>
    <row r="14" spans="1:25" s="44" customFormat="1" ht="17.25" customHeight="1">
      <c r="A14" s="52" t="s">
        <v>8</v>
      </c>
      <c r="B14" s="46">
        <f t="shared" si="8"/>
        <v>2953</v>
      </c>
      <c r="C14" s="47">
        <v>2850</v>
      </c>
      <c r="D14" s="47">
        <v>103</v>
      </c>
      <c r="E14" s="46">
        <f t="shared" si="7"/>
        <v>1430</v>
      </c>
      <c r="F14" s="47">
        <v>1396</v>
      </c>
      <c r="G14" s="47">
        <v>34</v>
      </c>
      <c r="H14" s="46">
        <f t="shared" si="9"/>
        <v>1233</v>
      </c>
      <c r="I14" s="48">
        <f t="shared" si="1"/>
        <v>41.75414832373857</v>
      </c>
      <c r="J14" s="48">
        <f t="shared" si="2"/>
        <v>86.22377622377623</v>
      </c>
      <c r="K14" s="47">
        <v>1201</v>
      </c>
      <c r="L14" s="47">
        <v>49643</v>
      </c>
      <c r="M14" s="47">
        <v>3880</v>
      </c>
      <c r="N14" s="49">
        <f t="shared" si="3"/>
        <v>42.140350877192986</v>
      </c>
      <c r="O14" s="51">
        <f t="shared" si="4"/>
        <v>86.03151862464183</v>
      </c>
      <c r="P14" s="47">
        <v>32</v>
      </c>
      <c r="Q14" s="47">
        <v>1025</v>
      </c>
      <c r="R14" s="47">
        <v>50</v>
      </c>
      <c r="S14" s="47">
        <v>4</v>
      </c>
      <c r="T14" s="47">
        <v>1</v>
      </c>
      <c r="U14" s="49">
        <f t="shared" si="5"/>
        <v>31.06796116504854</v>
      </c>
      <c r="V14" s="49">
        <f t="shared" si="6"/>
        <v>94.11764705882352</v>
      </c>
      <c r="W14" s="43"/>
      <c r="X14" s="43"/>
      <c r="Y14" s="43"/>
    </row>
    <row r="15" spans="1:25" s="44" customFormat="1" ht="17.25" customHeight="1">
      <c r="A15" s="52" t="s">
        <v>9</v>
      </c>
      <c r="B15" s="46">
        <f t="shared" si="8"/>
        <v>145</v>
      </c>
      <c r="C15" s="47">
        <v>132</v>
      </c>
      <c r="D15" s="47">
        <v>13</v>
      </c>
      <c r="E15" s="46">
        <f t="shared" si="7"/>
        <v>70</v>
      </c>
      <c r="F15" s="47">
        <v>66</v>
      </c>
      <c r="G15" s="47">
        <v>4</v>
      </c>
      <c r="H15" s="46">
        <f t="shared" si="9"/>
        <v>68</v>
      </c>
      <c r="I15" s="48">
        <f t="shared" si="1"/>
        <v>46.89655172413793</v>
      </c>
      <c r="J15" s="48">
        <f t="shared" si="2"/>
        <v>97.14285714285714</v>
      </c>
      <c r="K15" s="47">
        <v>64</v>
      </c>
      <c r="L15" s="47">
        <v>10198</v>
      </c>
      <c r="M15" s="47">
        <v>2579</v>
      </c>
      <c r="N15" s="49">
        <f t="shared" si="3"/>
        <v>48.484848484848484</v>
      </c>
      <c r="O15" s="51">
        <f t="shared" si="4"/>
        <v>96.96969696969697</v>
      </c>
      <c r="P15" s="47">
        <v>4</v>
      </c>
      <c r="Q15" s="47">
        <v>2164</v>
      </c>
      <c r="R15" s="47">
        <v>10</v>
      </c>
      <c r="S15" s="47">
        <v>3</v>
      </c>
      <c r="T15" s="47">
        <v>2</v>
      </c>
      <c r="U15" s="49">
        <f t="shared" si="5"/>
        <v>30.76923076923077</v>
      </c>
      <c r="V15" s="49">
        <f t="shared" si="6"/>
        <v>100</v>
      </c>
      <c r="W15" s="43"/>
      <c r="X15" s="53"/>
      <c r="Y15" s="53"/>
    </row>
    <row r="16" spans="1:25" s="44" customFormat="1" ht="17.25" customHeight="1">
      <c r="A16" s="52" t="s">
        <v>10</v>
      </c>
      <c r="B16" s="46">
        <f t="shared" si="8"/>
        <v>73</v>
      </c>
      <c r="C16" s="47">
        <v>70</v>
      </c>
      <c r="D16" s="47">
        <v>3</v>
      </c>
      <c r="E16" s="46">
        <f t="shared" si="7"/>
        <v>46</v>
      </c>
      <c r="F16" s="47">
        <v>44</v>
      </c>
      <c r="G16" s="47">
        <v>2</v>
      </c>
      <c r="H16" s="46">
        <f t="shared" si="9"/>
        <v>43</v>
      </c>
      <c r="I16" s="48">
        <f t="shared" si="1"/>
        <v>58.9041095890411</v>
      </c>
      <c r="J16" s="48">
        <f t="shared" si="2"/>
        <v>93.47826086956522</v>
      </c>
      <c r="K16" s="47">
        <v>42</v>
      </c>
      <c r="L16" s="47">
        <v>10198</v>
      </c>
      <c r="M16" s="47">
        <v>2579</v>
      </c>
      <c r="N16" s="49">
        <f t="shared" si="3"/>
        <v>60</v>
      </c>
      <c r="O16" s="51">
        <f t="shared" si="4"/>
        <v>95.45454545454545</v>
      </c>
      <c r="P16" s="47">
        <v>1</v>
      </c>
      <c r="Q16" s="47"/>
      <c r="R16" s="47"/>
      <c r="S16" s="47"/>
      <c r="T16" s="47"/>
      <c r="U16" s="49">
        <f t="shared" si="5"/>
        <v>33.33333333333333</v>
      </c>
      <c r="V16" s="49">
        <f t="shared" si="6"/>
        <v>50</v>
      </c>
      <c r="W16" s="43"/>
      <c r="X16" s="43"/>
      <c r="Y16" s="43"/>
    </row>
    <row r="17" spans="1:25" s="44" customFormat="1" ht="17.25" customHeight="1">
      <c r="A17" s="52" t="s">
        <v>11</v>
      </c>
      <c r="B17" s="46">
        <f t="shared" si="8"/>
        <v>141</v>
      </c>
      <c r="C17" s="47">
        <v>132</v>
      </c>
      <c r="D17" s="47">
        <v>9</v>
      </c>
      <c r="E17" s="46">
        <f t="shared" si="7"/>
        <v>84</v>
      </c>
      <c r="F17" s="47">
        <v>76</v>
      </c>
      <c r="G17" s="47">
        <v>8</v>
      </c>
      <c r="H17" s="46">
        <f t="shared" si="9"/>
        <v>77</v>
      </c>
      <c r="I17" s="48">
        <f t="shared" si="1"/>
        <v>54.60992907801418</v>
      </c>
      <c r="J17" s="48">
        <f t="shared" si="2"/>
        <v>91.66666666666666</v>
      </c>
      <c r="K17" s="47">
        <v>70</v>
      </c>
      <c r="L17" s="47">
        <v>2999</v>
      </c>
      <c r="M17" s="47">
        <v>0</v>
      </c>
      <c r="N17" s="49">
        <f t="shared" si="3"/>
        <v>53.03030303030303</v>
      </c>
      <c r="O17" s="51">
        <f t="shared" si="4"/>
        <v>92.10526315789474</v>
      </c>
      <c r="P17" s="47">
        <v>7</v>
      </c>
      <c r="Q17" s="47">
        <v>0</v>
      </c>
      <c r="R17" s="47">
        <v>3</v>
      </c>
      <c r="S17" s="47">
        <v>0</v>
      </c>
      <c r="T17" s="47">
        <v>0</v>
      </c>
      <c r="U17" s="49">
        <f t="shared" si="5"/>
        <v>77.77777777777779</v>
      </c>
      <c r="V17" s="49">
        <f t="shared" si="6"/>
        <v>87.5</v>
      </c>
      <c r="W17" s="43"/>
      <c r="X17" s="43"/>
      <c r="Y17" s="43"/>
    </row>
    <row r="18" spans="1:25" s="44" customFormat="1" ht="17.25" customHeight="1">
      <c r="A18" s="52" t="s">
        <v>12</v>
      </c>
      <c r="B18" s="46">
        <f t="shared" si="8"/>
        <v>1011</v>
      </c>
      <c r="C18" s="47">
        <v>680</v>
      </c>
      <c r="D18" s="47">
        <v>331</v>
      </c>
      <c r="E18" s="46">
        <f t="shared" si="7"/>
        <v>393</v>
      </c>
      <c r="F18" s="47">
        <v>371</v>
      </c>
      <c r="G18" s="47">
        <v>22</v>
      </c>
      <c r="H18" s="46">
        <f t="shared" si="9"/>
        <v>375</v>
      </c>
      <c r="I18" s="48">
        <f t="shared" si="1"/>
        <v>37.0919881305638</v>
      </c>
      <c r="J18" s="48">
        <f t="shared" si="2"/>
        <v>95.41984732824427</v>
      </c>
      <c r="K18" s="47">
        <v>356</v>
      </c>
      <c r="L18" s="47">
        <v>95853</v>
      </c>
      <c r="M18" s="47">
        <v>6100</v>
      </c>
      <c r="N18" s="49">
        <f t="shared" si="3"/>
        <v>52.352941176470594</v>
      </c>
      <c r="O18" s="51">
        <f t="shared" si="4"/>
        <v>95.95687331536388</v>
      </c>
      <c r="P18" s="47">
        <v>19</v>
      </c>
      <c r="Q18" s="47"/>
      <c r="R18" s="47"/>
      <c r="S18" s="47"/>
      <c r="T18" s="47"/>
      <c r="U18" s="49">
        <f t="shared" si="5"/>
        <v>5.740181268882175</v>
      </c>
      <c r="V18" s="49">
        <f t="shared" si="6"/>
        <v>86.36363636363636</v>
      </c>
      <c r="W18" s="43"/>
      <c r="X18" s="43"/>
      <c r="Y18" s="43"/>
    </row>
    <row r="19" spans="1:25" s="44" customFormat="1" ht="17.25" customHeight="1">
      <c r="A19" s="52" t="s">
        <v>13</v>
      </c>
      <c r="B19" s="46">
        <f t="shared" si="8"/>
        <v>878</v>
      </c>
      <c r="C19" s="47">
        <v>872</v>
      </c>
      <c r="D19" s="47">
        <v>6</v>
      </c>
      <c r="E19" s="46">
        <f t="shared" si="7"/>
        <v>399</v>
      </c>
      <c r="F19" s="47">
        <v>395</v>
      </c>
      <c r="G19" s="47">
        <v>4</v>
      </c>
      <c r="H19" s="46">
        <f t="shared" si="9"/>
        <v>346</v>
      </c>
      <c r="I19" s="48">
        <f t="shared" si="1"/>
        <v>39.40774487471526</v>
      </c>
      <c r="J19" s="48">
        <f t="shared" si="2"/>
        <v>86.71679197994987</v>
      </c>
      <c r="K19" s="47">
        <v>344</v>
      </c>
      <c r="L19" s="47">
        <v>3206239</v>
      </c>
      <c r="M19" s="47">
        <v>1350</v>
      </c>
      <c r="N19" s="49">
        <f t="shared" si="3"/>
        <v>39.44954128440367</v>
      </c>
      <c r="O19" s="51">
        <f t="shared" si="4"/>
        <v>87.0886075949367</v>
      </c>
      <c r="P19" s="47">
        <v>2</v>
      </c>
      <c r="Q19" s="47"/>
      <c r="R19" s="47"/>
      <c r="S19" s="47"/>
      <c r="T19" s="47"/>
      <c r="U19" s="49">
        <f t="shared" si="5"/>
        <v>33.33333333333333</v>
      </c>
      <c r="V19" s="49">
        <f t="shared" si="6"/>
        <v>50</v>
      </c>
      <c r="W19" s="43"/>
      <c r="X19" s="43"/>
      <c r="Y19" s="43"/>
    </row>
    <row r="20" spans="1:25" s="44" customFormat="1" ht="17.25" customHeight="1">
      <c r="A20" s="52" t="s">
        <v>14</v>
      </c>
      <c r="B20" s="46">
        <f t="shared" si="8"/>
        <v>182</v>
      </c>
      <c r="C20" s="47">
        <v>181</v>
      </c>
      <c r="D20" s="47">
        <v>1</v>
      </c>
      <c r="E20" s="46">
        <f t="shared" si="7"/>
        <v>104</v>
      </c>
      <c r="F20" s="47">
        <v>104</v>
      </c>
      <c r="G20" s="47">
        <v>0</v>
      </c>
      <c r="H20" s="46">
        <f t="shared" si="9"/>
        <v>94</v>
      </c>
      <c r="I20" s="48">
        <f t="shared" si="1"/>
        <v>51.64835164835166</v>
      </c>
      <c r="J20" s="48">
        <f t="shared" si="2"/>
        <v>90.38461538461539</v>
      </c>
      <c r="K20" s="47">
        <v>94</v>
      </c>
      <c r="L20" s="47">
        <v>953</v>
      </c>
      <c r="M20" s="47">
        <v>150</v>
      </c>
      <c r="N20" s="49">
        <f t="shared" si="3"/>
        <v>51.93370165745856</v>
      </c>
      <c r="O20" s="51">
        <f t="shared" si="4"/>
        <v>90.38461538461539</v>
      </c>
      <c r="P20" s="47">
        <v>0</v>
      </c>
      <c r="Q20" s="47"/>
      <c r="R20" s="47"/>
      <c r="S20" s="47"/>
      <c r="T20" s="47"/>
      <c r="U20" s="49" t="str">
        <f t="shared" si="5"/>
        <v>  -</v>
      </c>
      <c r="V20" s="49" t="str">
        <f t="shared" si="6"/>
        <v> - </v>
      </c>
      <c r="W20" s="43"/>
      <c r="X20" s="43"/>
      <c r="Y20" s="43"/>
    </row>
    <row r="21" spans="1:25" s="44" customFormat="1" ht="17.25" customHeight="1">
      <c r="A21" s="50" t="s">
        <v>15</v>
      </c>
      <c r="B21" s="46">
        <f t="shared" si="8"/>
        <v>310</v>
      </c>
      <c r="C21" s="47">
        <v>310</v>
      </c>
      <c r="D21" s="47">
        <v>0</v>
      </c>
      <c r="E21" s="46">
        <f t="shared" si="7"/>
        <v>180</v>
      </c>
      <c r="F21" s="47">
        <v>180</v>
      </c>
      <c r="G21" s="47">
        <v>0</v>
      </c>
      <c r="H21" s="46">
        <f t="shared" si="9"/>
        <v>173</v>
      </c>
      <c r="I21" s="48">
        <f t="shared" si="1"/>
        <v>55.80645161290323</v>
      </c>
      <c r="J21" s="48">
        <f t="shared" si="2"/>
        <v>96.11111111111111</v>
      </c>
      <c r="K21" s="47">
        <v>173</v>
      </c>
      <c r="L21" s="47">
        <v>1310</v>
      </c>
      <c r="M21" s="47">
        <v>100</v>
      </c>
      <c r="N21" s="49">
        <f t="shared" si="3"/>
        <v>55.80645161290323</v>
      </c>
      <c r="O21" s="51">
        <f t="shared" si="4"/>
        <v>96.11111111111111</v>
      </c>
      <c r="P21" s="47">
        <v>0</v>
      </c>
      <c r="Q21" s="47"/>
      <c r="R21" s="47"/>
      <c r="S21" s="47"/>
      <c r="T21" s="47"/>
      <c r="U21" s="49" t="str">
        <f t="shared" si="5"/>
        <v>  -</v>
      </c>
      <c r="V21" s="49" t="str">
        <f t="shared" si="6"/>
        <v> - </v>
      </c>
      <c r="W21" s="43"/>
      <c r="X21" s="53"/>
      <c r="Y21" s="53"/>
    </row>
    <row r="22" spans="1:25" s="44" customFormat="1" ht="17.25" customHeight="1">
      <c r="A22" s="52" t="s">
        <v>16</v>
      </c>
      <c r="B22" s="46">
        <f t="shared" si="8"/>
        <v>302</v>
      </c>
      <c r="C22" s="47">
        <v>300</v>
      </c>
      <c r="D22" s="47">
        <v>2</v>
      </c>
      <c r="E22" s="46">
        <f t="shared" si="7"/>
        <v>183</v>
      </c>
      <c r="F22" s="47">
        <v>182</v>
      </c>
      <c r="G22" s="47">
        <v>1</v>
      </c>
      <c r="H22" s="46">
        <f t="shared" si="9"/>
        <v>171</v>
      </c>
      <c r="I22" s="48">
        <f t="shared" si="1"/>
        <v>56.622516556291394</v>
      </c>
      <c r="J22" s="48">
        <f t="shared" si="2"/>
        <v>93.44262295081968</v>
      </c>
      <c r="K22" s="47">
        <v>171</v>
      </c>
      <c r="L22" s="47">
        <v>1530</v>
      </c>
      <c r="M22" s="47">
        <v>98</v>
      </c>
      <c r="N22" s="49">
        <f t="shared" si="3"/>
        <v>56.99999999999999</v>
      </c>
      <c r="O22" s="51">
        <f t="shared" si="4"/>
        <v>93.95604395604396</v>
      </c>
      <c r="P22" s="47">
        <v>0</v>
      </c>
      <c r="Q22" s="47"/>
      <c r="R22" s="47"/>
      <c r="S22" s="47"/>
      <c r="T22" s="47"/>
      <c r="U22" s="49" t="str">
        <f t="shared" si="5"/>
        <v>  -</v>
      </c>
      <c r="V22" s="49" t="str">
        <f t="shared" si="6"/>
        <v> - </v>
      </c>
      <c r="W22" s="43"/>
      <c r="X22" s="53"/>
      <c r="Y22" s="53"/>
    </row>
    <row r="23" spans="1:25" s="44" customFormat="1" ht="17.25" customHeight="1">
      <c r="A23" s="52" t="s">
        <v>17</v>
      </c>
      <c r="B23" s="46">
        <f t="shared" si="8"/>
        <v>114</v>
      </c>
      <c r="C23" s="47">
        <v>114</v>
      </c>
      <c r="D23" s="54">
        <v>0</v>
      </c>
      <c r="E23" s="46">
        <f t="shared" si="7"/>
        <v>66</v>
      </c>
      <c r="F23" s="47">
        <v>66</v>
      </c>
      <c r="G23" s="54">
        <v>0</v>
      </c>
      <c r="H23" s="46">
        <f t="shared" si="9"/>
        <v>64</v>
      </c>
      <c r="I23" s="48">
        <f t="shared" si="1"/>
        <v>56.14035087719298</v>
      </c>
      <c r="J23" s="48">
        <f t="shared" si="2"/>
        <v>96.96969696969697</v>
      </c>
      <c r="K23" s="47">
        <v>64</v>
      </c>
      <c r="L23" s="47">
        <v>420</v>
      </c>
      <c r="M23" s="47">
        <v>136</v>
      </c>
      <c r="N23" s="49">
        <f t="shared" si="3"/>
        <v>56.14035087719298</v>
      </c>
      <c r="O23" s="51">
        <f t="shared" si="4"/>
        <v>96.96969696969697</v>
      </c>
      <c r="P23" s="47">
        <v>0</v>
      </c>
      <c r="Q23" s="47"/>
      <c r="R23" s="47"/>
      <c r="S23" s="47"/>
      <c r="T23" s="47"/>
      <c r="U23" s="49" t="str">
        <f t="shared" si="5"/>
        <v>  -</v>
      </c>
      <c r="V23" s="49" t="str">
        <f t="shared" si="6"/>
        <v> - </v>
      </c>
      <c r="W23" s="42"/>
      <c r="X23" s="43"/>
      <c r="Y23" s="43"/>
    </row>
    <row r="24" spans="1:25" s="44" customFormat="1" ht="17.25" customHeight="1">
      <c r="A24" s="50" t="s">
        <v>18</v>
      </c>
      <c r="B24" s="46">
        <f t="shared" si="8"/>
        <v>358</v>
      </c>
      <c r="C24" s="47">
        <v>357</v>
      </c>
      <c r="D24" s="54">
        <v>1</v>
      </c>
      <c r="E24" s="46">
        <f t="shared" si="7"/>
        <v>207</v>
      </c>
      <c r="F24" s="47">
        <v>207</v>
      </c>
      <c r="G24" s="54">
        <v>0</v>
      </c>
      <c r="H24" s="46">
        <f t="shared" si="9"/>
        <v>200</v>
      </c>
      <c r="I24" s="48">
        <f t="shared" si="1"/>
        <v>55.865921787709496</v>
      </c>
      <c r="J24" s="48">
        <f t="shared" si="2"/>
        <v>96.61835748792271</v>
      </c>
      <c r="K24" s="47">
        <v>200</v>
      </c>
      <c r="L24" s="47">
        <v>445</v>
      </c>
      <c r="M24" s="47">
        <v>145</v>
      </c>
      <c r="N24" s="49">
        <f t="shared" si="3"/>
        <v>56.022408963585434</v>
      </c>
      <c r="O24" s="51">
        <f t="shared" si="4"/>
        <v>96.61835748792271</v>
      </c>
      <c r="P24" s="47">
        <v>0</v>
      </c>
      <c r="Q24" s="47"/>
      <c r="R24" s="47"/>
      <c r="S24" s="47"/>
      <c r="T24" s="47"/>
      <c r="U24" s="49" t="str">
        <f t="shared" si="5"/>
        <v>  -</v>
      </c>
      <c r="V24" s="49" t="str">
        <f t="shared" si="6"/>
        <v> - </v>
      </c>
      <c r="W24" s="43"/>
      <c r="X24" s="43"/>
      <c r="Y24" s="43"/>
    </row>
    <row r="25" spans="1:25" s="44" customFormat="1" ht="17.25" customHeight="1">
      <c r="A25" s="50" t="s">
        <v>19</v>
      </c>
      <c r="B25" s="46">
        <f t="shared" si="8"/>
        <v>915</v>
      </c>
      <c r="C25" s="47">
        <v>913</v>
      </c>
      <c r="D25" s="47">
        <v>2</v>
      </c>
      <c r="E25" s="46">
        <f t="shared" si="7"/>
        <v>761</v>
      </c>
      <c r="F25" s="47">
        <v>760</v>
      </c>
      <c r="G25" s="47">
        <v>1</v>
      </c>
      <c r="H25" s="46">
        <f t="shared" si="9"/>
        <v>727</v>
      </c>
      <c r="I25" s="48">
        <f t="shared" si="1"/>
        <v>79.45355191256832</v>
      </c>
      <c r="J25" s="48">
        <f t="shared" si="2"/>
        <v>95.53219448094612</v>
      </c>
      <c r="K25" s="47">
        <v>727</v>
      </c>
      <c r="L25" s="47">
        <v>49400</v>
      </c>
      <c r="M25" s="47">
        <v>48679</v>
      </c>
      <c r="N25" s="49">
        <f t="shared" si="3"/>
        <v>79.62760131434831</v>
      </c>
      <c r="O25" s="51">
        <f t="shared" si="4"/>
        <v>95.65789473684211</v>
      </c>
      <c r="P25" s="47">
        <v>0</v>
      </c>
      <c r="Q25" s="47">
        <v>8049</v>
      </c>
      <c r="R25" s="47">
        <v>49</v>
      </c>
      <c r="S25" s="47">
        <v>49</v>
      </c>
      <c r="T25" s="47">
        <v>8</v>
      </c>
      <c r="U25" s="49" t="str">
        <f t="shared" si="5"/>
        <v>  -</v>
      </c>
      <c r="V25" s="49" t="str">
        <f t="shared" si="6"/>
        <v> - </v>
      </c>
      <c r="W25" s="43"/>
      <c r="X25" s="43"/>
      <c r="Y25" s="43"/>
    </row>
    <row r="26" spans="1:25" s="44" customFormat="1" ht="17.25" customHeight="1">
      <c r="A26" s="52" t="s">
        <v>20</v>
      </c>
      <c r="B26" s="46">
        <f t="shared" si="8"/>
        <v>8773</v>
      </c>
      <c r="C26" s="47">
        <v>4898</v>
      </c>
      <c r="D26" s="47">
        <v>3875</v>
      </c>
      <c r="E26" s="46">
        <f t="shared" si="7"/>
        <v>3466</v>
      </c>
      <c r="F26" s="47">
        <v>2182</v>
      </c>
      <c r="G26" s="47">
        <v>1284</v>
      </c>
      <c r="H26" s="46">
        <f t="shared" si="9"/>
        <v>2715</v>
      </c>
      <c r="I26" s="48">
        <f t="shared" si="1"/>
        <v>30.947224438618488</v>
      </c>
      <c r="J26" s="48">
        <f t="shared" si="2"/>
        <v>78.33237160992499</v>
      </c>
      <c r="K26" s="47">
        <v>1821</v>
      </c>
      <c r="L26" s="47">
        <v>2445535</v>
      </c>
      <c r="M26" s="47">
        <v>207988</v>
      </c>
      <c r="N26" s="49">
        <f t="shared" si="3"/>
        <v>37.17844017966517</v>
      </c>
      <c r="O26" s="51">
        <f t="shared" si="4"/>
        <v>83.45554537121906</v>
      </c>
      <c r="P26" s="47">
        <v>894</v>
      </c>
      <c r="Q26" s="47">
        <v>61706</v>
      </c>
      <c r="R26" s="47">
        <v>2446</v>
      </c>
      <c r="S26" s="47">
        <v>208</v>
      </c>
      <c r="T26" s="47">
        <v>62</v>
      </c>
      <c r="U26" s="49">
        <f t="shared" si="5"/>
        <v>23.070967741935483</v>
      </c>
      <c r="V26" s="49">
        <f t="shared" si="6"/>
        <v>69.62616822429906</v>
      </c>
      <c r="W26" s="43"/>
      <c r="X26" s="43"/>
      <c r="Y26" s="43"/>
    </row>
    <row r="27" spans="1:25" s="44" customFormat="1" ht="17.25" customHeight="1">
      <c r="A27" s="52" t="s">
        <v>21</v>
      </c>
      <c r="B27" s="46">
        <f t="shared" si="8"/>
        <v>582</v>
      </c>
      <c r="C27" s="47">
        <v>575</v>
      </c>
      <c r="D27" s="47">
        <v>7</v>
      </c>
      <c r="E27" s="46">
        <f t="shared" si="7"/>
        <v>235</v>
      </c>
      <c r="F27" s="47">
        <v>230</v>
      </c>
      <c r="G27" s="47">
        <v>5</v>
      </c>
      <c r="H27" s="46">
        <f t="shared" si="9"/>
        <v>209</v>
      </c>
      <c r="I27" s="48">
        <f t="shared" si="1"/>
        <v>35.9106529209622</v>
      </c>
      <c r="J27" s="48">
        <f t="shared" si="2"/>
        <v>88.93617021276596</v>
      </c>
      <c r="K27" s="47">
        <v>204</v>
      </c>
      <c r="L27" s="47">
        <v>9531</v>
      </c>
      <c r="M27" s="47">
        <v>2277</v>
      </c>
      <c r="N27" s="49">
        <f t="shared" si="3"/>
        <v>35.47826086956521</v>
      </c>
      <c r="O27" s="51">
        <f t="shared" si="4"/>
        <v>88.69565217391305</v>
      </c>
      <c r="P27" s="47">
        <v>5</v>
      </c>
      <c r="Q27" s="54" t="s">
        <v>53</v>
      </c>
      <c r="R27" s="54" t="s">
        <v>53</v>
      </c>
      <c r="S27" s="54" t="s">
        <v>53</v>
      </c>
      <c r="T27" s="54" t="s">
        <v>53</v>
      </c>
      <c r="U27" s="49">
        <f t="shared" si="5"/>
        <v>71.42857142857143</v>
      </c>
      <c r="V27" s="49">
        <f t="shared" si="6"/>
        <v>100</v>
      </c>
      <c r="W27" s="43"/>
      <c r="X27" s="43"/>
      <c r="Y27" s="43"/>
    </row>
    <row r="28" spans="1:25" s="44" customFormat="1" ht="17.25" customHeight="1">
      <c r="A28" s="52" t="s">
        <v>22</v>
      </c>
      <c r="B28" s="46">
        <f t="shared" si="8"/>
        <v>1761</v>
      </c>
      <c r="C28" s="47">
        <v>1169</v>
      </c>
      <c r="D28" s="47">
        <v>592</v>
      </c>
      <c r="E28" s="46">
        <f t="shared" si="7"/>
        <v>668</v>
      </c>
      <c r="F28" s="47">
        <v>460</v>
      </c>
      <c r="G28" s="47">
        <v>208</v>
      </c>
      <c r="H28" s="46">
        <f t="shared" si="9"/>
        <v>633</v>
      </c>
      <c r="I28" s="48">
        <f t="shared" si="1"/>
        <v>35.945485519591145</v>
      </c>
      <c r="J28" s="48">
        <f t="shared" si="2"/>
        <v>94.76047904191617</v>
      </c>
      <c r="K28" s="47">
        <v>435</v>
      </c>
      <c r="L28" s="47">
        <v>9531</v>
      </c>
      <c r="M28" s="47">
        <v>2277</v>
      </c>
      <c r="N28" s="49">
        <f t="shared" si="3"/>
        <v>37.211291702309666</v>
      </c>
      <c r="O28" s="51">
        <f t="shared" si="4"/>
        <v>94.56521739130434</v>
      </c>
      <c r="P28" s="47">
        <v>198</v>
      </c>
      <c r="Q28" s="47">
        <v>216</v>
      </c>
      <c r="R28" s="47">
        <v>10</v>
      </c>
      <c r="S28" s="47">
        <v>2</v>
      </c>
      <c r="T28" s="47">
        <v>0</v>
      </c>
      <c r="U28" s="49">
        <f t="shared" si="5"/>
        <v>33.44594594594595</v>
      </c>
      <c r="V28" s="49">
        <f t="shared" si="6"/>
        <v>95.1923076923077</v>
      </c>
      <c r="W28" s="43"/>
      <c r="X28" s="43"/>
      <c r="Y28" s="43"/>
    </row>
    <row r="29" spans="1:25" s="44" customFormat="1" ht="17.25" customHeight="1">
      <c r="A29" s="52" t="s">
        <v>23</v>
      </c>
      <c r="B29" s="46">
        <f t="shared" si="8"/>
        <v>312</v>
      </c>
      <c r="C29" s="47">
        <v>210</v>
      </c>
      <c r="D29" s="47">
        <v>102</v>
      </c>
      <c r="E29" s="46">
        <f t="shared" si="7"/>
        <v>121</v>
      </c>
      <c r="F29" s="47">
        <v>105</v>
      </c>
      <c r="G29" s="47">
        <v>16</v>
      </c>
      <c r="H29" s="46">
        <f t="shared" si="9"/>
        <v>116</v>
      </c>
      <c r="I29" s="48">
        <f t="shared" si="1"/>
        <v>37.17948717948718</v>
      </c>
      <c r="J29" s="48">
        <f t="shared" si="2"/>
        <v>95.86776859504133</v>
      </c>
      <c r="K29" s="47">
        <v>100</v>
      </c>
      <c r="L29" s="47">
        <v>9531</v>
      </c>
      <c r="M29" s="47">
        <v>2277</v>
      </c>
      <c r="N29" s="49">
        <f t="shared" si="3"/>
        <v>47.61904761904761</v>
      </c>
      <c r="O29" s="51">
        <f t="shared" si="4"/>
        <v>95.23809523809523</v>
      </c>
      <c r="P29" s="47">
        <v>16</v>
      </c>
      <c r="Q29" s="47">
        <v>216</v>
      </c>
      <c r="R29" s="47">
        <v>10</v>
      </c>
      <c r="S29" s="47">
        <v>2</v>
      </c>
      <c r="T29" s="47">
        <v>0</v>
      </c>
      <c r="U29" s="49">
        <f t="shared" si="5"/>
        <v>15.686274509803921</v>
      </c>
      <c r="V29" s="49">
        <f t="shared" si="6"/>
        <v>100</v>
      </c>
      <c r="W29" s="43"/>
      <c r="X29" s="43"/>
      <c r="Y29" s="43"/>
    </row>
    <row r="30" spans="1:25" s="44" customFormat="1" ht="17.25" customHeight="1">
      <c r="A30" s="52" t="s">
        <v>24</v>
      </c>
      <c r="B30" s="46">
        <f t="shared" si="8"/>
        <v>590</v>
      </c>
      <c r="C30" s="47">
        <v>590</v>
      </c>
      <c r="D30" s="47">
        <v>0</v>
      </c>
      <c r="E30" s="46">
        <f t="shared" si="7"/>
        <v>362</v>
      </c>
      <c r="F30" s="47">
        <v>362</v>
      </c>
      <c r="G30" s="47">
        <v>0</v>
      </c>
      <c r="H30" s="46">
        <f t="shared" si="9"/>
        <v>345</v>
      </c>
      <c r="I30" s="48">
        <f t="shared" si="1"/>
        <v>58.47457627118644</v>
      </c>
      <c r="J30" s="48">
        <f t="shared" si="2"/>
        <v>95.30386740331491</v>
      </c>
      <c r="K30" s="47">
        <v>345</v>
      </c>
      <c r="L30" s="47">
        <v>784187</v>
      </c>
      <c r="M30" s="47">
        <v>4715</v>
      </c>
      <c r="N30" s="49">
        <f t="shared" si="3"/>
        <v>58.47457627118644</v>
      </c>
      <c r="O30" s="51">
        <f t="shared" si="4"/>
        <v>95.30386740331491</v>
      </c>
      <c r="P30" s="47">
        <v>0</v>
      </c>
      <c r="Q30" s="54" t="s">
        <v>53</v>
      </c>
      <c r="R30" s="54" t="s">
        <v>53</v>
      </c>
      <c r="S30" s="54" t="s">
        <v>53</v>
      </c>
      <c r="T30" s="54" t="s">
        <v>53</v>
      </c>
      <c r="U30" s="49" t="str">
        <f t="shared" si="5"/>
        <v>  -</v>
      </c>
      <c r="V30" s="49" t="str">
        <f t="shared" si="6"/>
        <v> - </v>
      </c>
      <c r="W30" s="43"/>
      <c r="X30" s="43"/>
      <c r="Y30" s="43"/>
    </row>
    <row r="31" spans="1:25" s="44" customFormat="1" ht="17.25" customHeight="1">
      <c r="A31" s="52" t="s">
        <v>25</v>
      </c>
      <c r="B31" s="46">
        <f t="shared" si="8"/>
        <v>1129</v>
      </c>
      <c r="C31" s="47">
        <v>1109</v>
      </c>
      <c r="D31" s="47">
        <v>20</v>
      </c>
      <c r="E31" s="46">
        <f t="shared" si="7"/>
        <v>619</v>
      </c>
      <c r="F31" s="47">
        <v>608</v>
      </c>
      <c r="G31" s="47">
        <v>11</v>
      </c>
      <c r="H31" s="46">
        <f t="shared" si="9"/>
        <v>561</v>
      </c>
      <c r="I31" s="48">
        <f t="shared" si="1"/>
        <v>49.68999114260407</v>
      </c>
      <c r="J31" s="48">
        <f t="shared" si="2"/>
        <v>90.63004846526655</v>
      </c>
      <c r="K31" s="47">
        <v>551</v>
      </c>
      <c r="L31" s="47">
        <v>23928</v>
      </c>
      <c r="M31" s="47">
        <v>1306</v>
      </c>
      <c r="N31" s="49">
        <f t="shared" si="3"/>
        <v>49.6844003606853</v>
      </c>
      <c r="O31" s="51">
        <f t="shared" si="4"/>
        <v>90.625</v>
      </c>
      <c r="P31" s="47">
        <v>10</v>
      </c>
      <c r="Q31" s="47">
        <v>956</v>
      </c>
      <c r="R31" s="47">
        <v>24</v>
      </c>
      <c r="S31" s="47">
        <v>1</v>
      </c>
      <c r="T31" s="47">
        <v>1</v>
      </c>
      <c r="U31" s="49">
        <f t="shared" si="5"/>
        <v>50</v>
      </c>
      <c r="V31" s="49">
        <f t="shared" si="6"/>
        <v>90.9090909090909</v>
      </c>
      <c r="W31" s="43"/>
      <c r="X31" s="53"/>
      <c r="Y31" s="53"/>
    </row>
    <row r="32" spans="1:25" s="44" customFormat="1" ht="17.25" customHeight="1">
      <c r="A32" s="52" t="s">
        <v>26</v>
      </c>
      <c r="B32" s="46">
        <f t="shared" si="8"/>
        <v>349</v>
      </c>
      <c r="C32" s="47">
        <v>341</v>
      </c>
      <c r="D32" s="47">
        <v>8</v>
      </c>
      <c r="E32" s="46">
        <f t="shared" si="7"/>
        <v>210</v>
      </c>
      <c r="F32" s="47">
        <v>209</v>
      </c>
      <c r="G32" s="47">
        <v>1</v>
      </c>
      <c r="H32" s="46">
        <f t="shared" si="9"/>
        <v>196</v>
      </c>
      <c r="I32" s="48">
        <f t="shared" si="1"/>
        <v>56.16045845272206</v>
      </c>
      <c r="J32" s="48">
        <f t="shared" si="2"/>
        <v>93.33333333333333</v>
      </c>
      <c r="K32" s="47">
        <v>196</v>
      </c>
      <c r="L32" s="47">
        <v>20918</v>
      </c>
      <c r="M32" s="47">
        <v>449</v>
      </c>
      <c r="N32" s="49">
        <f t="shared" si="3"/>
        <v>57.478005865102645</v>
      </c>
      <c r="O32" s="51">
        <f t="shared" si="4"/>
        <v>93.77990430622009</v>
      </c>
      <c r="P32" s="47">
        <v>0</v>
      </c>
      <c r="Q32" s="54" t="s">
        <v>53</v>
      </c>
      <c r="R32" s="54" t="s">
        <v>53</v>
      </c>
      <c r="S32" s="54" t="s">
        <v>53</v>
      </c>
      <c r="T32" s="54" t="s">
        <v>53</v>
      </c>
      <c r="U32" s="49" t="str">
        <f t="shared" si="5"/>
        <v>  -</v>
      </c>
      <c r="V32" s="49" t="str">
        <f t="shared" si="6"/>
        <v> - </v>
      </c>
      <c r="W32" s="43"/>
      <c r="X32" s="43"/>
      <c r="Y32" s="43"/>
    </row>
    <row r="33" spans="1:25" s="44" customFormat="1" ht="17.25" customHeight="1">
      <c r="A33" s="52" t="s">
        <v>27</v>
      </c>
      <c r="B33" s="46">
        <f t="shared" si="8"/>
        <v>112</v>
      </c>
      <c r="C33" s="47">
        <v>111</v>
      </c>
      <c r="D33" s="47">
        <v>1</v>
      </c>
      <c r="E33" s="46">
        <f t="shared" si="7"/>
        <v>64</v>
      </c>
      <c r="F33" s="47">
        <v>63</v>
      </c>
      <c r="G33" s="47">
        <v>1</v>
      </c>
      <c r="H33" s="46">
        <f t="shared" si="9"/>
        <v>59</v>
      </c>
      <c r="I33" s="48">
        <f t="shared" si="1"/>
        <v>52.67857142857143</v>
      </c>
      <c r="J33" s="48">
        <f t="shared" si="2"/>
        <v>92.1875</v>
      </c>
      <c r="K33" s="47">
        <v>58</v>
      </c>
      <c r="L33" s="47">
        <v>674</v>
      </c>
      <c r="M33" s="47">
        <v>30</v>
      </c>
      <c r="N33" s="49">
        <f t="shared" si="3"/>
        <v>52.25225225225225</v>
      </c>
      <c r="O33" s="51">
        <f t="shared" si="4"/>
        <v>92.06349206349206</v>
      </c>
      <c r="P33" s="47">
        <v>1</v>
      </c>
      <c r="Q33" s="54" t="s">
        <v>53</v>
      </c>
      <c r="R33" s="54" t="s">
        <v>53</v>
      </c>
      <c r="S33" s="54" t="s">
        <v>53</v>
      </c>
      <c r="T33" s="54" t="s">
        <v>53</v>
      </c>
      <c r="U33" s="49">
        <f t="shared" si="5"/>
        <v>100</v>
      </c>
      <c r="V33" s="49">
        <f t="shared" si="6"/>
        <v>100</v>
      </c>
      <c r="W33" s="43"/>
      <c r="X33" s="43"/>
      <c r="Y33" s="43"/>
    </row>
    <row r="34" spans="1:25" s="44" customFormat="1" ht="17.25" customHeight="1">
      <c r="A34" s="52" t="s">
        <v>28</v>
      </c>
      <c r="B34" s="46">
        <f t="shared" si="8"/>
        <v>583</v>
      </c>
      <c r="C34" s="47">
        <v>556</v>
      </c>
      <c r="D34" s="47">
        <v>27</v>
      </c>
      <c r="E34" s="46">
        <f t="shared" si="7"/>
        <v>307</v>
      </c>
      <c r="F34" s="47">
        <v>296</v>
      </c>
      <c r="G34" s="47">
        <v>11</v>
      </c>
      <c r="H34" s="46">
        <f t="shared" si="9"/>
        <v>274</v>
      </c>
      <c r="I34" s="48">
        <f t="shared" si="1"/>
        <v>46.99828473413379</v>
      </c>
      <c r="J34" s="48">
        <f t="shared" si="2"/>
        <v>89.25081433224756</v>
      </c>
      <c r="K34" s="47">
        <v>273</v>
      </c>
      <c r="L34" s="47">
        <v>44119</v>
      </c>
      <c r="M34" s="47">
        <v>608</v>
      </c>
      <c r="N34" s="49">
        <f t="shared" si="3"/>
        <v>49.10071942446043</v>
      </c>
      <c r="O34" s="51">
        <f t="shared" si="4"/>
        <v>92.22972972972973</v>
      </c>
      <c r="P34" s="47">
        <v>1</v>
      </c>
      <c r="Q34" s="47">
        <v>571</v>
      </c>
      <c r="R34" s="47">
        <v>44</v>
      </c>
      <c r="S34" s="47">
        <v>1</v>
      </c>
      <c r="T34" s="47">
        <v>1</v>
      </c>
      <c r="U34" s="49">
        <f t="shared" si="5"/>
        <v>3.7037037037037033</v>
      </c>
      <c r="V34" s="49">
        <f t="shared" si="6"/>
        <v>9.090909090909092</v>
      </c>
      <c r="W34" s="43"/>
      <c r="X34" s="43"/>
      <c r="Y34" s="43"/>
    </row>
    <row r="35" spans="1:25" s="44" customFormat="1" ht="17.25" customHeight="1">
      <c r="A35" s="52" t="s">
        <v>29</v>
      </c>
      <c r="B35" s="46">
        <f t="shared" si="8"/>
        <v>7102</v>
      </c>
      <c r="C35" s="47">
        <v>4621</v>
      </c>
      <c r="D35" s="47">
        <v>2481</v>
      </c>
      <c r="E35" s="46">
        <f t="shared" si="7"/>
        <v>3411</v>
      </c>
      <c r="F35" s="47">
        <v>2807</v>
      </c>
      <c r="G35" s="47">
        <v>604</v>
      </c>
      <c r="H35" s="46">
        <f t="shared" si="9"/>
        <v>2840</v>
      </c>
      <c r="I35" s="48">
        <f t="shared" si="1"/>
        <v>39.98873556744579</v>
      </c>
      <c r="J35" s="48">
        <f t="shared" si="2"/>
        <v>83.26004104368221</v>
      </c>
      <c r="K35" s="47">
        <v>2495</v>
      </c>
      <c r="L35" s="47">
        <v>29597</v>
      </c>
      <c r="M35" s="47">
        <v>0</v>
      </c>
      <c r="N35" s="49">
        <f t="shared" si="3"/>
        <v>53.99264228521965</v>
      </c>
      <c r="O35" s="51">
        <f t="shared" si="4"/>
        <v>88.88493053081582</v>
      </c>
      <c r="P35" s="47">
        <v>345</v>
      </c>
      <c r="Q35" s="54" t="s">
        <v>53</v>
      </c>
      <c r="R35" s="54" t="s">
        <v>53</v>
      </c>
      <c r="S35" s="54" t="s">
        <v>53</v>
      </c>
      <c r="T35" s="54" t="s">
        <v>53</v>
      </c>
      <c r="U35" s="49">
        <f t="shared" si="5"/>
        <v>13.905683192261185</v>
      </c>
      <c r="V35" s="49">
        <f t="shared" si="6"/>
        <v>57.11920529801324</v>
      </c>
      <c r="W35" s="43"/>
      <c r="X35" s="43"/>
      <c r="Y35" s="43"/>
    </row>
    <row r="36" spans="1:25" s="44" customFormat="1" ht="17.25" customHeight="1">
      <c r="A36" s="52" t="s">
        <v>30</v>
      </c>
      <c r="B36" s="46">
        <f t="shared" si="8"/>
        <v>145</v>
      </c>
      <c r="C36" s="47">
        <v>112</v>
      </c>
      <c r="D36" s="47">
        <v>33</v>
      </c>
      <c r="E36" s="46">
        <f t="shared" si="7"/>
        <v>56</v>
      </c>
      <c r="F36" s="47">
        <v>50</v>
      </c>
      <c r="G36" s="47">
        <v>6</v>
      </c>
      <c r="H36" s="46">
        <f t="shared" si="9"/>
        <v>42</v>
      </c>
      <c r="I36" s="48">
        <f t="shared" si="1"/>
        <v>28.965517241379313</v>
      </c>
      <c r="J36" s="48">
        <f t="shared" si="2"/>
        <v>75</v>
      </c>
      <c r="K36" s="47">
        <v>40</v>
      </c>
      <c r="L36" s="47">
        <v>2079554</v>
      </c>
      <c r="M36" s="47">
        <v>48700</v>
      </c>
      <c r="N36" s="49">
        <f t="shared" si="3"/>
        <v>35.714285714285715</v>
      </c>
      <c r="O36" s="51">
        <f t="shared" si="4"/>
        <v>80</v>
      </c>
      <c r="P36" s="47">
        <v>2</v>
      </c>
      <c r="Q36" s="47">
        <v>22791</v>
      </c>
      <c r="R36" s="47">
        <v>2080</v>
      </c>
      <c r="S36" s="47">
        <v>49</v>
      </c>
      <c r="T36" s="47">
        <v>23</v>
      </c>
      <c r="U36" s="49">
        <f t="shared" si="5"/>
        <v>6.0606060606060606</v>
      </c>
      <c r="V36" s="49">
        <f t="shared" si="6"/>
        <v>33.33333333333333</v>
      </c>
      <c r="W36" s="43"/>
      <c r="X36" s="43"/>
      <c r="Y36" s="43"/>
    </row>
    <row r="37" spans="1:25" s="44" customFormat="1" ht="17.25" customHeight="1">
      <c r="A37" s="52" t="s">
        <v>31</v>
      </c>
      <c r="B37" s="46">
        <f t="shared" si="8"/>
        <v>4222</v>
      </c>
      <c r="C37" s="47">
        <v>2374</v>
      </c>
      <c r="D37" s="47">
        <v>1848</v>
      </c>
      <c r="E37" s="46">
        <f t="shared" si="7"/>
        <v>1503</v>
      </c>
      <c r="F37" s="47">
        <v>1183</v>
      </c>
      <c r="G37" s="47">
        <v>320</v>
      </c>
      <c r="H37" s="46">
        <f t="shared" si="9"/>
        <v>948</v>
      </c>
      <c r="I37" s="48">
        <f t="shared" si="1"/>
        <v>22.45381335859782</v>
      </c>
      <c r="J37" s="48">
        <f t="shared" si="2"/>
        <v>63.07385229540918</v>
      </c>
      <c r="K37" s="47">
        <v>896</v>
      </c>
      <c r="L37" s="47">
        <v>3639143</v>
      </c>
      <c r="M37" s="47">
        <v>255155</v>
      </c>
      <c r="N37" s="49">
        <f t="shared" si="3"/>
        <v>37.74220724515585</v>
      </c>
      <c r="O37" s="51">
        <f t="shared" si="4"/>
        <v>75.7396449704142</v>
      </c>
      <c r="P37" s="47">
        <v>52</v>
      </c>
      <c r="Q37" s="47">
        <v>14908</v>
      </c>
      <c r="R37" s="47">
        <v>3639</v>
      </c>
      <c r="S37" s="47">
        <v>255</v>
      </c>
      <c r="T37" s="47">
        <v>15</v>
      </c>
      <c r="U37" s="49">
        <f t="shared" si="5"/>
        <v>2.813852813852814</v>
      </c>
      <c r="V37" s="49">
        <f t="shared" si="6"/>
        <v>16.25</v>
      </c>
      <c r="W37" s="43"/>
      <c r="X37" s="53"/>
      <c r="Y37" s="53"/>
    </row>
    <row r="38" spans="1:25" s="44" customFormat="1" ht="17.25" customHeight="1">
      <c r="A38" s="52" t="s">
        <v>32</v>
      </c>
      <c r="B38" s="46">
        <f t="shared" si="8"/>
        <v>2704</v>
      </c>
      <c r="C38" s="47">
        <v>1844</v>
      </c>
      <c r="D38" s="47">
        <v>860</v>
      </c>
      <c r="E38" s="46">
        <f t="shared" si="7"/>
        <v>1073</v>
      </c>
      <c r="F38" s="47">
        <v>727</v>
      </c>
      <c r="G38" s="47">
        <v>346</v>
      </c>
      <c r="H38" s="46">
        <f t="shared" si="9"/>
        <v>785</v>
      </c>
      <c r="I38" s="48">
        <f t="shared" si="1"/>
        <v>29.031065088757398</v>
      </c>
      <c r="J38" s="48">
        <f t="shared" si="2"/>
        <v>73.15936626281454</v>
      </c>
      <c r="K38" s="47">
        <v>601</v>
      </c>
      <c r="L38" s="47">
        <v>287217</v>
      </c>
      <c r="M38" s="47">
        <v>19650</v>
      </c>
      <c r="N38" s="49">
        <f t="shared" si="3"/>
        <v>32.59219088937093</v>
      </c>
      <c r="O38" s="51">
        <f t="shared" si="4"/>
        <v>82.66850068775791</v>
      </c>
      <c r="P38" s="47">
        <v>184</v>
      </c>
      <c r="Q38" s="47">
        <v>16655</v>
      </c>
      <c r="R38" s="47">
        <v>287</v>
      </c>
      <c r="S38" s="47">
        <v>20</v>
      </c>
      <c r="T38" s="47">
        <v>17</v>
      </c>
      <c r="U38" s="49">
        <f t="shared" si="5"/>
        <v>21.3953488372093</v>
      </c>
      <c r="V38" s="49">
        <f t="shared" si="6"/>
        <v>53.179190751445084</v>
      </c>
      <c r="W38" s="43"/>
      <c r="X38" s="43"/>
      <c r="Y38" s="43"/>
    </row>
    <row r="39" spans="1:25" s="44" customFormat="1" ht="17.25" customHeight="1">
      <c r="A39" s="45" t="s">
        <v>54</v>
      </c>
      <c r="B39" s="46">
        <f t="shared" si="8"/>
        <v>3533</v>
      </c>
      <c r="C39" s="47">
        <v>3237</v>
      </c>
      <c r="D39" s="47">
        <v>296</v>
      </c>
      <c r="E39" s="46">
        <f t="shared" si="7"/>
        <v>1759</v>
      </c>
      <c r="F39" s="47">
        <v>1700</v>
      </c>
      <c r="G39" s="47">
        <v>59</v>
      </c>
      <c r="H39" s="46">
        <f t="shared" si="9"/>
        <v>1647</v>
      </c>
      <c r="I39" s="48">
        <f aca="true" t="shared" si="10" ref="I39:I70">IF(OR(H39=0,B39=0),0,H39/B39*100)</f>
        <v>46.61760543447495</v>
      </c>
      <c r="J39" s="48">
        <f aca="true" t="shared" si="11" ref="J39:J67">IF(OR(H39=0,E39=0),0,H39/E39*100)</f>
        <v>93.63274587833996</v>
      </c>
      <c r="K39" s="47">
        <v>1614</v>
      </c>
      <c r="L39" s="47">
        <v>301634</v>
      </c>
      <c r="M39" s="47">
        <v>25129</v>
      </c>
      <c r="N39" s="49">
        <f aca="true" t="shared" si="12" ref="N39:N67">IF(OR(K39=0,C39=0),0,K39/C39*100)</f>
        <v>49.86098239110287</v>
      </c>
      <c r="O39" s="51">
        <f aca="true" t="shared" si="13" ref="O39:O67">IF(OR(K39=0,F39=0),0,K39/F39*100)</f>
        <v>94.94117647058825</v>
      </c>
      <c r="P39" s="47">
        <v>33</v>
      </c>
      <c r="Q39" s="47">
        <v>11411</v>
      </c>
      <c r="R39" s="47">
        <v>302</v>
      </c>
      <c r="S39" s="47">
        <v>25</v>
      </c>
      <c r="T39" s="47">
        <v>11</v>
      </c>
      <c r="U39" s="49">
        <f aca="true" t="shared" si="14" ref="U39:U67">IF(OR(P39=0,D39=0),"  -",P39/D39*100)</f>
        <v>11.14864864864865</v>
      </c>
      <c r="V39" s="49">
        <f aca="true" t="shared" si="15" ref="V39:V67">IF(OR(P39=0,G39=0)," - ",P39/G39*100)</f>
        <v>55.932203389830505</v>
      </c>
      <c r="W39" s="43"/>
      <c r="X39" s="43"/>
      <c r="Y39" s="53"/>
    </row>
    <row r="40" spans="1:25" s="44" customFormat="1" ht="17.25" customHeight="1">
      <c r="A40" s="45" t="s">
        <v>55</v>
      </c>
      <c r="B40" s="46">
        <f t="shared" si="8"/>
        <v>18729</v>
      </c>
      <c r="C40" s="47">
        <v>17964</v>
      </c>
      <c r="D40" s="47">
        <v>765</v>
      </c>
      <c r="E40" s="46">
        <f aca="true" t="shared" si="16" ref="E40:E71">G40+F40</f>
        <v>10505</v>
      </c>
      <c r="F40" s="47">
        <v>10338</v>
      </c>
      <c r="G40" s="47">
        <v>167</v>
      </c>
      <c r="H40" s="46">
        <f t="shared" si="9"/>
        <v>9754</v>
      </c>
      <c r="I40" s="48">
        <f t="shared" si="10"/>
        <v>52.07966255539538</v>
      </c>
      <c r="J40" s="48">
        <f t="shared" si="11"/>
        <v>92.8510233222275</v>
      </c>
      <c r="K40" s="47">
        <v>9648</v>
      </c>
      <c r="L40" s="47">
        <v>1513057</v>
      </c>
      <c r="M40" s="47">
        <v>22384</v>
      </c>
      <c r="N40" s="49">
        <f t="shared" si="12"/>
        <v>53.707414829659314</v>
      </c>
      <c r="O40" s="51">
        <f t="shared" si="13"/>
        <v>93.32559489262914</v>
      </c>
      <c r="P40" s="47">
        <v>106</v>
      </c>
      <c r="Q40" s="47">
        <v>8026</v>
      </c>
      <c r="R40" s="47">
        <v>1513</v>
      </c>
      <c r="S40" s="47">
        <v>22</v>
      </c>
      <c r="T40" s="47">
        <v>8</v>
      </c>
      <c r="U40" s="49">
        <f t="shared" si="14"/>
        <v>13.856209150326798</v>
      </c>
      <c r="V40" s="49">
        <f t="shared" si="15"/>
        <v>63.47305389221557</v>
      </c>
      <c r="W40" s="43"/>
      <c r="X40" s="43"/>
      <c r="Y40" s="53"/>
    </row>
    <row r="41" spans="1:25" s="44" customFormat="1" ht="17.25" customHeight="1">
      <c r="A41" s="45" t="s">
        <v>56</v>
      </c>
      <c r="B41" s="46">
        <f t="shared" si="8"/>
        <v>22192</v>
      </c>
      <c r="C41" s="47">
        <v>22057</v>
      </c>
      <c r="D41" s="47">
        <v>135</v>
      </c>
      <c r="E41" s="46">
        <f t="shared" si="16"/>
        <v>13796</v>
      </c>
      <c r="F41" s="47">
        <v>13764</v>
      </c>
      <c r="G41" s="47">
        <v>32</v>
      </c>
      <c r="H41" s="46">
        <f t="shared" si="9"/>
        <v>13240</v>
      </c>
      <c r="I41" s="48">
        <f t="shared" si="10"/>
        <v>59.66113914924297</v>
      </c>
      <c r="J41" s="48">
        <f t="shared" si="11"/>
        <v>95.96984633227022</v>
      </c>
      <c r="K41" s="47">
        <v>13221</v>
      </c>
      <c r="L41" s="47">
        <v>207291</v>
      </c>
      <c r="M41" s="47">
        <v>20110</v>
      </c>
      <c r="N41" s="49">
        <f t="shared" si="12"/>
        <v>59.9401550528177</v>
      </c>
      <c r="O41" s="51">
        <f t="shared" si="13"/>
        <v>96.05492589363557</v>
      </c>
      <c r="P41" s="47">
        <v>19</v>
      </c>
      <c r="Q41" s="47">
        <v>533</v>
      </c>
      <c r="R41" s="47">
        <v>207</v>
      </c>
      <c r="S41" s="47">
        <v>20</v>
      </c>
      <c r="T41" s="47">
        <v>1</v>
      </c>
      <c r="U41" s="49">
        <f t="shared" si="14"/>
        <v>14.074074074074074</v>
      </c>
      <c r="V41" s="49">
        <f t="shared" si="15"/>
        <v>59.375</v>
      </c>
      <c r="W41" s="43"/>
      <c r="X41" s="43"/>
      <c r="Y41" s="43"/>
    </row>
    <row r="42" spans="1:25" s="44" customFormat="1" ht="17.25" customHeight="1">
      <c r="A42" s="45" t="s">
        <v>57</v>
      </c>
      <c r="B42" s="46">
        <f aca="true" t="shared" si="17" ref="B42:B73">D42+C42</f>
        <v>2055</v>
      </c>
      <c r="C42" s="47">
        <v>1974</v>
      </c>
      <c r="D42" s="47">
        <v>81</v>
      </c>
      <c r="E42" s="47">
        <f t="shared" si="16"/>
        <v>1226</v>
      </c>
      <c r="F42" s="47">
        <v>1194</v>
      </c>
      <c r="G42" s="47">
        <v>32</v>
      </c>
      <c r="H42" s="46">
        <f aca="true" t="shared" si="18" ref="H42:H67">P42+K42</f>
        <v>1154</v>
      </c>
      <c r="I42" s="48">
        <f t="shared" si="10"/>
        <v>56.15571776155718</v>
      </c>
      <c r="J42" s="48">
        <f t="shared" si="11"/>
        <v>94.12724306688418</v>
      </c>
      <c r="K42" s="47">
        <v>1144</v>
      </c>
      <c r="L42" s="47">
        <v>101080</v>
      </c>
      <c r="M42" s="47">
        <v>16441</v>
      </c>
      <c r="N42" s="49">
        <f t="shared" si="12"/>
        <v>57.95339412360689</v>
      </c>
      <c r="O42" s="51">
        <f t="shared" si="13"/>
        <v>95.81239530988275</v>
      </c>
      <c r="P42" s="47">
        <v>10</v>
      </c>
      <c r="Q42" s="47">
        <v>13212</v>
      </c>
      <c r="R42" s="47">
        <v>101</v>
      </c>
      <c r="S42" s="47">
        <v>16</v>
      </c>
      <c r="T42" s="47">
        <v>13</v>
      </c>
      <c r="U42" s="49">
        <f t="shared" si="14"/>
        <v>12.345679012345679</v>
      </c>
      <c r="V42" s="49">
        <f t="shared" si="15"/>
        <v>31.25</v>
      </c>
      <c r="W42" s="43"/>
      <c r="X42" s="43"/>
      <c r="Y42" s="43"/>
    </row>
    <row r="43" spans="1:25" s="44" customFormat="1" ht="17.25" customHeight="1">
      <c r="A43" s="55" t="s">
        <v>58</v>
      </c>
      <c r="B43" s="46">
        <f t="shared" si="17"/>
        <v>135035</v>
      </c>
      <c r="C43" s="56">
        <v>120587</v>
      </c>
      <c r="D43" s="56">
        <v>14448</v>
      </c>
      <c r="E43" s="57">
        <f t="shared" si="16"/>
        <v>66937</v>
      </c>
      <c r="F43" s="56">
        <v>62851</v>
      </c>
      <c r="G43" s="56">
        <v>4086</v>
      </c>
      <c r="H43" s="46">
        <f t="shared" si="18"/>
        <v>61717</v>
      </c>
      <c r="I43" s="48">
        <f t="shared" si="10"/>
        <v>45.70444699522346</v>
      </c>
      <c r="J43" s="48">
        <f t="shared" si="11"/>
        <v>92.2016224210825</v>
      </c>
      <c r="K43" s="56">
        <v>59041</v>
      </c>
      <c r="L43" s="56">
        <v>27842399</v>
      </c>
      <c r="M43" s="56">
        <v>3605429</v>
      </c>
      <c r="N43" s="58">
        <f t="shared" si="12"/>
        <v>48.96133082338892</v>
      </c>
      <c r="O43" s="59">
        <f t="shared" si="13"/>
        <v>93.93804394520373</v>
      </c>
      <c r="P43" s="56">
        <v>2676</v>
      </c>
      <c r="Q43" s="56">
        <v>3070047</v>
      </c>
      <c r="R43" s="56">
        <v>27842</v>
      </c>
      <c r="S43" s="56">
        <v>3605</v>
      </c>
      <c r="T43" s="56">
        <v>3070</v>
      </c>
      <c r="U43" s="49">
        <f t="shared" si="14"/>
        <v>18.52159468438538</v>
      </c>
      <c r="V43" s="49">
        <f t="shared" si="15"/>
        <v>65.49192364170338</v>
      </c>
      <c r="W43" s="43"/>
      <c r="X43" s="43"/>
      <c r="Y43" s="43"/>
    </row>
    <row r="44" spans="1:25" s="44" customFormat="1" ht="17.25" customHeight="1">
      <c r="A44" s="55" t="s">
        <v>59</v>
      </c>
      <c r="B44" s="46">
        <f t="shared" si="17"/>
        <v>30734</v>
      </c>
      <c r="C44" s="56">
        <v>30051</v>
      </c>
      <c r="D44" s="56">
        <v>683</v>
      </c>
      <c r="E44" s="56">
        <f t="shared" si="16"/>
        <v>15539</v>
      </c>
      <c r="F44" s="56">
        <v>15184</v>
      </c>
      <c r="G44" s="56">
        <v>355</v>
      </c>
      <c r="H44" s="46">
        <f t="shared" si="18"/>
        <v>11056</v>
      </c>
      <c r="I44" s="48">
        <f t="shared" si="10"/>
        <v>35.9731893017505</v>
      </c>
      <c r="J44" s="48">
        <f t="shared" si="11"/>
        <v>71.15000965313084</v>
      </c>
      <c r="K44" s="56">
        <v>10786</v>
      </c>
      <c r="L44" s="56">
        <v>452581</v>
      </c>
      <c r="M44" s="56">
        <v>16166</v>
      </c>
      <c r="N44" s="58">
        <f t="shared" si="12"/>
        <v>35.89231639546105</v>
      </c>
      <c r="O44" s="59">
        <f t="shared" si="13"/>
        <v>71.03530031612223</v>
      </c>
      <c r="P44" s="56">
        <v>270</v>
      </c>
      <c r="Q44" s="56">
        <v>3965</v>
      </c>
      <c r="R44" s="56">
        <v>453</v>
      </c>
      <c r="S44" s="56">
        <v>16</v>
      </c>
      <c r="T44" s="56">
        <v>4</v>
      </c>
      <c r="U44" s="49">
        <f t="shared" si="14"/>
        <v>39.53147877013177</v>
      </c>
      <c r="V44" s="49">
        <f t="shared" si="15"/>
        <v>76.05633802816901</v>
      </c>
      <c r="W44" s="43"/>
      <c r="X44" s="43"/>
      <c r="Y44" s="53"/>
    </row>
    <row r="45" spans="1:25" s="44" customFormat="1" ht="17.25" customHeight="1">
      <c r="A45" s="45" t="s">
        <v>60</v>
      </c>
      <c r="B45" s="46">
        <f t="shared" si="17"/>
        <v>297435</v>
      </c>
      <c r="C45" s="56">
        <v>276593</v>
      </c>
      <c r="D45" s="56">
        <v>20842</v>
      </c>
      <c r="E45" s="57">
        <f t="shared" si="16"/>
        <v>124202</v>
      </c>
      <c r="F45" s="56">
        <v>121386</v>
      </c>
      <c r="G45" s="56">
        <v>2816</v>
      </c>
      <c r="H45" s="46">
        <f t="shared" si="18"/>
        <v>114175</v>
      </c>
      <c r="I45" s="48">
        <f t="shared" si="10"/>
        <v>38.38653823524468</v>
      </c>
      <c r="J45" s="48">
        <f t="shared" si="11"/>
        <v>91.92686108114201</v>
      </c>
      <c r="K45" s="56">
        <v>112391</v>
      </c>
      <c r="L45" s="56">
        <v>28481461</v>
      </c>
      <c r="M45" s="56">
        <v>1343331</v>
      </c>
      <c r="N45" s="49">
        <f t="shared" si="12"/>
        <v>40.63407244579581</v>
      </c>
      <c r="O45" s="51">
        <f t="shared" si="13"/>
        <v>92.58975499645759</v>
      </c>
      <c r="P45" s="56">
        <v>1784</v>
      </c>
      <c r="Q45" s="56">
        <v>1160800</v>
      </c>
      <c r="R45" s="56">
        <v>28481</v>
      </c>
      <c r="S45" s="56">
        <v>1343</v>
      </c>
      <c r="T45" s="56">
        <v>1161</v>
      </c>
      <c r="U45" s="49">
        <f t="shared" si="14"/>
        <v>8.55963919009692</v>
      </c>
      <c r="V45" s="49">
        <f t="shared" si="15"/>
        <v>63.35227272727273</v>
      </c>
      <c r="W45" s="43"/>
      <c r="X45" s="43"/>
      <c r="Y45" s="53"/>
    </row>
    <row r="46" spans="1:25" s="44" customFormat="1" ht="17.25" customHeight="1">
      <c r="A46" s="50" t="s">
        <v>61</v>
      </c>
      <c r="B46" s="46">
        <f t="shared" si="17"/>
        <v>191714</v>
      </c>
      <c r="C46" s="47">
        <v>185667</v>
      </c>
      <c r="D46" s="47">
        <v>6047</v>
      </c>
      <c r="E46" s="46">
        <f t="shared" si="16"/>
        <v>103705</v>
      </c>
      <c r="F46" s="47">
        <v>98810</v>
      </c>
      <c r="G46" s="47">
        <v>4895</v>
      </c>
      <c r="H46" s="46">
        <f t="shared" si="18"/>
        <v>90220</v>
      </c>
      <c r="I46" s="48">
        <f t="shared" si="10"/>
        <v>47.05968265228413</v>
      </c>
      <c r="J46" s="48">
        <f t="shared" si="11"/>
        <v>86.9967696832361</v>
      </c>
      <c r="K46" s="47">
        <v>89845</v>
      </c>
      <c r="L46" s="47">
        <v>1165785</v>
      </c>
      <c r="M46" s="47">
        <v>147668</v>
      </c>
      <c r="N46" s="49">
        <f t="shared" si="12"/>
        <v>48.39039786284046</v>
      </c>
      <c r="O46" s="51">
        <f t="shared" si="13"/>
        <v>90.92703167695578</v>
      </c>
      <c r="P46" s="47">
        <v>375</v>
      </c>
      <c r="Q46" s="47">
        <v>125133</v>
      </c>
      <c r="R46" s="47">
        <v>1166</v>
      </c>
      <c r="S46" s="47">
        <v>148</v>
      </c>
      <c r="T46" s="47">
        <v>125</v>
      </c>
      <c r="U46" s="49">
        <f t="shared" si="14"/>
        <v>6.201422192822887</v>
      </c>
      <c r="V46" s="49">
        <f t="shared" si="15"/>
        <v>7.6608784473953015</v>
      </c>
      <c r="W46" s="43"/>
      <c r="X46" s="43"/>
      <c r="Y46" s="53"/>
    </row>
    <row r="47" spans="1:25" s="44" customFormat="1" ht="17.25" customHeight="1">
      <c r="A47" s="50" t="s">
        <v>62</v>
      </c>
      <c r="B47" s="46">
        <f t="shared" si="17"/>
        <v>167388</v>
      </c>
      <c r="C47" s="47">
        <v>140234</v>
      </c>
      <c r="D47" s="47">
        <v>27154</v>
      </c>
      <c r="E47" s="46">
        <f t="shared" si="16"/>
        <v>93049</v>
      </c>
      <c r="F47" s="47">
        <v>78476</v>
      </c>
      <c r="G47" s="47">
        <v>14573</v>
      </c>
      <c r="H47" s="46">
        <f t="shared" si="18"/>
        <v>86581</v>
      </c>
      <c r="I47" s="48">
        <f t="shared" si="10"/>
        <v>51.724735345424996</v>
      </c>
      <c r="J47" s="48">
        <f t="shared" si="11"/>
        <v>93.04882373803049</v>
      </c>
      <c r="K47" s="47">
        <v>74030</v>
      </c>
      <c r="L47" s="47">
        <v>22719431</v>
      </c>
      <c r="M47" s="47">
        <v>5430563</v>
      </c>
      <c r="N47" s="49">
        <f t="shared" si="12"/>
        <v>52.79033615243094</v>
      </c>
      <c r="O47" s="51">
        <f t="shared" si="13"/>
        <v>94.33457362760589</v>
      </c>
      <c r="P47" s="47">
        <v>12551</v>
      </c>
      <c r="Q47" s="47">
        <v>3607053</v>
      </c>
      <c r="R47" s="47">
        <v>22719</v>
      </c>
      <c r="S47" s="47">
        <v>5431</v>
      </c>
      <c r="T47" s="47">
        <v>3607</v>
      </c>
      <c r="U47" s="49">
        <f t="shared" si="14"/>
        <v>46.22155115268469</v>
      </c>
      <c r="V47" s="49">
        <f t="shared" si="15"/>
        <v>86.12502573251905</v>
      </c>
      <c r="W47" s="43"/>
      <c r="X47" s="43"/>
      <c r="Y47" s="53"/>
    </row>
    <row r="48" spans="1:25" s="44" customFormat="1" ht="17.25" customHeight="1">
      <c r="A48" s="50" t="s">
        <v>63</v>
      </c>
      <c r="B48" s="46">
        <f t="shared" si="17"/>
        <v>27909</v>
      </c>
      <c r="C48" s="47">
        <v>26679</v>
      </c>
      <c r="D48" s="47">
        <v>1230</v>
      </c>
      <c r="E48" s="46">
        <f t="shared" si="16"/>
        <v>16221</v>
      </c>
      <c r="F48" s="47">
        <v>15863</v>
      </c>
      <c r="G48" s="47">
        <v>358</v>
      </c>
      <c r="H48" s="46">
        <f t="shared" si="18"/>
        <v>15089</v>
      </c>
      <c r="I48" s="48">
        <f t="shared" si="10"/>
        <v>54.06499695438748</v>
      </c>
      <c r="J48" s="48">
        <f t="shared" si="11"/>
        <v>93.02139202268664</v>
      </c>
      <c r="K48" s="47">
        <v>14852</v>
      </c>
      <c r="L48" s="47">
        <v>1239923</v>
      </c>
      <c r="M48" s="47">
        <v>91514</v>
      </c>
      <c r="N48" s="49">
        <f t="shared" si="12"/>
        <v>55.66925297050115</v>
      </c>
      <c r="O48" s="51">
        <f t="shared" si="13"/>
        <v>93.62667843409191</v>
      </c>
      <c r="P48" s="47">
        <v>237</v>
      </c>
      <c r="Q48" s="47">
        <v>47004</v>
      </c>
      <c r="R48" s="47">
        <v>1240</v>
      </c>
      <c r="S48" s="47">
        <v>92</v>
      </c>
      <c r="T48" s="47">
        <v>47</v>
      </c>
      <c r="U48" s="49">
        <f t="shared" si="14"/>
        <v>19.26829268292683</v>
      </c>
      <c r="V48" s="49">
        <f t="shared" si="15"/>
        <v>66.20111731843575</v>
      </c>
      <c r="W48" s="43"/>
      <c r="X48" s="43"/>
      <c r="Y48" s="43"/>
    </row>
    <row r="49" spans="1:25" s="44" customFormat="1" ht="17.25" customHeight="1">
      <c r="A49" s="50" t="s">
        <v>64</v>
      </c>
      <c r="B49" s="46">
        <f t="shared" si="17"/>
        <v>58470</v>
      </c>
      <c r="C49" s="56">
        <v>40254</v>
      </c>
      <c r="D49" s="56">
        <v>18216</v>
      </c>
      <c r="E49" s="57">
        <f t="shared" si="16"/>
        <v>24564</v>
      </c>
      <c r="F49" s="56">
        <v>17505</v>
      </c>
      <c r="G49" s="56">
        <v>7059</v>
      </c>
      <c r="H49" s="46">
        <f t="shared" si="18"/>
        <v>22221</v>
      </c>
      <c r="I49" s="48">
        <f t="shared" si="10"/>
        <v>38.00410466906106</v>
      </c>
      <c r="J49" s="48">
        <f t="shared" si="11"/>
        <v>90.46165119687348</v>
      </c>
      <c r="K49" s="56">
        <v>15936</v>
      </c>
      <c r="L49" s="56">
        <v>23996529</v>
      </c>
      <c r="M49" s="56">
        <v>5081551</v>
      </c>
      <c r="N49" s="58">
        <f t="shared" si="12"/>
        <v>39.588612311819944</v>
      </c>
      <c r="O49" s="59">
        <f t="shared" si="13"/>
        <v>91.03684661525278</v>
      </c>
      <c r="P49" s="56">
        <v>6285</v>
      </c>
      <c r="Q49" s="56">
        <v>4596054</v>
      </c>
      <c r="R49" s="56">
        <v>23997</v>
      </c>
      <c r="S49" s="56">
        <v>5082</v>
      </c>
      <c r="T49" s="56">
        <v>4596</v>
      </c>
      <c r="U49" s="49">
        <f t="shared" si="14"/>
        <v>34.502635046113305</v>
      </c>
      <c r="V49" s="49">
        <f t="shared" si="15"/>
        <v>89.03527411814704</v>
      </c>
      <c r="W49" s="43"/>
      <c r="X49" s="43"/>
      <c r="Y49" s="43"/>
    </row>
    <row r="50" spans="1:25" s="44" customFormat="1" ht="17.25" customHeight="1">
      <c r="A50" s="50" t="s">
        <v>65</v>
      </c>
      <c r="B50" s="46">
        <f t="shared" si="17"/>
        <v>65423</v>
      </c>
      <c r="C50" s="56">
        <v>12968</v>
      </c>
      <c r="D50" s="56">
        <v>52455</v>
      </c>
      <c r="E50" s="57">
        <f t="shared" si="16"/>
        <v>30368</v>
      </c>
      <c r="F50" s="56">
        <v>6878</v>
      </c>
      <c r="G50" s="56">
        <v>23490</v>
      </c>
      <c r="H50" s="46">
        <f t="shared" si="18"/>
        <v>23684</v>
      </c>
      <c r="I50" s="48">
        <f t="shared" si="10"/>
        <v>36.201335921617776</v>
      </c>
      <c r="J50" s="48">
        <f t="shared" si="11"/>
        <v>77.9899894625922</v>
      </c>
      <c r="K50" s="56">
        <v>5745</v>
      </c>
      <c r="L50" s="56">
        <v>46572291</v>
      </c>
      <c r="M50" s="56">
        <v>7897698</v>
      </c>
      <c r="N50" s="58">
        <f t="shared" si="12"/>
        <v>44.30135718692165</v>
      </c>
      <c r="O50" s="59">
        <f t="shared" si="13"/>
        <v>83.52718813608607</v>
      </c>
      <c r="P50" s="56">
        <v>17939</v>
      </c>
      <c r="Q50" s="56">
        <v>6721815</v>
      </c>
      <c r="R50" s="56">
        <v>46572</v>
      </c>
      <c r="S50" s="56">
        <v>7898</v>
      </c>
      <c r="T50" s="56">
        <v>6722</v>
      </c>
      <c r="U50" s="49">
        <f t="shared" si="14"/>
        <v>34.198837098465354</v>
      </c>
      <c r="V50" s="49">
        <f t="shared" si="15"/>
        <v>76.3686675180928</v>
      </c>
      <c r="W50" s="43"/>
      <c r="X50" s="43"/>
      <c r="Y50" s="43"/>
    </row>
    <row r="51" spans="1:25" s="44" customFormat="1" ht="17.25" customHeight="1">
      <c r="A51" s="50" t="s">
        <v>66</v>
      </c>
      <c r="B51" s="46">
        <f t="shared" si="17"/>
        <v>149</v>
      </c>
      <c r="C51" s="56">
        <v>144</v>
      </c>
      <c r="D51" s="56">
        <v>5</v>
      </c>
      <c r="E51" s="57">
        <f t="shared" si="16"/>
        <v>81</v>
      </c>
      <c r="F51" s="56">
        <v>80</v>
      </c>
      <c r="G51" s="56">
        <v>1</v>
      </c>
      <c r="H51" s="46">
        <f t="shared" si="18"/>
        <v>70</v>
      </c>
      <c r="I51" s="48">
        <f t="shared" si="10"/>
        <v>46.97986577181208</v>
      </c>
      <c r="J51" s="48">
        <f t="shared" si="11"/>
        <v>86.41975308641975</v>
      </c>
      <c r="K51" s="56">
        <v>70</v>
      </c>
      <c r="L51" s="56">
        <v>4379</v>
      </c>
      <c r="M51" s="56">
        <v>1200</v>
      </c>
      <c r="N51" s="58">
        <f t="shared" si="12"/>
        <v>48.61111111111111</v>
      </c>
      <c r="O51" s="59">
        <f t="shared" si="13"/>
        <v>87.5</v>
      </c>
      <c r="P51" s="56">
        <v>0</v>
      </c>
      <c r="Q51" s="56">
        <v>1197</v>
      </c>
      <c r="R51" s="56">
        <v>4</v>
      </c>
      <c r="S51" s="56">
        <v>1</v>
      </c>
      <c r="T51" s="56">
        <v>1</v>
      </c>
      <c r="U51" s="49" t="str">
        <f t="shared" si="14"/>
        <v>  -</v>
      </c>
      <c r="V51" s="49" t="str">
        <f t="shared" si="15"/>
        <v> - </v>
      </c>
      <c r="W51" s="43"/>
      <c r="X51" s="43"/>
      <c r="Y51" s="43"/>
    </row>
    <row r="52" spans="1:25" s="44" customFormat="1" ht="17.25" customHeight="1">
      <c r="A52" s="50" t="s">
        <v>67</v>
      </c>
      <c r="B52" s="46">
        <f t="shared" si="17"/>
        <v>1464</v>
      </c>
      <c r="C52" s="56">
        <v>1293</v>
      </c>
      <c r="D52" s="56">
        <v>171</v>
      </c>
      <c r="E52" s="57">
        <f t="shared" si="16"/>
        <v>796</v>
      </c>
      <c r="F52" s="56">
        <v>644</v>
      </c>
      <c r="G52" s="56">
        <v>152</v>
      </c>
      <c r="H52" s="46">
        <f t="shared" si="18"/>
        <v>619</v>
      </c>
      <c r="I52" s="48">
        <f t="shared" si="10"/>
        <v>42.28142076502732</v>
      </c>
      <c r="J52" s="48">
        <f t="shared" si="11"/>
        <v>77.76381909547739</v>
      </c>
      <c r="K52" s="56">
        <v>610</v>
      </c>
      <c r="L52" s="56">
        <v>30581</v>
      </c>
      <c r="M52" s="56">
        <v>3789</v>
      </c>
      <c r="N52" s="58">
        <f t="shared" si="12"/>
        <v>47.17710750193349</v>
      </c>
      <c r="O52" s="59">
        <f t="shared" si="13"/>
        <v>94.72049689440993</v>
      </c>
      <c r="P52" s="56">
        <v>9</v>
      </c>
      <c r="Q52" s="56">
        <v>2246</v>
      </c>
      <c r="R52" s="56">
        <v>31</v>
      </c>
      <c r="S52" s="56">
        <v>4</v>
      </c>
      <c r="T52" s="56">
        <v>2</v>
      </c>
      <c r="U52" s="49">
        <f t="shared" si="14"/>
        <v>5.263157894736842</v>
      </c>
      <c r="V52" s="49">
        <f t="shared" si="15"/>
        <v>5.921052631578947</v>
      </c>
      <c r="W52" s="43"/>
      <c r="X52" s="43"/>
      <c r="Y52" s="43"/>
    </row>
    <row r="53" spans="1:25" s="44" customFormat="1" ht="17.25" customHeight="1">
      <c r="A53" s="50" t="s">
        <v>68</v>
      </c>
      <c r="B53" s="46">
        <f t="shared" si="17"/>
        <v>134561</v>
      </c>
      <c r="C53" s="47">
        <v>133915</v>
      </c>
      <c r="D53" s="47">
        <v>646</v>
      </c>
      <c r="E53" s="46">
        <f t="shared" si="16"/>
        <v>109013</v>
      </c>
      <c r="F53" s="47">
        <v>108768</v>
      </c>
      <c r="G53" s="47">
        <v>245</v>
      </c>
      <c r="H53" s="46">
        <f t="shared" si="18"/>
        <v>107107</v>
      </c>
      <c r="I53" s="48">
        <f t="shared" si="10"/>
        <v>79.59735733236228</v>
      </c>
      <c r="J53" s="48">
        <f t="shared" si="11"/>
        <v>98.25158467338758</v>
      </c>
      <c r="K53" s="47">
        <v>107024</v>
      </c>
      <c r="L53" s="47">
        <v>421244</v>
      </c>
      <c r="M53" s="47">
        <v>145071</v>
      </c>
      <c r="N53" s="49">
        <f t="shared" si="12"/>
        <v>79.91935182765187</v>
      </c>
      <c r="O53" s="51">
        <f t="shared" si="13"/>
        <v>98.39658723153869</v>
      </c>
      <c r="P53" s="47">
        <v>83</v>
      </c>
      <c r="Q53" s="47">
        <v>129024</v>
      </c>
      <c r="R53" s="47">
        <v>421</v>
      </c>
      <c r="S53" s="47">
        <v>145</v>
      </c>
      <c r="T53" s="47">
        <v>129</v>
      </c>
      <c r="U53" s="49">
        <f t="shared" si="14"/>
        <v>12.848297213622292</v>
      </c>
      <c r="V53" s="49">
        <f t="shared" si="15"/>
        <v>33.87755102040816</v>
      </c>
      <c r="W53" s="43"/>
      <c r="X53" s="43"/>
      <c r="Y53" s="53"/>
    </row>
    <row r="54" spans="1:25" s="44" customFormat="1" ht="17.25" customHeight="1">
      <c r="A54" s="50" t="s">
        <v>69</v>
      </c>
      <c r="B54" s="46">
        <f t="shared" si="17"/>
        <v>41733</v>
      </c>
      <c r="C54" s="47">
        <v>7573</v>
      </c>
      <c r="D54" s="47">
        <v>34160</v>
      </c>
      <c r="E54" s="46">
        <f t="shared" si="16"/>
        <v>17547</v>
      </c>
      <c r="F54" s="47">
        <v>3428</v>
      </c>
      <c r="G54" s="47">
        <v>14119</v>
      </c>
      <c r="H54" s="46">
        <f t="shared" si="18"/>
        <v>17166</v>
      </c>
      <c r="I54" s="48">
        <f t="shared" si="10"/>
        <v>41.132916397095826</v>
      </c>
      <c r="J54" s="48">
        <f t="shared" si="11"/>
        <v>97.82868866472901</v>
      </c>
      <c r="K54" s="47">
        <v>3212</v>
      </c>
      <c r="L54" s="47">
        <v>34468094</v>
      </c>
      <c r="M54" s="47">
        <v>7654419</v>
      </c>
      <c r="N54" s="49">
        <f t="shared" si="12"/>
        <v>42.413838637263964</v>
      </c>
      <c r="O54" s="51">
        <f t="shared" si="13"/>
        <v>93.69894982497082</v>
      </c>
      <c r="P54" s="47">
        <v>13954</v>
      </c>
      <c r="Q54" s="47">
        <v>7640506</v>
      </c>
      <c r="R54" s="47">
        <v>34468</v>
      </c>
      <c r="S54" s="47">
        <v>7654</v>
      </c>
      <c r="T54" s="47">
        <v>7641</v>
      </c>
      <c r="U54" s="49">
        <f t="shared" si="14"/>
        <v>40.84894613583138</v>
      </c>
      <c r="V54" s="49">
        <f t="shared" si="15"/>
        <v>98.83136199447553</v>
      </c>
      <c r="W54" s="43"/>
      <c r="X54" s="43"/>
      <c r="Y54" s="53"/>
    </row>
    <row r="55" spans="1:25" s="44" customFormat="1" ht="17.25" customHeight="1">
      <c r="A55" s="45" t="s">
        <v>70</v>
      </c>
      <c r="B55" s="46">
        <f t="shared" si="17"/>
        <v>3137</v>
      </c>
      <c r="C55" s="47">
        <v>2454</v>
      </c>
      <c r="D55" s="47">
        <v>683</v>
      </c>
      <c r="E55" s="46">
        <f t="shared" si="16"/>
        <v>1641</v>
      </c>
      <c r="F55" s="47">
        <v>1400</v>
      </c>
      <c r="G55" s="47">
        <v>241</v>
      </c>
      <c r="H55" s="46">
        <f t="shared" si="18"/>
        <v>1598</v>
      </c>
      <c r="I55" s="48">
        <f t="shared" si="10"/>
        <v>50.94038890659866</v>
      </c>
      <c r="J55" s="48">
        <f t="shared" si="11"/>
        <v>97.37964655697745</v>
      </c>
      <c r="K55" s="47">
        <v>1369</v>
      </c>
      <c r="L55" s="47">
        <v>728989</v>
      </c>
      <c r="M55" s="47">
        <v>25755</v>
      </c>
      <c r="N55" s="49">
        <f t="shared" si="12"/>
        <v>55.78647106764466</v>
      </c>
      <c r="O55" s="51">
        <f t="shared" si="13"/>
        <v>97.78571428571429</v>
      </c>
      <c r="P55" s="47">
        <v>229</v>
      </c>
      <c r="Q55" s="47">
        <v>19533</v>
      </c>
      <c r="R55" s="47">
        <v>729</v>
      </c>
      <c r="S55" s="47">
        <v>26</v>
      </c>
      <c r="T55" s="47">
        <v>20</v>
      </c>
      <c r="U55" s="49">
        <f t="shared" si="14"/>
        <v>33.52855051244509</v>
      </c>
      <c r="V55" s="49">
        <f t="shared" si="15"/>
        <v>95.0207468879668</v>
      </c>
      <c r="W55" s="43"/>
      <c r="X55" s="43"/>
      <c r="Y55" s="43"/>
    </row>
    <row r="56" spans="1:25" s="44" customFormat="1" ht="17.25" customHeight="1">
      <c r="A56" s="50" t="s">
        <v>71</v>
      </c>
      <c r="B56" s="46">
        <f t="shared" si="17"/>
        <v>106391</v>
      </c>
      <c r="C56" s="47">
        <v>86803</v>
      </c>
      <c r="D56" s="47">
        <v>19588</v>
      </c>
      <c r="E56" s="46">
        <f t="shared" si="16"/>
        <v>52177</v>
      </c>
      <c r="F56" s="47">
        <v>43101</v>
      </c>
      <c r="G56" s="47">
        <v>9076</v>
      </c>
      <c r="H56" s="46">
        <f t="shared" si="18"/>
        <v>48228</v>
      </c>
      <c r="I56" s="48">
        <f t="shared" si="10"/>
        <v>45.33090204998543</v>
      </c>
      <c r="J56" s="48">
        <f t="shared" si="11"/>
        <v>92.43153113440789</v>
      </c>
      <c r="K56" s="47">
        <v>40654</v>
      </c>
      <c r="L56" s="47">
        <v>14684643</v>
      </c>
      <c r="M56" s="47">
        <v>1506733</v>
      </c>
      <c r="N56" s="49">
        <f t="shared" si="12"/>
        <v>46.83478681612387</v>
      </c>
      <c r="O56" s="51">
        <f t="shared" si="13"/>
        <v>94.32263752581147</v>
      </c>
      <c r="P56" s="47">
        <v>7574</v>
      </c>
      <c r="Q56" s="47">
        <v>782444</v>
      </c>
      <c r="R56" s="47">
        <v>14685</v>
      </c>
      <c r="S56" s="47">
        <v>1507</v>
      </c>
      <c r="T56" s="47">
        <v>782</v>
      </c>
      <c r="U56" s="49">
        <f t="shared" si="14"/>
        <v>38.666530528895244</v>
      </c>
      <c r="V56" s="49">
        <f t="shared" si="15"/>
        <v>83.45085940943147</v>
      </c>
      <c r="W56" s="43"/>
      <c r="X56" s="43"/>
      <c r="Y56" s="43"/>
    </row>
    <row r="57" spans="1:25" s="44" customFormat="1" ht="17.25" customHeight="1">
      <c r="A57" s="50" t="s">
        <v>72</v>
      </c>
      <c r="B57" s="46">
        <f t="shared" si="17"/>
        <v>66304</v>
      </c>
      <c r="C57" s="47">
        <v>66227</v>
      </c>
      <c r="D57" s="47">
        <v>77</v>
      </c>
      <c r="E57" s="46">
        <f t="shared" si="16"/>
        <v>35168</v>
      </c>
      <c r="F57" s="47">
        <v>35141</v>
      </c>
      <c r="G57" s="47">
        <v>27</v>
      </c>
      <c r="H57" s="46">
        <f t="shared" si="18"/>
        <v>34167</v>
      </c>
      <c r="I57" s="48">
        <f t="shared" si="10"/>
        <v>51.530827702702695</v>
      </c>
      <c r="J57" s="48">
        <f t="shared" si="11"/>
        <v>97.15366242038218</v>
      </c>
      <c r="K57" s="47">
        <v>34145</v>
      </c>
      <c r="L57" s="47">
        <v>71299</v>
      </c>
      <c r="M57" s="47">
        <v>5582</v>
      </c>
      <c r="N57" s="49">
        <f t="shared" si="12"/>
        <v>51.55752185664457</v>
      </c>
      <c r="O57" s="51">
        <f t="shared" si="13"/>
        <v>97.16570387866025</v>
      </c>
      <c r="P57" s="47">
        <v>22</v>
      </c>
      <c r="Q57" s="47">
        <v>3039</v>
      </c>
      <c r="R57" s="47">
        <v>71</v>
      </c>
      <c r="S57" s="47">
        <v>6</v>
      </c>
      <c r="T57" s="47">
        <v>3</v>
      </c>
      <c r="U57" s="49">
        <f t="shared" si="14"/>
        <v>28.57142857142857</v>
      </c>
      <c r="V57" s="49">
        <f t="shared" si="15"/>
        <v>81.48148148148148</v>
      </c>
      <c r="W57" s="43"/>
      <c r="X57" s="43"/>
      <c r="Y57" s="43"/>
    </row>
    <row r="58" spans="1:25" s="44" customFormat="1" ht="17.25" customHeight="1">
      <c r="A58" s="50" t="s">
        <v>73</v>
      </c>
      <c r="B58" s="46">
        <f t="shared" si="17"/>
        <v>61024</v>
      </c>
      <c r="C58" s="60">
        <v>58443</v>
      </c>
      <c r="D58" s="47">
        <v>2581</v>
      </c>
      <c r="E58" s="46">
        <f t="shared" si="16"/>
        <v>33493</v>
      </c>
      <c r="F58" s="47">
        <v>32677</v>
      </c>
      <c r="G58" s="47">
        <v>816</v>
      </c>
      <c r="H58" s="46">
        <f t="shared" si="18"/>
        <v>30774</v>
      </c>
      <c r="I58" s="48">
        <f t="shared" si="10"/>
        <v>50.42933927635029</v>
      </c>
      <c r="J58" s="48">
        <f t="shared" si="11"/>
        <v>91.88188576717523</v>
      </c>
      <c r="K58" s="47">
        <v>30108</v>
      </c>
      <c r="L58" s="47">
        <v>2691519</v>
      </c>
      <c r="M58" s="47">
        <v>310925</v>
      </c>
      <c r="N58" s="49">
        <f t="shared" si="12"/>
        <v>51.516862584056256</v>
      </c>
      <c r="O58" s="51">
        <f t="shared" si="13"/>
        <v>92.13820118125899</v>
      </c>
      <c r="P58" s="47">
        <v>666</v>
      </c>
      <c r="Q58" s="47">
        <v>245528</v>
      </c>
      <c r="R58" s="47">
        <v>2692</v>
      </c>
      <c r="S58" s="47">
        <v>311</v>
      </c>
      <c r="T58" s="47">
        <v>246</v>
      </c>
      <c r="U58" s="49">
        <f t="shared" si="14"/>
        <v>25.80395195660597</v>
      </c>
      <c r="V58" s="49">
        <f t="shared" si="15"/>
        <v>81.61764705882352</v>
      </c>
      <c r="W58" s="43"/>
      <c r="X58" s="43"/>
      <c r="Y58" s="43"/>
    </row>
    <row r="59" spans="1:25" s="44" customFormat="1" ht="17.25" customHeight="1">
      <c r="A59" s="50" t="s">
        <v>74</v>
      </c>
      <c r="B59" s="46">
        <f t="shared" si="17"/>
        <v>8256</v>
      </c>
      <c r="C59" s="47">
        <v>4478</v>
      </c>
      <c r="D59" s="47">
        <v>3778</v>
      </c>
      <c r="E59" s="47">
        <f t="shared" si="16"/>
        <v>3133</v>
      </c>
      <c r="F59" s="47">
        <v>2068</v>
      </c>
      <c r="G59" s="47">
        <v>1065</v>
      </c>
      <c r="H59" s="46">
        <f t="shared" si="18"/>
        <v>2739</v>
      </c>
      <c r="I59" s="48">
        <f t="shared" si="10"/>
        <v>33.17587209302326</v>
      </c>
      <c r="J59" s="48">
        <f t="shared" si="11"/>
        <v>87.42419406319821</v>
      </c>
      <c r="K59" s="47">
        <v>1808</v>
      </c>
      <c r="L59" s="47">
        <v>4295815</v>
      </c>
      <c r="M59" s="47">
        <v>265454</v>
      </c>
      <c r="N59" s="49">
        <f t="shared" si="12"/>
        <v>40.37516748548459</v>
      </c>
      <c r="O59" s="51">
        <f t="shared" si="13"/>
        <v>87.4274661508704</v>
      </c>
      <c r="P59" s="47">
        <v>931</v>
      </c>
      <c r="Q59" s="47">
        <v>218749</v>
      </c>
      <c r="R59" s="47">
        <v>4296</v>
      </c>
      <c r="S59" s="47">
        <v>265</v>
      </c>
      <c r="T59" s="47">
        <v>219</v>
      </c>
      <c r="U59" s="49">
        <f t="shared" si="14"/>
        <v>24.642668078348333</v>
      </c>
      <c r="V59" s="49">
        <f t="shared" si="15"/>
        <v>87.41784037558685</v>
      </c>
      <c r="W59" s="43"/>
      <c r="X59" s="43"/>
      <c r="Y59" s="43"/>
    </row>
    <row r="60" spans="1:25" s="44" customFormat="1" ht="17.25" customHeight="1">
      <c r="A60" s="50" t="s">
        <v>75</v>
      </c>
      <c r="B60" s="46">
        <f t="shared" si="17"/>
        <v>12986</v>
      </c>
      <c r="C60" s="47">
        <v>10475</v>
      </c>
      <c r="D60" s="47">
        <v>2511</v>
      </c>
      <c r="E60" s="47">
        <f t="shared" si="16"/>
        <v>6679</v>
      </c>
      <c r="F60" s="47">
        <v>6008</v>
      </c>
      <c r="G60" s="47">
        <v>671</v>
      </c>
      <c r="H60" s="46">
        <f t="shared" si="18"/>
        <v>6417</v>
      </c>
      <c r="I60" s="48">
        <f t="shared" si="10"/>
        <v>49.41475435083936</v>
      </c>
      <c r="J60" s="48">
        <f t="shared" si="11"/>
        <v>96.07725707441233</v>
      </c>
      <c r="K60" s="47">
        <v>5858</v>
      </c>
      <c r="L60" s="47">
        <v>1770723</v>
      </c>
      <c r="M60" s="47">
        <v>435900</v>
      </c>
      <c r="N60" s="49">
        <f t="shared" si="12"/>
        <v>55.9236276849642</v>
      </c>
      <c r="O60" s="51">
        <f t="shared" si="13"/>
        <v>97.50332889480693</v>
      </c>
      <c r="P60" s="47">
        <v>559</v>
      </c>
      <c r="Q60" s="47">
        <v>398701</v>
      </c>
      <c r="R60" s="47">
        <v>1771</v>
      </c>
      <c r="S60" s="47">
        <v>436</v>
      </c>
      <c r="T60" s="47">
        <v>399</v>
      </c>
      <c r="U60" s="49">
        <f t="shared" si="14"/>
        <v>22.262046993229788</v>
      </c>
      <c r="V60" s="49">
        <f t="shared" si="15"/>
        <v>83.30849478390462</v>
      </c>
      <c r="W60" s="43"/>
      <c r="X60" s="43"/>
      <c r="Y60" s="53"/>
    </row>
    <row r="61" spans="1:25" s="44" customFormat="1" ht="17.25" customHeight="1">
      <c r="A61" s="50" t="s">
        <v>76</v>
      </c>
      <c r="B61" s="46">
        <f t="shared" si="17"/>
        <v>192564</v>
      </c>
      <c r="C61" s="47">
        <f>SUM(C62:C67)</f>
        <v>160361</v>
      </c>
      <c r="D61" s="47">
        <f>SUM(D62:D67)</f>
        <v>32203</v>
      </c>
      <c r="E61" s="47">
        <f t="shared" si="16"/>
        <v>102175</v>
      </c>
      <c r="F61" s="47">
        <f>SUM(F62:F67)</f>
        <v>86663</v>
      </c>
      <c r="G61" s="47">
        <f>SUM(G62:G67)</f>
        <v>15512</v>
      </c>
      <c r="H61" s="46">
        <f t="shared" si="18"/>
        <v>101149</v>
      </c>
      <c r="I61" s="48">
        <f t="shared" si="10"/>
        <v>52.52747138613656</v>
      </c>
      <c r="J61" s="48">
        <f t="shared" si="11"/>
        <v>98.99584046978224</v>
      </c>
      <c r="K61" s="47">
        <f>SUM(K62:K67)</f>
        <v>85980</v>
      </c>
      <c r="L61" s="47">
        <v>33821616</v>
      </c>
      <c r="M61" s="47">
        <v>8547633</v>
      </c>
      <c r="N61" s="49">
        <f t="shared" si="12"/>
        <v>53.616527709355765</v>
      </c>
      <c r="O61" s="51">
        <f t="shared" si="13"/>
        <v>99.21188973379643</v>
      </c>
      <c r="P61" s="47">
        <f>SUM(P62:P67)</f>
        <v>15169</v>
      </c>
      <c r="Q61" s="47">
        <v>8546008</v>
      </c>
      <c r="R61" s="47">
        <v>33822</v>
      </c>
      <c r="S61" s="47">
        <v>8548</v>
      </c>
      <c r="T61" s="47">
        <v>8545</v>
      </c>
      <c r="U61" s="49">
        <f t="shared" si="14"/>
        <v>47.104307052138</v>
      </c>
      <c r="V61" s="49">
        <f t="shared" si="15"/>
        <v>97.78880866425993</v>
      </c>
      <c r="W61" s="43"/>
      <c r="X61" s="43"/>
      <c r="Y61" s="43"/>
    </row>
    <row r="62" spans="1:25" s="44" customFormat="1" ht="17.25" customHeight="1">
      <c r="A62" s="61" t="s">
        <v>77</v>
      </c>
      <c r="B62" s="46">
        <f t="shared" si="17"/>
        <v>442</v>
      </c>
      <c r="C62" s="47">
        <v>431</v>
      </c>
      <c r="D62" s="47">
        <v>11</v>
      </c>
      <c r="E62" s="46">
        <f t="shared" si="16"/>
        <v>253</v>
      </c>
      <c r="F62" s="47">
        <v>250</v>
      </c>
      <c r="G62" s="47">
        <v>3</v>
      </c>
      <c r="H62" s="46">
        <f t="shared" si="18"/>
        <v>217</v>
      </c>
      <c r="I62" s="48">
        <f t="shared" si="10"/>
        <v>49.095022624434385</v>
      </c>
      <c r="J62" s="48">
        <f t="shared" si="11"/>
        <v>85.7707509881423</v>
      </c>
      <c r="K62" s="47">
        <v>215</v>
      </c>
      <c r="L62" s="47">
        <v>7730</v>
      </c>
      <c r="M62" s="47">
        <v>510</v>
      </c>
      <c r="N62" s="49">
        <f t="shared" si="12"/>
        <v>49.88399071925754</v>
      </c>
      <c r="O62" s="51">
        <f t="shared" si="13"/>
        <v>86</v>
      </c>
      <c r="P62" s="47">
        <v>2</v>
      </c>
      <c r="Q62" s="54" t="s">
        <v>53</v>
      </c>
      <c r="R62" s="54" t="s">
        <v>53</v>
      </c>
      <c r="S62" s="54" t="s">
        <v>53</v>
      </c>
      <c r="T62" s="54" t="s">
        <v>53</v>
      </c>
      <c r="U62" s="49">
        <f t="shared" si="14"/>
        <v>18.181818181818183</v>
      </c>
      <c r="V62" s="49">
        <f t="shared" si="15"/>
        <v>66.66666666666666</v>
      </c>
      <c r="W62" s="43"/>
      <c r="X62" s="43"/>
      <c r="Y62" s="53"/>
    </row>
    <row r="63" spans="1:25" s="44" customFormat="1" ht="17.25" customHeight="1">
      <c r="A63" s="61" t="s">
        <v>78</v>
      </c>
      <c r="B63" s="46">
        <f t="shared" si="17"/>
        <v>80</v>
      </c>
      <c r="C63" s="47">
        <v>74</v>
      </c>
      <c r="D63" s="47">
        <v>6</v>
      </c>
      <c r="E63" s="46">
        <f t="shared" si="16"/>
        <v>48</v>
      </c>
      <c r="F63" s="47">
        <v>44</v>
      </c>
      <c r="G63" s="47">
        <v>4</v>
      </c>
      <c r="H63" s="46">
        <f t="shared" si="18"/>
        <v>37</v>
      </c>
      <c r="I63" s="48">
        <f t="shared" si="10"/>
        <v>46.25</v>
      </c>
      <c r="J63" s="48">
        <f t="shared" si="11"/>
        <v>77.08333333333334</v>
      </c>
      <c r="K63" s="47">
        <v>36</v>
      </c>
      <c r="L63" s="47">
        <v>3268</v>
      </c>
      <c r="M63" s="47">
        <v>1628</v>
      </c>
      <c r="N63" s="49">
        <f t="shared" si="12"/>
        <v>48.64864864864865</v>
      </c>
      <c r="O63" s="51">
        <f t="shared" si="13"/>
        <v>81.81818181818183</v>
      </c>
      <c r="P63" s="47">
        <v>1</v>
      </c>
      <c r="Q63" s="54" t="s">
        <v>53</v>
      </c>
      <c r="R63" s="54" t="s">
        <v>53</v>
      </c>
      <c r="S63" s="54" t="s">
        <v>53</v>
      </c>
      <c r="T63" s="54" t="s">
        <v>53</v>
      </c>
      <c r="U63" s="49">
        <f t="shared" si="14"/>
        <v>16.666666666666664</v>
      </c>
      <c r="V63" s="49">
        <f t="shared" si="15"/>
        <v>25</v>
      </c>
      <c r="W63" s="43"/>
      <c r="X63" s="43"/>
      <c r="Y63" s="43"/>
    </row>
    <row r="64" spans="1:25" s="44" customFormat="1" ht="17.25" customHeight="1">
      <c r="A64" s="61" t="s">
        <v>79</v>
      </c>
      <c r="B64" s="46">
        <f t="shared" si="17"/>
        <v>132581</v>
      </c>
      <c r="C64" s="47">
        <v>100971</v>
      </c>
      <c r="D64" s="47">
        <v>31610</v>
      </c>
      <c r="E64" s="46">
        <f t="shared" si="16"/>
        <v>74229</v>
      </c>
      <c r="F64" s="47">
        <v>59049</v>
      </c>
      <c r="G64" s="54">
        <v>15180</v>
      </c>
      <c r="H64" s="46">
        <f t="shared" si="18"/>
        <v>73948</v>
      </c>
      <c r="I64" s="48">
        <f t="shared" si="10"/>
        <v>55.77571446889071</v>
      </c>
      <c r="J64" s="48">
        <f t="shared" si="11"/>
        <v>99.62144175457031</v>
      </c>
      <c r="K64" s="47">
        <v>59036</v>
      </c>
      <c r="L64" s="47">
        <v>33310000</v>
      </c>
      <c r="M64" s="47">
        <v>8422045</v>
      </c>
      <c r="N64" s="49">
        <f t="shared" si="12"/>
        <v>58.468273068504814</v>
      </c>
      <c r="O64" s="51">
        <f t="shared" si="13"/>
        <v>99.97798438584904</v>
      </c>
      <c r="P64" s="47">
        <v>14912</v>
      </c>
      <c r="Q64" s="47">
        <v>8422045</v>
      </c>
      <c r="R64" s="47">
        <v>33310</v>
      </c>
      <c r="S64" s="47">
        <v>8422</v>
      </c>
      <c r="T64" s="47">
        <v>8422</v>
      </c>
      <c r="U64" s="49">
        <f t="shared" si="14"/>
        <v>47.17494463777286</v>
      </c>
      <c r="V64" s="49">
        <f t="shared" si="15"/>
        <v>98.23451910408431</v>
      </c>
      <c r="W64" s="43"/>
      <c r="X64" s="43"/>
      <c r="Y64" s="43"/>
    </row>
    <row r="65" spans="1:25" s="44" customFormat="1" ht="17.25" customHeight="1">
      <c r="A65" s="61" t="s">
        <v>80</v>
      </c>
      <c r="B65" s="46">
        <f t="shared" si="17"/>
        <v>1961</v>
      </c>
      <c r="C65" s="47">
        <v>1385</v>
      </c>
      <c r="D65" s="54">
        <v>576</v>
      </c>
      <c r="E65" s="46">
        <f t="shared" si="16"/>
        <v>1058</v>
      </c>
      <c r="F65" s="47">
        <v>733</v>
      </c>
      <c r="G65" s="47">
        <v>325</v>
      </c>
      <c r="H65" s="46">
        <f t="shared" si="18"/>
        <v>980</v>
      </c>
      <c r="I65" s="48">
        <f t="shared" si="10"/>
        <v>49.97450280469148</v>
      </c>
      <c r="J65" s="48">
        <f t="shared" si="11"/>
        <v>92.62759924385632</v>
      </c>
      <c r="K65" s="47">
        <v>726</v>
      </c>
      <c r="L65" s="47">
        <v>0</v>
      </c>
      <c r="M65" s="47">
        <v>0</v>
      </c>
      <c r="N65" s="49">
        <f t="shared" si="12"/>
        <v>52.418772563176894</v>
      </c>
      <c r="O65" s="51">
        <f t="shared" si="13"/>
        <v>99.0450204638472</v>
      </c>
      <c r="P65" s="47">
        <v>254</v>
      </c>
      <c r="Q65" s="54" t="s">
        <v>53</v>
      </c>
      <c r="R65" s="54" t="s">
        <v>53</v>
      </c>
      <c r="S65" s="54" t="s">
        <v>53</v>
      </c>
      <c r="T65" s="54" t="s">
        <v>53</v>
      </c>
      <c r="U65" s="49">
        <f t="shared" si="14"/>
        <v>44.09722222222222</v>
      </c>
      <c r="V65" s="49">
        <f t="shared" si="15"/>
        <v>78.15384615384615</v>
      </c>
      <c r="W65" s="43"/>
      <c r="X65" s="43"/>
      <c r="Y65" s="53"/>
    </row>
    <row r="66" spans="1:25" s="44" customFormat="1" ht="17.25" customHeight="1">
      <c r="A66" s="62" t="s">
        <v>81</v>
      </c>
      <c r="B66" s="46">
        <f t="shared" si="17"/>
        <v>25500</v>
      </c>
      <c r="C66" s="47">
        <v>25500</v>
      </c>
      <c r="D66" s="47">
        <v>0</v>
      </c>
      <c r="E66" s="46">
        <f t="shared" si="16"/>
        <v>11591</v>
      </c>
      <c r="F66" s="47">
        <v>11591</v>
      </c>
      <c r="G66" s="54">
        <v>0</v>
      </c>
      <c r="H66" s="46">
        <f t="shared" si="18"/>
        <v>11591</v>
      </c>
      <c r="I66" s="48">
        <f t="shared" si="10"/>
        <v>45.45490196078432</v>
      </c>
      <c r="J66" s="48">
        <f t="shared" si="11"/>
        <v>100</v>
      </c>
      <c r="K66" s="47">
        <v>11591</v>
      </c>
      <c r="L66" s="47">
        <v>500618</v>
      </c>
      <c r="M66" s="47">
        <v>123450</v>
      </c>
      <c r="N66" s="49">
        <f t="shared" si="12"/>
        <v>45.45490196078432</v>
      </c>
      <c r="O66" s="51">
        <f t="shared" si="13"/>
        <v>100</v>
      </c>
      <c r="P66" s="47">
        <v>0</v>
      </c>
      <c r="Q66" s="47">
        <v>123450</v>
      </c>
      <c r="R66" s="47">
        <v>501</v>
      </c>
      <c r="S66" s="47">
        <v>123</v>
      </c>
      <c r="T66" s="47">
        <v>123</v>
      </c>
      <c r="U66" s="49" t="str">
        <f t="shared" si="14"/>
        <v>  -</v>
      </c>
      <c r="V66" s="49" t="str">
        <f t="shared" si="15"/>
        <v> - </v>
      </c>
      <c r="W66" s="43"/>
      <c r="X66" s="43"/>
      <c r="Y66" s="53"/>
    </row>
    <row r="67" spans="1:25" s="44" customFormat="1" ht="17.25" customHeight="1">
      <c r="A67" s="62" t="s">
        <v>82</v>
      </c>
      <c r="B67" s="46">
        <f t="shared" si="17"/>
        <v>32000</v>
      </c>
      <c r="C67" s="47">
        <v>32000</v>
      </c>
      <c r="D67" s="54">
        <v>0</v>
      </c>
      <c r="E67" s="46">
        <f t="shared" si="16"/>
        <v>14996</v>
      </c>
      <c r="F67" s="47">
        <v>14996</v>
      </c>
      <c r="G67" s="54">
        <v>0</v>
      </c>
      <c r="H67" s="46">
        <f t="shared" si="18"/>
        <v>14376</v>
      </c>
      <c r="I67" s="48">
        <f t="shared" si="10"/>
        <v>44.925</v>
      </c>
      <c r="J67" s="48">
        <f t="shared" si="11"/>
        <v>95.86556415044012</v>
      </c>
      <c r="K67" s="47">
        <v>14376</v>
      </c>
      <c r="L67" s="47">
        <v>0</v>
      </c>
      <c r="M67" s="47">
        <v>0</v>
      </c>
      <c r="N67" s="49">
        <f t="shared" si="12"/>
        <v>44.925</v>
      </c>
      <c r="O67" s="51">
        <f t="shared" si="13"/>
        <v>95.86556415044012</v>
      </c>
      <c r="P67" s="54">
        <v>0</v>
      </c>
      <c r="Q67" s="54" t="s">
        <v>53</v>
      </c>
      <c r="R67" s="54" t="s">
        <v>53</v>
      </c>
      <c r="S67" s="54" t="s">
        <v>53</v>
      </c>
      <c r="T67" s="54" t="s">
        <v>53</v>
      </c>
      <c r="U67" s="49" t="str">
        <f t="shared" si="14"/>
        <v>  -</v>
      </c>
      <c r="V67" s="49" t="str">
        <f t="shared" si="15"/>
        <v> - </v>
      </c>
      <c r="W67" s="43"/>
      <c r="X67" s="43"/>
      <c r="Y67" s="53"/>
    </row>
    <row r="68" spans="1:25" s="44" customFormat="1" ht="17.25" customHeight="1">
      <c r="A68" s="50" t="s">
        <v>83</v>
      </c>
      <c r="B68" s="46">
        <f t="shared" si="17"/>
        <v>1997</v>
      </c>
      <c r="C68" s="47">
        <v>500</v>
      </c>
      <c r="D68" s="47">
        <v>1497</v>
      </c>
      <c r="E68" s="54" t="s">
        <v>53</v>
      </c>
      <c r="F68" s="54" t="s">
        <v>53</v>
      </c>
      <c r="G68" s="54" t="s">
        <v>53</v>
      </c>
      <c r="H68" s="54" t="s">
        <v>53</v>
      </c>
      <c r="I68" s="54" t="s">
        <v>53</v>
      </c>
      <c r="J68" s="54" t="s">
        <v>53</v>
      </c>
      <c r="K68" s="54" t="s">
        <v>53</v>
      </c>
      <c r="L68" s="54" t="s">
        <v>53</v>
      </c>
      <c r="M68" s="54" t="s">
        <v>53</v>
      </c>
      <c r="N68" s="54" t="s">
        <v>53</v>
      </c>
      <c r="O68" s="54" t="s">
        <v>53</v>
      </c>
      <c r="P68" s="54" t="s">
        <v>53</v>
      </c>
      <c r="Q68" s="54" t="s">
        <v>53</v>
      </c>
      <c r="R68" s="54" t="s">
        <v>53</v>
      </c>
      <c r="S68" s="54" t="s">
        <v>53</v>
      </c>
      <c r="T68" s="54" t="s">
        <v>53</v>
      </c>
      <c r="U68" s="54" t="s">
        <v>53</v>
      </c>
      <c r="V68" s="54" t="s">
        <v>53</v>
      </c>
      <c r="W68" s="42"/>
      <c r="X68" s="43"/>
      <c r="Y68" s="42"/>
    </row>
    <row r="69" spans="1:25" s="44" customFormat="1" ht="17.25" customHeight="1">
      <c r="A69" s="50" t="s">
        <v>84</v>
      </c>
      <c r="B69" s="46">
        <f t="shared" si="17"/>
        <v>7425</v>
      </c>
      <c r="C69" s="47">
        <v>4935</v>
      </c>
      <c r="D69" s="47">
        <v>2490</v>
      </c>
      <c r="E69" s="54" t="s">
        <v>53</v>
      </c>
      <c r="F69" s="54" t="s">
        <v>53</v>
      </c>
      <c r="G69" s="54" t="s">
        <v>53</v>
      </c>
      <c r="H69" s="54" t="s">
        <v>53</v>
      </c>
      <c r="I69" s="54" t="s">
        <v>53</v>
      </c>
      <c r="J69" s="54" t="s">
        <v>53</v>
      </c>
      <c r="K69" s="54" t="s">
        <v>53</v>
      </c>
      <c r="L69" s="54" t="s">
        <v>53</v>
      </c>
      <c r="M69" s="54" t="s">
        <v>53</v>
      </c>
      <c r="N69" s="54" t="s">
        <v>53</v>
      </c>
      <c r="O69" s="54" t="s">
        <v>53</v>
      </c>
      <c r="P69" s="54" t="s">
        <v>53</v>
      </c>
      <c r="Q69" s="54" t="s">
        <v>53</v>
      </c>
      <c r="R69" s="54" t="s">
        <v>53</v>
      </c>
      <c r="S69" s="54" t="s">
        <v>53</v>
      </c>
      <c r="T69" s="54" t="s">
        <v>53</v>
      </c>
      <c r="U69" s="54" t="s">
        <v>53</v>
      </c>
      <c r="V69" s="54" t="s">
        <v>53</v>
      </c>
      <c r="W69" s="42"/>
      <c r="X69" s="43"/>
      <c r="Y69" s="42"/>
    </row>
    <row r="70" spans="1:25" s="65" customFormat="1" ht="15.75" customHeight="1">
      <c r="A70" s="63" t="s">
        <v>85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4"/>
      <c r="X70" s="64"/>
      <c r="Y70" s="64"/>
    </row>
    <row r="71" spans="1:22" ht="14.25" customHeight="1">
      <c r="A71" s="63" t="s">
        <v>86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3"/>
      <c r="R71" s="63"/>
      <c r="S71" s="63"/>
      <c r="T71" s="63"/>
      <c r="U71" s="63"/>
      <c r="V71" s="63"/>
    </row>
    <row r="72" spans="1:22" ht="14.25" customHeight="1">
      <c r="A72" s="63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3"/>
      <c r="R72" s="63"/>
      <c r="S72" s="63"/>
      <c r="T72" s="63"/>
      <c r="U72" s="63"/>
      <c r="V72" s="63"/>
    </row>
  </sheetData>
  <printOptions horizontalCentered="1"/>
  <pageMargins left="0.3937007874015748" right="0" top="0.7874015748031497" bottom="0.3937007874015748" header="0.5905511811023623" footer="0.31496062992125984"/>
  <pageSetup firstPageNumber="9" useFirstPageNumber="1" horizontalDpi="600" verticalDpi="600" orientation="landscape" paperSize="9" scale="75" r:id="rId1"/>
  <headerFooter alignWithMargins="0">
    <oddHeader>&amp;L&amp;"標楷體,標準"&amp;22附表&amp;"Times New Roman,標準"2</oddHeader>
    <oddFooter>&amp;C&amp;"Times New Roman,標準"&amp;17&amp;P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dcterms:created xsi:type="dcterms:W3CDTF">2010-09-16T02:17:52Z</dcterms:created>
  <dcterms:modified xsi:type="dcterms:W3CDTF">2010-09-16T02:18:10Z</dcterms:modified>
  <cp:category/>
  <cp:version/>
  <cp:contentType/>
  <cp:contentStatus/>
</cp:coreProperties>
</file>