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表2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'表2'!$A$1:$J$73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<sst xmlns="http://schemas.openxmlformats.org/spreadsheetml/2006/main" count="88" uniqueCount="82">
  <si>
    <t>表Q01-A3</t>
  </si>
  <si>
    <t>單位：百萬元</t>
  </si>
  <si>
    <t>本 年 度 預 算 數</t>
  </si>
  <si>
    <t>機　　關　　名　　稱</t>
  </si>
  <si>
    <t>合  計</t>
  </si>
  <si>
    <t>經常門</t>
  </si>
  <si>
    <t>資本門</t>
  </si>
  <si>
    <t>經 常 門</t>
  </si>
  <si>
    <t>資 本 門</t>
  </si>
  <si>
    <t>金  額</t>
  </si>
  <si>
    <t>占預算%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</si>
  <si>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</si>
  <si>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</si>
  <si>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</si>
  <si>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</si>
  <si>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</si>
  <si>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</si>
  <si>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</si>
  <si>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</si>
  <si>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</si>
  <si>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</si>
  <si>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</si>
  <si>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</si>
  <si>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</si>
  <si>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</si>
  <si>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</si>
  <si>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</si>
  <si>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</si>
  <si>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</si>
  <si>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</si>
  <si>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</si>
  <si>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</si>
  <si>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</si>
  <si>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</si>
  <si>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</si>
  <si>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</si>
  <si>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體育委員會</t>
  </si>
  <si>
    <t xml:space="preserve">  客家委員會及所屬</t>
  </si>
  <si>
    <t>　台灣省政府</t>
  </si>
  <si>
    <t>　台灣省諮議會</t>
  </si>
  <si>
    <t>　福建省政府</t>
  </si>
  <si>
    <t>99年度中央政府各機關歲出預算截至99年12月底執行情形</t>
  </si>
  <si>
    <t xml:space="preserve">           累     計    執    行    數</t>
  </si>
  <si>
    <t xml:space="preserve">   合     計</t>
  </si>
  <si>
    <r>
      <t>占預算</t>
    </r>
    <r>
      <rPr>
        <sz val="6"/>
        <rFont val="Times New Roman"/>
        <family val="1"/>
      </rPr>
      <t>%</t>
    </r>
  </si>
  <si>
    <t>合                        計</t>
  </si>
  <si>
    <t>1.總統府主管</t>
  </si>
  <si>
    <t>2.行政院主管</t>
  </si>
  <si>
    <t xml:space="preserve">  原住民族委員會</t>
  </si>
  <si>
    <t xml:space="preserve">  文化園區管理局</t>
  </si>
  <si>
    <t>3.立法院主管</t>
  </si>
  <si>
    <t>4.司法院主管</t>
  </si>
  <si>
    <t>5.考試院主管</t>
  </si>
  <si>
    <t>6.監察院主管</t>
  </si>
  <si>
    <t>7.內政部主管</t>
  </si>
  <si>
    <t>8.外交部主管</t>
  </si>
  <si>
    <t>9.國防部主管</t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</si>
  <si>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</si>
  <si>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</si>
  <si>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</si>
  <si>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</si>
  <si>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</si>
  <si>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</si>
  <si>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</si>
  <si>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</si>
  <si>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</si>
  <si>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t>19.原子能委員會主管</t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</si>
  <si>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</si>
  <si>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</si>
  <si>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</si>
  <si>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</si>
  <si>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</si>
  <si>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</si>
  <si>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　補助直轄市及縣市政府</t>
  </si>
  <si>
    <t xml:space="preserve">  北、高市統籌分配稅款減少專案補助</t>
  </si>
  <si>
    <t xml:space="preserve">  縣市平衡預算及繳款專案補助</t>
  </si>
  <si>
    <t>26.災害準備金</t>
  </si>
  <si>
    <t>-</t>
  </si>
  <si>
    <t>27.第二預備金</t>
  </si>
  <si>
    <t>註：1.表列累計執行數，含支出實現數、應付數及保留數。</t>
  </si>
  <si>
    <t xml:space="preserve">    2.表列第二預備金1.63億元為尚未動支之預算數，該預備金原預算數79.90億元，截至12月底止已動支78.27億元，係行政院、考試院、內政部、</t>
  </si>
  <si>
    <t xml:space="preserve">      國防部、財政部、教育部、法務部、經濟部、衛生署及海巡署等主管機關動支，已併入各主管項下表達。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</si>
</sst>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_);[Red]\(#,##0\)"/>
    <numFmt numFmtId="183" formatCode="#,##0\ \ \ \ \ \ \ \ \ "/>
    <numFmt numFmtId="184" formatCode="_-* #,##0\ \ \ \ \ _-;\-\ #,##0\ \ \ \ \ _-;_-* &quot;-&quot;_-;_-@_-"/>
    <numFmt numFmtId="185" formatCode="0_ "/>
    <numFmt numFmtId="186" formatCode="0_);[Red]\(0\)"/>
    <numFmt numFmtId="187" formatCode="#,###_ "/>
    <numFmt numFmtId="188" formatCode="_(* #,##0.00_);_(* \(#,##0.00\);_(* &quot;-&quot;??_);_(@_)"/>
    <numFmt numFmtId="189" formatCode="#,##0\ \ \ \ "/>
    <numFmt numFmtId="190" formatCode="#,###_);[Red]\(#,###\)"/>
    <numFmt numFmtId="191" formatCode="_(* #,##0.00;_(&quot;–&quot;* #,##0.00;_(* &quot;…&quot;_);_(@_)"/>
    <numFmt numFmtId="192" formatCode="_-* #,##0_-;\-* #,##0_-;_-* &quot;&quot;_-;_-@_-"/>
    <numFmt numFmtId="193" formatCode="_-* #,##0_-;\-* #,##0_-;_-* &quot;-   &quot;\ \ _-;_-@_-"/>
    <numFmt numFmtId="194" formatCode="#,##0\ \ \ \ \ "/>
    <numFmt numFmtId="195" formatCode="_(* #,##0,,_);_(* &quot;–&quot;\ #,##0,,_);_(* &quot;&quot;_);_(@_)"/>
    <numFmt numFmtId="196" formatCode="#,##0.0_);\(#,##0.0\)"/>
    <numFmt numFmtId="197" formatCode="_-* #,##0.0_-;\-* #,##0.0_-;_-* &quot;-&quot;??_-;_-@_-"/>
    <numFmt numFmtId="198" formatCode="_-* #,##0_-;\-* #,##0_-;_-* &quot;-&quot;??_-;_-@_-"/>
    <numFmt numFmtId="199" formatCode="_-* #,##0_-;\-* #,##0_-;_-* &quot; &quot;_-;_-@_-"/>
    <numFmt numFmtId="200" formatCode="_-* #,##0.000_-;\-* #,##0.000_-;_-* &quot;-&quot;??_-;_-@_-"/>
    <numFmt numFmtId="201" formatCode="_(* #,##0.0_);_(* \(#,##0.0\);_(* &quot;-&quot;_);_(@_)"/>
    <numFmt numFmtId="202" formatCode="_-* #,##0_-;\-* #,##0_-;_-* &quot;     -&quot;??_-;_-@_-"/>
    <numFmt numFmtId="203" formatCode="\(#,##0\)"/>
    <numFmt numFmtId="204" formatCode="#,##0\ \ \ \ \ \ \ \ \ \ \ \ \ "/>
    <numFmt numFmtId="205" formatCode="#,##0.0"/>
    <numFmt numFmtId="206" formatCode="_-* #,##0.0000_-;\-* #,##0.0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(* #,##0.00_);_(* \(#,##0.00\);_(* &quot;-&quot;_);_(@_)"/>
    <numFmt numFmtId="215" formatCode="_(* #,##0,,_);_(&quot;–&quot;* #,##0,,_);_(* &quot;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_-* #,##0\ \ \ \ _-;\-* #,##0_-;_-* &quot;-&quot;\ \ \ \ _-;_-@_-"/>
    <numFmt numFmtId="223" formatCode="0.00_ "/>
    <numFmt numFmtId="224" formatCode="\+\ #,##0.00"/>
    <numFmt numFmtId="225" formatCode="\+\ #,##0.0"/>
    <numFmt numFmtId="226" formatCode="\+\ #,##0"/>
    <numFmt numFmtId="227" formatCode="#,##0.00_ "/>
    <numFmt numFmtId="228" formatCode="#,##0.000;\-#,##0.000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7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細明體"/>
      <family val="3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/>
    </xf>
    <xf numFmtId="37" fontId="11" fillId="0" borderId="0" xfId="19" applyNumberFormat="1" applyFont="1" applyProtection="1">
      <alignment/>
      <protection locked="0"/>
    </xf>
    <xf numFmtId="37" fontId="11" fillId="0" borderId="0" xfId="19" applyFont="1" applyProtection="1">
      <alignment/>
      <protection locked="0"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NumberFormat="1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5" fillId="0" borderId="0" xfId="19" applyNumberFormat="1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Border="1" applyProtection="1">
      <alignment/>
      <protection locked="0"/>
    </xf>
    <xf numFmtId="37" fontId="10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NumberFormat="1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4" xfId="19" applyFont="1" applyBorder="1" applyAlignment="1" applyProtection="1">
      <alignment horizontal="left" vertical="center"/>
      <protection locked="0"/>
    </xf>
    <xf numFmtId="37" fontId="16" fillId="0" borderId="5" xfId="19" applyFont="1" applyBorder="1" applyAlignment="1" applyProtection="1">
      <alignment horizontal="centerContinuous" vertical="center"/>
      <protection/>
    </xf>
    <xf numFmtId="37" fontId="16" fillId="0" borderId="6" xfId="19" applyFont="1" applyBorder="1" applyAlignment="1" applyProtection="1">
      <alignment horizontal="centerContinuous" vertical="center"/>
      <protection locked="0"/>
    </xf>
    <xf numFmtId="37" fontId="16" fillId="0" borderId="7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8" xfId="19" applyFont="1" applyBorder="1" applyAlignment="1" applyProtection="1" quotePrefix="1">
      <alignment horizontal="center" vertical="center"/>
      <protection locked="0"/>
    </xf>
    <xf numFmtId="37" fontId="16" fillId="0" borderId="9" xfId="19" applyFont="1" applyBorder="1" applyAlignment="1" applyProtection="1">
      <alignment horizontal="centerContinuous"/>
      <protection/>
    </xf>
    <xf numFmtId="37" fontId="16" fillId="0" borderId="9" xfId="19" applyNumberFormat="1" applyFont="1" applyBorder="1" applyAlignment="1" applyProtection="1">
      <alignment horizontal="centerContinuous"/>
      <protection locked="0"/>
    </xf>
    <xf numFmtId="37" fontId="16" fillId="0" borderId="9" xfId="19" applyFont="1" applyBorder="1" applyAlignment="1" applyProtection="1">
      <alignment horizontal="centerContinuous"/>
      <protection locked="0"/>
    </xf>
    <xf numFmtId="37" fontId="16" fillId="0" borderId="10" xfId="19" applyFont="1" applyBorder="1" applyAlignment="1" applyProtection="1">
      <alignment horizontal="left" vertical="center"/>
      <protection/>
    </xf>
    <xf numFmtId="37" fontId="16" fillId="0" borderId="11" xfId="19" applyFont="1" applyBorder="1" applyAlignment="1" applyProtection="1">
      <alignment horizontal="centerContinuous" vertical="center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2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13" xfId="19" applyFont="1" applyBorder="1" applyProtection="1">
      <alignment/>
      <protection locked="0"/>
    </xf>
    <xf numFmtId="37" fontId="10" fillId="0" borderId="14" xfId="19" applyFont="1" applyBorder="1" applyProtection="1">
      <alignment/>
      <protection/>
    </xf>
    <xf numFmtId="37" fontId="10" fillId="0" borderId="14" xfId="19" applyNumberFormat="1" applyFont="1" applyBorder="1" applyProtection="1">
      <alignment/>
      <protection locked="0"/>
    </xf>
    <xf numFmtId="37" fontId="10" fillId="0" borderId="14" xfId="19" applyFont="1" applyBorder="1" applyProtection="1">
      <alignment/>
      <protection locked="0"/>
    </xf>
    <xf numFmtId="37" fontId="10" fillId="0" borderId="14" xfId="19" applyFont="1" applyBorder="1" applyAlignment="1" applyProtection="1">
      <alignment horizontal="center" vertical="center"/>
      <protection locked="0"/>
    </xf>
    <xf numFmtId="37" fontId="18" fillId="0" borderId="1" xfId="19" applyFont="1" applyBorder="1" applyAlignment="1" applyProtection="1">
      <alignment horizontal="center" vertical="center"/>
      <protection/>
    </xf>
    <xf numFmtId="37" fontId="16" fillId="0" borderId="15" xfId="19" applyFont="1" applyBorder="1" applyAlignment="1" applyProtection="1">
      <alignment horizontal="center" vertical="center"/>
      <protection locked="0"/>
    </xf>
    <xf numFmtId="37" fontId="18" fillId="0" borderId="14" xfId="19" applyFont="1" applyBorder="1" applyAlignment="1" applyProtection="1">
      <alignment horizontal="center" vertical="center"/>
      <protection/>
    </xf>
    <xf numFmtId="37" fontId="16" fillId="0" borderId="14" xfId="19" applyFont="1" applyBorder="1" applyAlignment="1" applyProtection="1">
      <alignment horizontal="center" vertical="center"/>
      <protection locked="0"/>
    </xf>
    <xf numFmtId="37" fontId="18" fillId="0" borderId="16" xfId="19" applyFont="1" applyBorder="1" applyAlignment="1" applyProtection="1">
      <alignment horizontal="center" vertical="center"/>
      <protection/>
    </xf>
    <xf numFmtId="37" fontId="19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20" fillId="0" borderId="17" xfId="19" applyFont="1" applyBorder="1" applyAlignment="1" applyProtection="1">
      <alignment horizontal="center"/>
      <protection locked="0"/>
    </xf>
    <xf numFmtId="179" fontId="21" fillId="0" borderId="1" xfId="19" applyNumberFormat="1" applyFont="1" applyBorder="1" applyAlignment="1" applyProtection="1">
      <alignment/>
      <protection locked="0"/>
    </xf>
    <xf numFmtId="37" fontId="21" fillId="0" borderId="1" xfId="19" applyNumberFormat="1" applyFont="1" applyBorder="1" applyAlignment="1" applyProtection="1">
      <alignment/>
      <protection locked="0"/>
    </xf>
    <xf numFmtId="179" fontId="21" fillId="0" borderId="1" xfId="19" applyNumberFormat="1" applyFont="1" applyBorder="1" applyAlignment="1" applyProtection="1">
      <alignment vertical="center"/>
      <protection/>
    </xf>
    <xf numFmtId="41" fontId="21" fillId="0" borderId="1" xfId="22" applyNumberFormat="1" applyFont="1" applyBorder="1" applyAlignment="1" applyProtection="1">
      <alignment horizontal="center" vertical="center"/>
      <protection/>
    </xf>
    <xf numFmtId="41" fontId="21" fillId="0" borderId="1" xfId="21" applyNumberFormat="1" applyFont="1" applyBorder="1" applyAlignment="1" applyProtection="1">
      <alignment horizontal="center" vertical="center"/>
      <protection/>
    </xf>
    <xf numFmtId="3" fontId="21" fillId="0" borderId="12" xfId="21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2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0" fillId="0" borderId="17" xfId="19" applyFont="1" applyBorder="1" applyAlignment="1" applyProtection="1">
      <alignment horizontal="left" vertical="center" indent="1"/>
      <protection locked="0"/>
    </xf>
    <xf numFmtId="179" fontId="7" fillId="0" borderId="1" xfId="19" applyNumberFormat="1" applyFont="1" applyBorder="1" applyAlignment="1" applyProtection="1">
      <alignment vertical="center"/>
      <protection/>
    </xf>
    <xf numFmtId="37" fontId="7" fillId="0" borderId="1" xfId="19" applyNumberFormat="1" applyFont="1" applyBorder="1" applyAlignment="1" applyProtection="1">
      <alignment vertical="center"/>
      <protection locked="0"/>
    </xf>
    <xf numFmtId="179" fontId="7" fillId="0" borderId="1" xfId="19" applyNumberFormat="1" applyFont="1" applyBorder="1" applyAlignment="1" applyProtection="1">
      <alignment vertical="center"/>
      <protection locked="0"/>
    </xf>
    <xf numFmtId="41" fontId="7" fillId="0" borderId="1" xfId="22" applyNumberFormat="1" applyFont="1" applyBorder="1" applyAlignment="1" applyProtection="1">
      <alignment horizontal="center" vertical="center"/>
      <protection/>
    </xf>
    <xf numFmtId="41" fontId="7" fillId="0" borderId="1" xfId="21" applyNumberFormat="1" applyFont="1" applyBorder="1" applyAlignment="1" applyProtection="1">
      <alignment horizontal="center" vertical="center"/>
      <protection/>
    </xf>
    <xf numFmtId="3" fontId="7" fillId="0" borderId="12" xfId="21" applyNumberFormat="1" applyFont="1" applyBorder="1" applyAlignment="1" applyProtection="1">
      <alignment horizontal="center" vertical="center"/>
      <protection/>
    </xf>
    <xf numFmtId="37" fontId="22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0" fillId="0" borderId="17" xfId="19" applyFont="1" applyBorder="1" applyAlignment="1" applyProtection="1" quotePrefix="1">
      <alignment horizontal="left" vertical="center" indent="1"/>
      <protection locked="0"/>
    </xf>
    <xf numFmtId="37" fontId="11" fillId="0" borderId="0" xfId="19" applyFont="1" applyFill="1" applyBorder="1" applyProtection="1">
      <alignment/>
      <protection locked="0"/>
    </xf>
    <xf numFmtId="37" fontId="16" fillId="0" borderId="17" xfId="19" applyFont="1" applyBorder="1" applyAlignment="1" applyProtection="1">
      <alignment horizontal="left" vertical="center" indent="1"/>
      <protection locked="0"/>
    </xf>
    <xf numFmtId="37" fontId="10" fillId="0" borderId="17" xfId="19" applyFont="1" applyBorder="1" applyAlignment="1" applyProtection="1" quotePrefix="1">
      <alignment horizontal="left" vertical="center" indent="2"/>
      <protection locked="0"/>
    </xf>
    <xf numFmtId="37" fontId="23" fillId="0" borderId="17" xfId="19" applyFont="1" applyBorder="1" applyAlignment="1" applyProtection="1" quotePrefix="1">
      <alignment horizontal="left" vertical="center" indent="2"/>
      <protection locked="0"/>
    </xf>
    <xf numFmtId="179" fontId="7" fillId="0" borderId="1" xfId="19" applyNumberFormat="1" applyFont="1" applyBorder="1" applyAlignment="1" applyProtection="1">
      <alignment horizontal="right" vertical="center"/>
      <protection/>
    </xf>
    <xf numFmtId="179" fontId="7" fillId="0" borderId="1" xfId="19" applyNumberFormat="1" applyFont="1" applyBorder="1" applyAlignment="1" applyProtection="1" quotePrefix="1">
      <alignment horizontal="right" vertical="center"/>
      <protection locked="0"/>
    </xf>
    <xf numFmtId="41" fontId="7" fillId="0" borderId="1" xfId="21" applyNumberFormat="1" applyFont="1" applyBorder="1" applyAlignment="1" applyProtection="1">
      <alignment horizontal="right" vertical="center"/>
      <protection/>
    </xf>
    <xf numFmtId="37" fontId="16" fillId="0" borderId="18" xfId="19" applyFont="1" applyBorder="1" applyAlignment="1" applyProtection="1">
      <alignment horizontal="left" vertical="center" indent="1"/>
      <protection locked="0"/>
    </xf>
    <xf numFmtId="179" fontId="7" fillId="0" borderId="19" xfId="19" applyNumberFormat="1" applyFont="1" applyBorder="1" applyAlignment="1" applyProtection="1">
      <alignment vertical="center"/>
      <protection/>
    </xf>
    <xf numFmtId="179" fontId="7" fillId="0" borderId="19" xfId="19" applyNumberFormat="1" applyFont="1" applyBorder="1" applyAlignment="1" applyProtection="1">
      <alignment vertical="center"/>
      <protection locked="0"/>
    </xf>
    <xf numFmtId="179" fontId="7" fillId="0" borderId="20" xfId="19" applyNumberFormat="1" applyFont="1" applyBorder="1" applyAlignment="1" applyProtection="1" quotePrefix="1">
      <alignment horizontal="right" vertical="center"/>
      <protection locked="0"/>
    </xf>
    <xf numFmtId="179" fontId="7" fillId="0" borderId="19" xfId="19" applyNumberFormat="1" applyFont="1" applyBorder="1" applyAlignment="1" applyProtection="1" quotePrefix="1">
      <alignment horizontal="right" vertical="center"/>
      <protection locked="0"/>
    </xf>
    <xf numFmtId="179" fontId="7" fillId="0" borderId="21" xfId="19" applyNumberFormat="1" applyFont="1" applyBorder="1" applyAlignment="1" applyProtection="1" quotePrefix="1">
      <alignment horizontal="center" vertical="center"/>
      <protection locked="0"/>
    </xf>
    <xf numFmtId="37" fontId="23" fillId="0" borderId="0" xfId="19" applyFont="1" applyBorder="1" applyAlignment="1" applyProtection="1">
      <alignment horizontal="left"/>
      <protection locked="0"/>
    </xf>
    <xf numFmtId="37" fontId="23" fillId="0" borderId="0" xfId="19" applyNumberFormat="1" applyFont="1" applyBorder="1" applyAlignment="1" applyProtection="1">
      <alignment horizontal="left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1" fillId="0" borderId="0" xfId="19" applyFont="1" applyBorder="1" applyAlignment="1" applyProtection="1">
      <alignment horizontal="left"/>
      <protection locked="0"/>
    </xf>
    <xf numFmtId="37" fontId="10" fillId="0" borderId="0" xfId="19" applyFont="1" applyProtection="1">
      <alignment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97年第4季9712--附表1科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workbookViewId="0" topLeftCell="A2">
      <pane xSplit="1" ySplit="5" topLeftCell="B7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A68" sqref="A68"/>
    </sheetView>
  </sheetViews>
  <sheetFormatPr defaultColWidth="9.00390625" defaultRowHeight="16.5"/>
  <cols>
    <col min="1" max="1" width="38.25390625" style="91" customWidth="1"/>
    <col min="2" max="2" width="12.25390625" style="2" customWidth="1"/>
    <col min="3" max="3" width="12.25390625" style="3" customWidth="1"/>
    <col min="4" max="4" width="12.25390625" style="4" customWidth="1"/>
    <col min="5" max="5" width="12.25390625" style="2" customWidth="1"/>
    <col min="6" max="6" width="6.00390625" style="2" customWidth="1"/>
    <col min="7" max="7" width="12.50390625" style="4" customWidth="1"/>
    <col min="8" max="8" width="5.875" style="4" customWidth="1"/>
    <col min="9" max="9" width="12.50390625" style="4" customWidth="1"/>
    <col min="10" max="10" width="5.375" style="4" customWidth="1"/>
    <col min="11" max="11" width="10.875" style="88" customWidth="1"/>
    <col min="12" max="12" width="10.125" style="88" customWidth="1"/>
    <col min="13" max="13" width="9.00390625" style="88" customWidth="1"/>
    <col min="14" max="16384" width="9.00390625" style="89" customWidth="1"/>
  </cols>
  <sheetData>
    <row r="1" spans="1:13" s="4" customFormat="1" ht="35.25" customHeight="1" hidden="1">
      <c r="A1" s="1" t="s">
        <v>0</v>
      </c>
      <c r="B1" s="2"/>
      <c r="C1" s="3"/>
      <c r="E1" s="2"/>
      <c r="F1" s="2"/>
      <c r="K1" s="5"/>
      <c r="L1" s="5"/>
      <c r="M1" s="5"/>
    </row>
    <row r="2" spans="1:13" s="11" customFormat="1" ht="25.5" customHeight="1">
      <c r="A2" s="6" t="s">
        <v>41</v>
      </c>
      <c r="B2" s="7"/>
      <c r="C2" s="8"/>
      <c r="D2" s="9"/>
      <c r="E2" s="7"/>
      <c r="F2" s="7"/>
      <c r="G2" s="9"/>
      <c r="H2" s="9"/>
      <c r="I2" s="9"/>
      <c r="J2" s="9"/>
      <c r="K2" s="10"/>
      <c r="L2" s="10"/>
      <c r="M2" s="10"/>
    </row>
    <row r="3" spans="1:13" s="16" customFormat="1" ht="22.5" customHeight="1" thickBot="1">
      <c r="A3" s="12"/>
      <c r="B3" s="13"/>
      <c r="C3" s="14"/>
      <c r="D3" s="15"/>
      <c r="E3" s="13"/>
      <c r="G3" s="15"/>
      <c r="H3" s="15"/>
      <c r="I3" s="15"/>
      <c r="J3" s="17" t="s">
        <v>1</v>
      </c>
      <c r="K3" s="18"/>
      <c r="L3" s="18"/>
      <c r="M3" s="18"/>
    </row>
    <row r="4" spans="1:13" s="28" customFormat="1" ht="21" customHeight="1">
      <c r="A4" s="19"/>
      <c r="B4" s="20" t="s">
        <v>2</v>
      </c>
      <c r="C4" s="21"/>
      <c r="D4" s="22"/>
      <c r="E4" s="23" t="s">
        <v>42</v>
      </c>
      <c r="F4" s="24"/>
      <c r="G4" s="25"/>
      <c r="H4" s="25"/>
      <c r="I4" s="25"/>
      <c r="J4" s="26"/>
      <c r="K4" s="27"/>
      <c r="L4" s="27"/>
      <c r="M4" s="27"/>
    </row>
    <row r="5" spans="1:13" s="38" customFormat="1" ht="28.5" customHeight="1">
      <c r="A5" s="29" t="s">
        <v>3</v>
      </c>
      <c r="B5" s="30" t="s">
        <v>4</v>
      </c>
      <c r="C5" s="31" t="s">
        <v>5</v>
      </c>
      <c r="D5" s="32" t="s">
        <v>6</v>
      </c>
      <c r="E5" s="33" t="s">
        <v>43</v>
      </c>
      <c r="F5" s="34"/>
      <c r="G5" s="35" t="s">
        <v>7</v>
      </c>
      <c r="H5" s="35"/>
      <c r="I5" s="35" t="s">
        <v>8</v>
      </c>
      <c r="J5" s="36"/>
      <c r="K5" s="37"/>
      <c r="L5" s="37"/>
      <c r="M5" s="37"/>
    </row>
    <row r="6" spans="1:13" s="50" customFormat="1" ht="20.25" customHeight="1">
      <c r="A6" s="39"/>
      <c r="B6" s="40"/>
      <c r="C6" s="41"/>
      <c r="D6" s="42"/>
      <c r="E6" s="43" t="s">
        <v>9</v>
      </c>
      <c r="F6" s="44" t="s">
        <v>44</v>
      </c>
      <c r="G6" s="45" t="s">
        <v>9</v>
      </c>
      <c r="H6" s="46" t="s">
        <v>10</v>
      </c>
      <c r="I6" s="47" t="s">
        <v>9</v>
      </c>
      <c r="J6" s="48" t="s">
        <v>10</v>
      </c>
      <c r="K6" s="49"/>
      <c r="L6" s="49"/>
      <c r="M6" s="49"/>
    </row>
    <row r="7" spans="1:13" s="60" customFormat="1" ht="18.75" customHeight="1">
      <c r="A7" s="51" t="s">
        <v>45</v>
      </c>
      <c r="B7" s="52">
        <f aca="true" t="shared" si="0" ref="B7:B38">C7+D7</f>
        <v>1714937</v>
      </c>
      <c r="C7" s="53">
        <f>SUM(C68:C69)+SUM(C39:C61)+SUM(C8:C9)</f>
        <v>1458338</v>
      </c>
      <c r="D7" s="52">
        <f>SUM(D68:D69)+SUM(D39:D61)+SUM(D8:D9)</f>
        <v>256599</v>
      </c>
      <c r="E7" s="54">
        <f aca="true" t="shared" si="1" ref="E7:E38">IF(I7+G7=0,"  ",I7+G7)</f>
        <v>1655932</v>
      </c>
      <c r="F7" s="55">
        <f aca="true" t="shared" si="2" ref="F7:F38">IF(OR(E7=0,B7=0),"  ",E7/B7*100)</f>
        <v>96.55934882739132</v>
      </c>
      <c r="G7" s="52">
        <f>SUM(G68:G69)+SUM(G39:G61)+SUM(G8:G9)</f>
        <v>1410897</v>
      </c>
      <c r="H7" s="56">
        <f aca="true" t="shared" si="3" ref="H7:H38">IF(OR(G7=0,C7=0),"  ",G7/C7*100)</f>
        <v>96.7469132670204</v>
      </c>
      <c r="I7" s="52">
        <f>SUM(I68:I69)+SUM(I39:I61)+SUM(I8:I9)</f>
        <v>245035</v>
      </c>
      <c r="J7" s="57">
        <f aca="true" t="shared" si="4" ref="J7:J38">IF(OR(I7=0,D7=0),"  -",I7/D7*100)</f>
        <v>95.49335733966228</v>
      </c>
      <c r="K7" s="58"/>
      <c r="L7" s="59"/>
      <c r="M7" s="58"/>
    </row>
    <row r="8" spans="1:13" s="69" customFormat="1" ht="18" customHeight="1">
      <c r="A8" s="61" t="s">
        <v>46</v>
      </c>
      <c r="B8" s="62">
        <f t="shared" si="0"/>
        <v>13460</v>
      </c>
      <c r="C8" s="63">
        <v>9895</v>
      </c>
      <c r="D8" s="64">
        <v>3565</v>
      </c>
      <c r="E8" s="62">
        <f t="shared" si="1"/>
        <v>12164</v>
      </c>
      <c r="F8" s="65">
        <f t="shared" si="2"/>
        <v>90.37147102526004</v>
      </c>
      <c r="G8" s="64">
        <v>9399</v>
      </c>
      <c r="H8" s="66">
        <f t="shared" si="3"/>
        <v>94.98736735725114</v>
      </c>
      <c r="I8" s="64">
        <v>2765</v>
      </c>
      <c r="J8" s="67">
        <f t="shared" si="4"/>
        <v>77.55960729312763</v>
      </c>
      <c r="K8" s="68"/>
      <c r="L8" s="68"/>
      <c r="M8" s="68"/>
    </row>
    <row r="9" spans="1:13" s="69" customFormat="1" ht="18" customHeight="1">
      <c r="A9" s="61" t="s">
        <v>47</v>
      </c>
      <c r="B9" s="62">
        <f t="shared" si="0"/>
        <v>43015</v>
      </c>
      <c r="C9" s="63">
        <f>SUM(C10:C38)</f>
        <v>31276</v>
      </c>
      <c r="D9" s="64">
        <f>SUM(D10:D38)</f>
        <v>11739</v>
      </c>
      <c r="E9" s="62">
        <f t="shared" si="1"/>
        <v>40191</v>
      </c>
      <c r="F9" s="65">
        <f t="shared" si="2"/>
        <v>93.43484830872951</v>
      </c>
      <c r="G9" s="64">
        <f>SUM(G10:G38)</f>
        <v>29596</v>
      </c>
      <c r="H9" s="66">
        <f t="shared" si="3"/>
        <v>94.6284691136974</v>
      </c>
      <c r="I9" s="64">
        <f>SUM(I10:I38)</f>
        <v>10595</v>
      </c>
      <c r="J9" s="67">
        <f t="shared" si="4"/>
        <v>90.2547065337763</v>
      </c>
      <c r="K9" s="68"/>
      <c r="L9" s="68"/>
      <c r="M9" s="68"/>
    </row>
    <row r="10" spans="1:13" s="69" customFormat="1" ht="18" customHeight="1">
      <c r="A10" s="70" t="s">
        <v>11</v>
      </c>
      <c r="B10" s="62">
        <f t="shared" si="0"/>
        <v>815</v>
      </c>
      <c r="C10" s="63">
        <v>765</v>
      </c>
      <c r="D10" s="64">
        <v>50</v>
      </c>
      <c r="E10" s="62">
        <f t="shared" si="1"/>
        <v>788</v>
      </c>
      <c r="F10" s="65">
        <f t="shared" si="2"/>
        <v>96.68711656441718</v>
      </c>
      <c r="G10" s="64">
        <v>739</v>
      </c>
      <c r="H10" s="66">
        <f t="shared" si="3"/>
        <v>96.60130718954248</v>
      </c>
      <c r="I10" s="64">
        <v>49</v>
      </c>
      <c r="J10" s="67">
        <f t="shared" si="4"/>
        <v>98</v>
      </c>
      <c r="K10" s="68"/>
      <c r="L10" s="68"/>
      <c r="M10" s="68"/>
    </row>
    <row r="11" spans="1:13" s="69" customFormat="1" ht="18" customHeight="1">
      <c r="A11" s="70" t="s">
        <v>12</v>
      </c>
      <c r="B11" s="62">
        <f t="shared" si="0"/>
        <v>947</v>
      </c>
      <c r="C11" s="63">
        <v>895</v>
      </c>
      <c r="D11" s="64">
        <v>52</v>
      </c>
      <c r="E11" s="62">
        <f t="shared" si="1"/>
        <v>906</v>
      </c>
      <c r="F11" s="65">
        <f t="shared" si="2"/>
        <v>95.67053854276664</v>
      </c>
      <c r="G11" s="64">
        <v>863</v>
      </c>
      <c r="H11" s="66">
        <f t="shared" si="3"/>
        <v>96.42458100558659</v>
      </c>
      <c r="I11" s="64">
        <v>43</v>
      </c>
      <c r="J11" s="67">
        <f t="shared" si="4"/>
        <v>82.6923076923077</v>
      </c>
      <c r="K11" s="68"/>
      <c r="L11" s="68"/>
      <c r="M11" s="68"/>
    </row>
    <row r="12" spans="1:13" s="69" customFormat="1" ht="18" customHeight="1">
      <c r="A12" s="70" t="s">
        <v>13</v>
      </c>
      <c r="B12" s="62">
        <f t="shared" si="0"/>
        <v>242</v>
      </c>
      <c r="C12" s="63">
        <v>200</v>
      </c>
      <c r="D12" s="64">
        <v>42</v>
      </c>
      <c r="E12" s="62">
        <f t="shared" si="1"/>
        <v>223</v>
      </c>
      <c r="F12" s="65">
        <f t="shared" si="2"/>
        <v>92.14876033057851</v>
      </c>
      <c r="G12" s="64">
        <v>184</v>
      </c>
      <c r="H12" s="66">
        <f t="shared" si="3"/>
        <v>92</v>
      </c>
      <c r="I12" s="64">
        <v>39</v>
      </c>
      <c r="J12" s="67">
        <f t="shared" si="4"/>
        <v>92.85714285714286</v>
      </c>
      <c r="K12" s="68"/>
      <c r="L12" s="68"/>
      <c r="M12" s="68"/>
    </row>
    <row r="13" spans="1:13" s="69" customFormat="1" ht="18" customHeight="1">
      <c r="A13" s="70" t="s">
        <v>14</v>
      </c>
      <c r="B13" s="62">
        <f t="shared" si="0"/>
        <v>5110</v>
      </c>
      <c r="C13" s="63">
        <v>3895</v>
      </c>
      <c r="D13" s="64">
        <v>1215</v>
      </c>
      <c r="E13" s="62">
        <f t="shared" si="1"/>
        <v>4948</v>
      </c>
      <c r="F13" s="65">
        <f t="shared" si="2"/>
        <v>96.82974559686889</v>
      </c>
      <c r="G13" s="64">
        <v>3742</v>
      </c>
      <c r="H13" s="66">
        <f t="shared" si="3"/>
        <v>96.07188703465982</v>
      </c>
      <c r="I13" s="64">
        <v>1206</v>
      </c>
      <c r="J13" s="67">
        <f t="shared" si="4"/>
        <v>99.25925925925925</v>
      </c>
      <c r="K13" s="68"/>
      <c r="L13" s="68"/>
      <c r="M13" s="68"/>
    </row>
    <row r="14" spans="1:13" s="69" customFormat="1" ht="18" customHeight="1">
      <c r="A14" s="70" t="s">
        <v>15</v>
      </c>
      <c r="B14" s="62">
        <f t="shared" si="0"/>
        <v>2954</v>
      </c>
      <c r="C14" s="63">
        <v>2850</v>
      </c>
      <c r="D14" s="64">
        <v>104</v>
      </c>
      <c r="E14" s="62">
        <f t="shared" si="1"/>
        <v>2541</v>
      </c>
      <c r="F14" s="65">
        <f t="shared" si="2"/>
        <v>86.01895734597157</v>
      </c>
      <c r="G14" s="64">
        <v>2438</v>
      </c>
      <c r="H14" s="66">
        <f t="shared" si="3"/>
        <v>85.54385964912281</v>
      </c>
      <c r="I14" s="64">
        <v>103</v>
      </c>
      <c r="J14" s="67">
        <f t="shared" si="4"/>
        <v>99.03846153846155</v>
      </c>
      <c r="K14" s="68"/>
      <c r="L14" s="68"/>
      <c r="M14" s="68"/>
    </row>
    <row r="15" spans="1:13" s="69" customFormat="1" ht="18" customHeight="1">
      <c r="A15" s="70" t="s">
        <v>16</v>
      </c>
      <c r="B15" s="62">
        <f t="shared" si="0"/>
        <v>145</v>
      </c>
      <c r="C15" s="63">
        <v>130</v>
      </c>
      <c r="D15" s="64">
        <v>15</v>
      </c>
      <c r="E15" s="62">
        <f t="shared" si="1"/>
        <v>143</v>
      </c>
      <c r="F15" s="65">
        <f t="shared" si="2"/>
        <v>98.62068965517241</v>
      </c>
      <c r="G15" s="64">
        <v>128</v>
      </c>
      <c r="H15" s="66">
        <f t="shared" si="3"/>
        <v>98.46153846153847</v>
      </c>
      <c r="I15" s="64">
        <v>15</v>
      </c>
      <c r="J15" s="67">
        <f t="shared" si="4"/>
        <v>100</v>
      </c>
      <c r="K15" s="68"/>
      <c r="L15" s="68"/>
      <c r="M15" s="68"/>
    </row>
    <row r="16" spans="1:13" s="69" customFormat="1" ht="18" customHeight="1">
      <c r="A16" s="70" t="s">
        <v>17</v>
      </c>
      <c r="B16" s="62">
        <f t="shared" si="0"/>
        <v>73</v>
      </c>
      <c r="C16" s="63">
        <v>70</v>
      </c>
      <c r="D16" s="64">
        <v>3</v>
      </c>
      <c r="E16" s="62">
        <f t="shared" si="1"/>
        <v>69</v>
      </c>
      <c r="F16" s="65">
        <f t="shared" si="2"/>
        <v>94.52054794520548</v>
      </c>
      <c r="G16" s="64">
        <v>66</v>
      </c>
      <c r="H16" s="66">
        <f t="shared" si="3"/>
        <v>94.28571428571428</v>
      </c>
      <c r="I16" s="64">
        <v>3</v>
      </c>
      <c r="J16" s="67">
        <f t="shared" si="4"/>
        <v>100</v>
      </c>
      <c r="K16" s="68"/>
      <c r="L16" s="68"/>
      <c r="M16" s="68"/>
    </row>
    <row r="17" spans="1:13" s="69" customFormat="1" ht="18" customHeight="1">
      <c r="A17" s="70" t="s">
        <v>18</v>
      </c>
      <c r="B17" s="62">
        <f t="shared" si="0"/>
        <v>141</v>
      </c>
      <c r="C17" s="63">
        <v>131</v>
      </c>
      <c r="D17" s="64">
        <v>10</v>
      </c>
      <c r="E17" s="62">
        <f t="shared" si="1"/>
        <v>138</v>
      </c>
      <c r="F17" s="65">
        <f t="shared" si="2"/>
        <v>97.87234042553192</v>
      </c>
      <c r="G17" s="64">
        <v>129</v>
      </c>
      <c r="H17" s="66">
        <f t="shared" si="3"/>
        <v>98.47328244274809</v>
      </c>
      <c r="I17" s="64">
        <v>9</v>
      </c>
      <c r="J17" s="67">
        <f t="shared" si="4"/>
        <v>90</v>
      </c>
      <c r="K17" s="68"/>
      <c r="L17" s="68"/>
      <c r="M17" s="68"/>
    </row>
    <row r="18" spans="1:13" s="69" customFormat="1" ht="18" customHeight="1">
      <c r="A18" s="70" t="s">
        <v>19</v>
      </c>
      <c r="B18" s="62">
        <f t="shared" si="0"/>
        <v>1023</v>
      </c>
      <c r="C18" s="63">
        <v>687</v>
      </c>
      <c r="D18" s="64">
        <v>336</v>
      </c>
      <c r="E18" s="62">
        <f t="shared" si="1"/>
        <v>1016</v>
      </c>
      <c r="F18" s="65">
        <f t="shared" si="2"/>
        <v>99.31573802541544</v>
      </c>
      <c r="G18" s="64">
        <v>680</v>
      </c>
      <c r="H18" s="66">
        <f t="shared" si="3"/>
        <v>98.98107714701602</v>
      </c>
      <c r="I18" s="64">
        <v>336</v>
      </c>
      <c r="J18" s="67">
        <f t="shared" si="4"/>
        <v>100</v>
      </c>
      <c r="K18" s="68"/>
      <c r="L18" s="68"/>
      <c r="M18" s="68"/>
    </row>
    <row r="19" spans="1:13" s="69" customFormat="1" ht="18" customHeight="1">
      <c r="A19" s="70" t="s">
        <v>20</v>
      </c>
      <c r="B19" s="62">
        <f t="shared" si="0"/>
        <v>878</v>
      </c>
      <c r="C19" s="63">
        <v>872</v>
      </c>
      <c r="D19" s="64">
        <v>6</v>
      </c>
      <c r="E19" s="62">
        <f t="shared" si="1"/>
        <v>757</v>
      </c>
      <c r="F19" s="65">
        <f t="shared" si="2"/>
        <v>86.21867881548975</v>
      </c>
      <c r="G19" s="64">
        <v>751</v>
      </c>
      <c r="H19" s="66">
        <f t="shared" si="3"/>
        <v>86.12385321100918</v>
      </c>
      <c r="I19" s="64">
        <v>6</v>
      </c>
      <c r="J19" s="67">
        <f t="shared" si="4"/>
        <v>100</v>
      </c>
      <c r="K19" s="68"/>
      <c r="L19" s="68"/>
      <c r="M19" s="68"/>
    </row>
    <row r="20" spans="1:13" s="69" customFormat="1" ht="18" customHeight="1">
      <c r="A20" s="70" t="s">
        <v>21</v>
      </c>
      <c r="B20" s="62">
        <f t="shared" si="0"/>
        <v>182</v>
      </c>
      <c r="C20" s="63">
        <v>181</v>
      </c>
      <c r="D20" s="64">
        <v>1</v>
      </c>
      <c r="E20" s="62">
        <f t="shared" si="1"/>
        <v>167</v>
      </c>
      <c r="F20" s="65">
        <f t="shared" si="2"/>
        <v>91.75824175824175</v>
      </c>
      <c r="G20" s="64">
        <v>166</v>
      </c>
      <c r="H20" s="66">
        <f t="shared" si="3"/>
        <v>91.71270718232044</v>
      </c>
      <c r="I20" s="64">
        <v>1</v>
      </c>
      <c r="J20" s="67">
        <f t="shared" si="4"/>
        <v>100</v>
      </c>
      <c r="K20" s="68"/>
      <c r="L20" s="68"/>
      <c r="M20" s="68"/>
    </row>
    <row r="21" spans="1:13" s="69" customFormat="1" ht="18" customHeight="1">
      <c r="A21" s="70" t="s">
        <v>22</v>
      </c>
      <c r="B21" s="62">
        <f t="shared" si="0"/>
        <v>310</v>
      </c>
      <c r="C21" s="63">
        <v>310</v>
      </c>
      <c r="D21" s="64">
        <v>0</v>
      </c>
      <c r="E21" s="62">
        <f t="shared" si="1"/>
        <v>302</v>
      </c>
      <c r="F21" s="65">
        <f t="shared" si="2"/>
        <v>97.41935483870968</v>
      </c>
      <c r="G21" s="64">
        <v>302</v>
      </c>
      <c r="H21" s="66">
        <f t="shared" si="3"/>
        <v>97.41935483870968</v>
      </c>
      <c r="I21" s="64">
        <v>0</v>
      </c>
      <c r="J21" s="67" t="str">
        <f t="shared" si="4"/>
        <v>  -</v>
      </c>
      <c r="K21" s="68"/>
      <c r="L21" s="68"/>
      <c r="M21" s="68"/>
    </row>
    <row r="22" spans="1:13" s="69" customFormat="1" ht="18" customHeight="1">
      <c r="A22" s="70" t="s">
        <v>23</v>
      </c>
      <c r="B22" s="62">
        <f t="shared" si="0"/>
        <v>302</v>
      </c>
      <c r="C22" s="63">
        <v>300</v>
      </c>
      <c r="D22" s="64">
        <v>2</v>
      </c>
      <c r="E22" s="62">
        <f t="shared" si="1"/>
        <v>287</v>
      </c>
      <c r="F22" s="65">
        <f t="shared" si="2"/>
        <v>95.03311258278146</v>
      </c>
      <c r="G22" s="64">
        <v>286</v>
      </c>
      <c r="H22" s="66">
        <f t="shared" si="3"/>
        <v>95.33333333333334</v>
      </c>
      <c r="I22" s="64">
        <v>1</v>
      </c>
      <c r="J22" s="67">
        <f t="shared" si="4"/>
        <v>50</v>
      </c>
      <c r="K22" s="68"/>
      <c r="L22" s="68"/>
      <c r="M22" s="68"/>
    </row>
    <row r="23" spans="1:13" s="69" customFormat="1" ht="18" customHeight="1">
      <c r="A23" s="70" t="s">
        <v>24</v>
      </c>
      <c r="B23" s="62">
        <f t="shared" si="0"/>
        <v>114</v>
      </c>
      <c r="C23" s="63">
        <v>114</v>
      </c>
      <c r="D23" s="64">
        <v>0</v>
      </c>
      <c r="E23" s="62">
        <f t="shared" si="1"/>
        <v>113</v>
      </c>
      <c r="F23" s="65">
        <f t="shared" si="2"/>
        <v>99.12280701754386</v>
      </c>
      <c r="G23" s="64">
        <v>113</v>
      </c>
      <c r="H23" s="66">
        <f t="shared" si="3"/>
        <v>99.12280701754386</v>
      </c>
      <c r="I23" s="64">
        <v>0</v>
      </c>
      <c r="J23" s="67" t="str">
        <f t="shared" si="4"/>
        <v>  -</v>
      </c>
      <c r="K23" s="68"/>
      <c r="L23" s="68"/>
      <c r="M23" s="68"/>
    </row>
    <row r="24" spans="1:13" s="69" customFormat="1" ht="18" customHeight="1">
      <c r="A24" s="70" t="s">
        <v>25</v>
      </c>
      <c r="B24" s="62">
        <f t="shared" si="0"/>
        <v>358</v>
      </c>
      <c r="C24" s="63">
        <v>357</v>
      </c>
      <c r="D24" s="64">
        <v>1</v>
      </c>
      <c r="E24" s="62">
        <f t="shared" si="1"/>
        <v>334</v>
      </c>
      <c r="F24" s="65">
        <f t="shared" si="2"/>
        <v>93.29608938547486</v>
      </c>
      <c r="G24" s="64">
        <v>334</v>
      </c>
      <c r="H24" s="66">
        <f t="shared" si="3"/>
        <v>93.55742296918767</v>
      </c>
      <c r="I24" s="64">
        <v>0</v>
      </c>
      <c r="J24" s="67" t="str">
        <f t="shared" si="4"/>
        <v>  -</v>
      </c>
      <c r="K24" s="68"/>
      <c r="L24" s="68"/>
      <c r="M24" s="68"/>
    </row>
    <row r="25" spans="1:13" s="69" customFormat="1" ht="18" customHeight="1">
      <c r="A25" s="61" t="s">
        <v>26</v>
      </c>
      <c r="B25" s="62">
        <f t="shared" si="0"/>
        <v>914</v>
      </c>
      <c r="C25" s="63">
        <v>912</v>
      </c>
      <c r="D25" s="64">
        <v>2</v>
      </c>
      <c r="E25" s="62">
        <f t="shared" si="1"/>
        <v>905</v>
      </c>
      <c r="F25" s="65">
        <f t="shared" si="2"/>
        <v>99.01531728665208</v>
      </c>
      <c r="G25" s="64">
        <v>903</v>
      </c>
      <c r="H25" s="66">
        <f t="shared" si="3"/>
        <v>99.01315789473685</v>
      </c>
      <c r="I25" s="64">
        <v>2</v>
      </c>
      <c r="J25" s="67">
        <f t="shared" si="4"/>
        <v>100</v>
      </c>
      <c r="K25" s="68"/>
      <c r="L25" s="68"/>
      <c r="M25" s="68"/>
    </row>
    <row r="26" spans="1:13" s="69" customFormat="1" ht="18" customHeight="1">
      <c r="A26" s="70" t="s">
        <v>27</v>
      </c>
      <c r="B26" s="62">
        <f t="shared" si="0"/>
        <v>8773</v>
      </c>
      <c r="C26" s="63">
        <v>4871</v>
      </c>
      <c r="D26" s="64">
        <v>3902</v>
      </c>
      <c r="E26" s="62">
        <f t="shared" si="1"/>
        <v>8399</v>
      </c>
      <c r="F26" s="65">
        <f t="shared" si="2"/>
        <v>95.73692009574832</v>
      </c>
      <c r="G26" s="64">
        <v>4661</v>
      </c>
      <c r="H26" s="66">
        <f t="shared" si="3"/>
        <v>95.68877027304455</v>
      </c>
      <c r="I26" s="64">
        <v>3738</v>
      </c>
      <c r="J26" s="67">
        <f t="shared" si="4"/>
        <v>95.79702716555613</v>
      </c>
      <c r="K26" s="68"/>
      <c r="L26" s="68"/>
      <c r="M26" s="68"/>
    </row>
    <row r="27" spans="1:13" s="69" customFormat="1" ht="18" customHeight="1">
      <c r="A27" s="70" t="s">
        <v>28</v>
      </c>
      <c r="B27" s="62">
        <f t="shared" si="0"/>
        <v>583</v>
      </c>
      <c r="C27" s="63">
        <v>576</v>
      </c>
      <c r="D27" s="64">
        <v>7</v>
      </c>
      <c r="E27" s="62">
        <f t="shared" si="1"/>
        <v>561</v>
      </c>
      <c r="F27" s="65">
        <f t="shared" si="2"/>
        <v>96.22641509433963</v>
      </c>
      <c r="G27" s="64">
        <v>554</v>
      </c>
      <c r="H27" s="66">
        <f t="shared" si="3"/>
        <v>96.18055555555556</v>
      </c>
      <c r="I27" s="64">
        <v>7</v>
      </c>
      <c r="J27" s="67">
        <f t="shared" si="4"/>
        <v>100</v>
      </c>
      <c r="K27" s="71"/>
      <c r="L27" s="68"/>
      <c r="M27" s="68"/>
    </row>
    <row r="28" spans="1:13" s="69" customFormat="1" ht="18" customHeight="1">
      <c r="A28" s="61" t="s">
        <v>29</v>
      </c>
      <c r="B28" s="62">
        <f t="shared" si="0"/>
        <v>1760</v>
      </c>
      <c r="C28" s="63">
        <v>1163</v>
      </c>
      <c r="D28" s="64">
        <v>597</v>
      </c>
      <c r="E28" s="62">
        <f t="shared" si="1"/>
        <v>1684</v>
      </c>
      <c r="F28" s="65">
        <f t="shared" si="2"/>
        <v>95.68181818181817</v>
      </c>
      <c r="G28" s="64">
        <v>1099</v>
      </c>
      <c r="H28" s="66">
        <f t="shared" si="3"/>
        <v>94.4969905417025</v>
      </c>
      <c r="I28" s="64">
        <v>585</v>
      </c>
      <c r="J28" s="67">
        <f t="shared" si="4"/>
        <v>97.98994974874373</v>
      </c>
      <c r="K28" s="68"/>
      <c r="L28" s="68"/>
      <c r="M28" s="68"/>
    </row>
    <row r="29" spans="1:13" s="69" customFormat="1" ht="18" customHeight="1">
      <c r="A29" s="61" t="s">
        <v>30</v>
      </c>
      <c r="B29" s="62">
        <f t="shared" si="0"/>
        <v>312</v>
      </c>
      <c r="C29" s="63">
        <v>210</v>
      </c>
      <c r="D29" s="64">
        <v>102</v>
      </c>
      <c r="E29" s="62">
        <f t="shared" si="1"/>
        <v>301</v>
      </c>
      <c r="F29" s="65">
        <f t="shared" si="2"/>
        <v>96.47435897435898</v>
      </c>
      <c r="G29" s="64">
        <v>200</v>
      </c>
      <c r="H29" s="66">
        <f t="shared" si="3"/>
        <v>95.23809523809523</v>
      </c>
      <c r="I29" s="64">
        <v>101</v>
      </c>
      <c r="J29" s="67">
        <f t="shared" si="4"/>
        <v>99.01960784313727</v>
      </c>
      <c r="K29" s="68"/>
      <c r="L29" s="68"/>
      <c r="M29" s="68"/>
    </row>
    <row r="30" spans="1:13" s="69" customFormat="1" ht="18" customHeight="1">
      <c r="A30" s="61" t="s">
        <v>31</v>
      </c>
      <c r="B30" s="62">
        <f t="shared" si="0"/>
        <v>590</v>
      </c>
      <c r="C30" s="63">
        <v>590</v>
      </c>
      <c r="D30" s="64">
        <v>0</v>
      </c>
      <c r="E30" s="62">
        <f t="shared" si="1"/>
        <v>569</v>
      </c>
      <c r="F30" s="65">
        <f t="shared" si="2"/>
        <v>96.4406779661017</v>
      </c>
      <c r="G30" s="64">
        <v>569</v>
      </c>
      <c r="H30" s="66">
        <f t="shared" si="3"/>
        <v>96.4406779661017</v>
      </c>
      <c r="I30" s="64">
        <v>0</v>
      </c>
      <c r="J30" s="67" t="str">
        <f t="shared" si="4"/>
        <v>  -</v>
      </c>
      <c r="K30" s="68"/>
      <c r="L30" s="68"/>
      <c r="M30" s="68"/>
    </row>
    <row r="31" spans="1:13" s="69" customFormat="1" ht="18" customHeight="1">
      <c r="A31" s="70" t="s">
        <v>32</v>
      </c>
      <c r="B31" s="62">
        <f t="shared" si="0"/>
        <v>1163</v>
      </c>
      <c r="C31" s="63">
        <v>1142</v>
      </c>
      <c r="D31" s="64">
        <v>21</v>
      </c>
      <c r="E31" s="62">
        <f t="shared" si="1"/>
        <v>1113</v>
      </c>
      <c r="F31" s="65">
        <f t="shared" si="2"/>
        <v>95.70077386070507</v>
      </c>
      <c r="G31" s="64">
        <v>1094</v>
      </c>
      <c r="H31" s="66">
        <f t="shared" si="3"/>
        <v>95.7968476357268</v>
      </c>
      <c r="I31" s="64">
        <v>19</v>
      </c>
      <c r="J31" s="67">
        <f t="shared" si="4"/>
        <v>90.47619047619048</v>
      </c>
      <c r="K31" s="68"/>
      <c r="L31" s="68"/>
      <c r="M31" s="68"/>
    </row>
    <row r="32" spans="1:13" s="69" customFormat="1" ht="18" customHeight="1">
      <c r="A32" s="70" t="s">
        <v>33</v>
      </c>
      <c r="B32" s="62">
        <f t="shared" si="0"/>
        <v>349</v>
      </c>
      <c r="C32" s="63">
        <v>340</v>
      </c>
      <c r="D32" s="64">
        <v>9</v>
      </c>
      <c r="E32" s="62">
        <f t="shared" si="1"/>
        <v>345</v>
      </c>
      <c r="F32" s="65">
        <f t="shared" si="2"/>
        <v>98.8538681948424</v>
      </c>
      <c r="G32" s="64">
        <v>336</v>
      </c>
      <c r="H32" s="66">
        <f t="shared" si="3"/>
        <v>98.82352941176471</v>
      </c>
      <c r="I32" s="64">
        <v>9</v>
      </c>
      <c r="J32" s="67">
        <f t="shared" si="4"/>
        <v>100</v>
      </c>
      <c r="K32" s="68"/>
      <c r="L32" s="68"/>
      <c r="M32" s="68"/>
    </row>
    <row r="33" spans="1:13" s="69" customFormat="1" ht="18" customHeight="1">
      <c r="A33" s="70" t="s">
        <v>34</v>
      </c>
      <c r="B33" s="62">
        <f t="shared" si="0"/>
        <v>112</v>
      </c>
      <c r="C33" s="63">
        <v>111</v>
      </c>
      <c r="D33" s="64">
        <v>1</v>
      </c>
      <c r="E33" s="62">
        <f t="shared" si="1"/>
        <v>104</v>
      </c>
      <c r="F33" s="65">
        <f t="shared" si="2"/>
        <v>92.85714285714286</v>
      </c>
      <c r="G33" s="64">
        <v>103</v>
      </c>
      <c r="H33" s="66">
        <f t="shared" si="3"/>
        <v>92.7927927927928</v>
      </c>
      <c r="I33" s="64">
        <v>1</v>
      </c>
      <c r="J33" s="67">
        <f t="shared" si="4"/>
        <v>100</v>
      </c>
      <c r="K33" s="68"/>
      <c r="L33" s="68"/>
      <c r="M33" s="68"/>
    </row>
    <row r="34" spans="1:13" s="69" customFormat="1" ht="18" customHeight="1">
      <c r="A34" s="70" t="s">
        <v>35</v>
      </c>
      <c r="B34" s="62">
        <f t="shared" si="0"/>
        <v>583</v>
      </c>
      <c r="C34" s="63">
        <v>556</v>
      </c>
      <c r="D34" s="64">
        <v>27</v>
      </c>
      <c r="E34" s="62">
        <f t="shared" si="1"/>
        <v>561</v>
      </c>
      <c r="F34" s="65">
        <f t="shared" si="2"/>
        <v>96.22641509433963</v>
      </c>
      <c r="G34" s="64">
        <v>537</v>
      </c>
      <c r="H34" s="66">
        <f t="shared" si="3"/>
        <v>96.58273381294964</v>
      </c>
      <c r="I34" s="64">
        <v>24</v>
      </c>
      <c r="J34" s="67">
        <f t="shared" si="4"/>
        <v>88.88888888888889</v>
      </c>
      <c r="K34" s="68"/>
      <c r="L34" s="68"/>
      <c r="M34" s="68"/>
    </row>
    <row r="35" spans="1:13" s="69" customFormat="1" ht="18" customHeight="1">
      <c r="A35" s="70" t="s">
        <v>48</v>
      </c>
      <c r="B35" s="62">
        <f t="shared" si="0"/>
        <v>7102</v>
      </c>
      <c r="C35" s="63">
        <v>4611</v>
      </c>
      <c r="D35" s="64">
        <v>2491</v>
      </c>
      <c r="E35" s="62">
        <f t="shared" si="1"/>
        <v>6315</v>
      </c>
      <c r="F35" s="65">
        <f t="shared" si="2"/>
        <v>88.91861447479583</v>
      </c>
      <c r="G35" s="64">
        <v>4478</v>
      </c>
      <c r="H35" s="66">
        <f t="shared" si="3"/>
        <v>97.1155931468228</v>
      </c>
      <c r="I35" s="64">
        <v>1837</v>
      </c>
      <c r="J35" s="67">
        <f t="shared" si="4"/>
        <v>73.74548374146929</v>
      </c>
      <c r="K35" s="68"/>
      <c r="L35" s="68"/>
      <c r="M35" s="68"/>
    </row>
    <row r="36" spans="1:13" s="69" customFormat="1" ht="18" customHeight="1">
      <c r="A36" s="70" t="s">
        <v>49</v>
      </c>
      <c r="B36" s="62">
        <f t="shared" si="0"/>
        <v>144</v>
      </c>
      <c r="C36" s="63">
        <v>112</v>
      </c>
      <c r="D36" s="64">
        <v>32</v>
      </c>
      <c r="E36" s="62">
        <f t="shared" si="1"/>
        <v>136</v>
      </c>
      <c r="F36" s="65">
        <f t="shared" si="2"/>
        <v>94.44444444444444</v>
      </c>
      <c r="G36" s="64">
        <v>107</v>
      </c>
      <c r="H36" s="66">
        <f t="shared" si="3"/>
        <v>95.53571428571429</v>
      </c>
      <c r="I36" s="64">
        <v>29</v>
      </c>
      <c r="J36" s="67">
        <f t="shared" si="4"/>
        <v>90.625</v>
      </c>
      <c r="K36" s="68"/>
      <c r="L36" s="68"/>
      <c r="M36" s="68"/>
    </row>
    <row r="37" spans="1:13" s="69" customFormat="1" ht="18" customHeight="1">
      <c r="A37" s="70" t="s">
        <v>36</v>
      </c>
      <c r="B37" s="62">
        <f t="shared" si="0"/>
        <v>4332</v>
      </c>
      <c r="C37" s="63">
        <v>2483</v>
      </c>
      <c r="D37" s="64">
        <v>1849</v>
      </c>
      <c r="E37" s="62">
        <f t="shared" si="1"/>
        <v>3829</v>
      </c>
      <c r="F37" s="65">
        <f t="shared" si="2"/>
        <v>88.3887349953832</v>
      </c>
      <c r="G37" s="64">
        <v>2251</v>
      </c>
      <c r="H37" s="66">
        <f t="shared" si="3"/>
        <v>90.65646395489327</v>
      </c>
      <c r="I37" s="64">
        <v>1578</v>
      </c>
      <c r="J37" s="67">
        <f t="shared" si="4"/>
        <v>85.34342888047594</v>
      </c>
      <c r="K37" s="68"/>
      <c r="L37" s="68"/>
      <c r="M37" s="68"/>
    </row>
    <row r="38" spans="1:13" s="69" customFormat="1" ht="18" customHeight="1">
      <c r="A38" s="70" t="s">
        <v>37</v>
      </c>
      <c r="B38" s="62">
        <f t="shared" si="0"/>
        <v>2704</v>
      </c>
      <c r="C38" s="63">
        <v>1842</v>
      </c>
      <c r="D38" s="64">
        <v>862</v>
      </c>
      <c r="E38" s="62">
        <f t="shared" si="1"/>
        <v>2637</v>
      </c>
      <c r="F38" s="65">
        <f t="shared" si="2"/>
        <v>97.52218934911244</v>
      </c>
      <c r="G38" s="64">
        <v>1783</v>
      </c>
      <c r="H38" s="66">
        <f t="shared" si="3"/>
        <v>96.79695982627578</v>
      </c>
      <c r="I38" s="64">
        <v>854</v>
      </c>
      <c r="J38" s="67">
        <f t="shared" si="4"/>
        <v>99.07192575406032</v>
      </c>
      <c r="K38" s="68"/>
      <c r="L38" s="68"/>
      <c r="M38" s="68"/>
    </row>
    <row r="39" spans="1:13" s="69" customFormat="1" ht="18" customHeight="1">
      <c r="A39" s="72" t="s">
        <v>50</v>
      </c>
      <c r="B39" s="62">
        <f aca="true" t="shared" si="5" ref="B39:B70">C39+D39</f>
        <v>3533</v>
      </c>
      <c r="C39" s="63">
        <v>3229</v>
      </c>
      <c r="D39" s="64">
        <v>304</v>
      </c>
      <c r="E39" s="62">
        <f aca="true" t="shared" si="6" ref="E39:E67">IF(I39+G39=0,"  ",I39+G39)</f>
        <v>3391</v>
      </c>
      <c r="F39" s="65">
        <f aca="true" t="shared" si="7" ref="F39:F70">IF(OR(E39=0,B39=0),"  ",E39/B39*100)</f>
        <v>95.98075290121709</v>
      </c>
      <c r="G39" s="64">
        <v>3090</v>
      </c>
      <c r="H39" s="66">
        <f aca="true" t="shared" si="8" ref="H39:H70">IF(OR(G39=0,C39=0),"  ",G39/C39*100)</f>
        <v>95.69526169092597</v>
      </c>
      <c r="I39" s="64">
        <v>301</v>
      </c>
      <c r="J39" s="67">
        <f aca="true" t="shared" si="9" ref="J39:J70">IF(OR(I39=0,D39=0),"  -",I39/D39*100)</f>
        <v>99.01315789473685</v>
      </c>
      <c r="K39" s="68"/>
      <c r="L39" s="68"/>
      <c r="M39" s="68"/>
    </row>
    <row r="40" spans="1:13" s="69" customFormat="1" ht="18" customHeight="1">
      <c r="A40" s="72" t="s">
        <v>51</v>
      </c>
      <c r="B40" s="62">
        <f t="shared" si="5"/>
        <v>18729</v>
      </c>
      <c r="C40" s="63">
        <v>17964</v>
      </c>
      <c r="D40" s="64">
        <v>765</v>
      </c>
      <c r="E40" s="62">
        <f t="shared" si="6"/>
        <v>17635</v>
      </c>
      <c r="F40" s="65">
        <f t="shared" si="7"/>
        <v>94.15879117945433</v>
      </c>
      <c r="G40" s="64">
        <v>16883</v>
      </c>
      <c r="H40" s="66">
        <f t="shared" si="8"/>
        <v>93.98240926297039</v>
      </c>
      <c r="I40" s="64">
        <v>752</v>
      </c>
      <c r="J40" s="67">
        <f t="shared" si="9"/>
        <v>98.30065359477123</v>
      </c>
      <c r="K40" s="68"/>
      <c r="L40" s="68"/>
      <c r="M40" s="68"/>
    </row>
    <row r="41" spans="1:13" s="69" customFormat="1" ht="18" customHeight="1">
      <c r="A41" s="72" t="s">
        <v>52</v>
      </c>
      <c r="B41" s="62">
        <f t="shared" si="5"/>
        <v>22192</v>
      </c>
      <c r="C41" s="63">
        <v>22053</v>
      </c>
      <c r="D41" s="64">
        <v>139</v>
      </c>
      <c r="E41" s="62">
        <f t="shared" si="6"/>
        <v>21229</v>
      </c>
      <c r="F41" s="65">
        <f t="shared" si="7"/>
        <v>95.66059841384282</v>
      </c>
      <c r="G41" s="64">
        <v>21092</v>
      </c>
      <c r="H41" s="66">
        <f t="shared" si="8"/>
        <v>95.64231623815354</v>
      </c>
      <c r="I41" s="64">
        <v>137</v>
      </c>
      <c r="J41" s="67">
        <f t="shared" si="9"/>
        <v>98.56115107913669</v>
      </c>
      <c r="K41" s="68"/>
      <c r="L41" s="68"/>
      <c r="M41" s="68"/>
    </row>
    <row r="42" spans="1:13" s="69" customFormat="1" ht="18" customHeight="1">
      <c r="A42" s="72" t="s">
        <v>53</v>
      </c>
      <c r="B42" s="62">
        <f t="shared" si="5"/>
        <v>2055</v>
      </c>
      <c r="C42" s="63">
        <v>1973</v>
      </c>
      <c r="D42" s="64">
        <v>82</v>
      </c>
      <c r="E42" s="62">
        <f t="shared" si="6"/>
        <v>2037</v>
      </c>
      <c r="F42" s="65">
        <f t="shared" si="7"/>
        <v>99.12408759124088</v>
      </c>
      <c r="G42" s="64">
        <v>1955</v>
      </c>
      <c r="H42" s="66">
        <f t="shared" si="8"/>
        <v>99.08768373035986</v>
      </c>
      <c r="I42" s="64">
        <v>82</v>
      </c>
      <c r="J42" s="67">
        <f t="shared" si="9"/>
        <v>100</v>
      </c>
      <c r="K42" s="68"/>
      <c r="L42" s="68"/>
      <c r="M42" s="68"/>
    </row>
    <row r="43" spans="1:13" s="69" customFormat="1" ht="18" customHeight="1">
      <c r="A43" s="72" t="s">
        <v>54</v>
      </c>
      <c r="B43" s="62">
        <f t="shared" si="5"/>
        <v>135716</v>
      </c>
      <c r="C43" s="63">
        <v>121110</v>
      </c>
      <c r="D43" s="64">
        <v>14606</v>
      </c>
      <c r="E43" s="62">
        <f t="shared" si="6"/>
        <v>132636</v>
      </c>
      <c r="F43" s="65">
        <f t="shared" si="7"/>
        <v>97.73055498246337</v>
      </c>
      <c r="G43" s="64">
        <v>118409</v>
      </c>
      <c r="H43" s="66">
        <f t="shared" si="8"/>
        <v>97.7697960531748</v>
      </c>
      <c r="I43" s="64">
        <v>14227</v>
      </c>
      <c r="J43" s="67">
        <f t="shared" si="9"/>
        <v>97.40517595508695</v>
      </c>
      <c r="K43" s="68"/>
      <c r="L43" s="68"/>
      <c r="M43" s="68"/>
    </row>
    <row r="44" spans="1:13" s="69" customFormat="1" ht="18" customHeight="1">
      <c r="A44" s="72" t="s">
        <v>55</v>
      </c>
      <c r="B44" s="62">
        <f t="shared" si="5"/>
        <v>30734</v>
      </c>
      <c r="C44" s="63">
        <v>30051</v>
      </c>
      <c r="D44" s="64">
        <v>683</v>
      </c>
      <c r="E44" s="62">
        <f t="shared" si="6"/>
        <v>26509</v>
      </c>
      <c r="F44" s="65">
        <f t="shared" si="7"/>
        <v>86.25300969610204</v>
      </c>
      <c r="G44" s="64">
        <v>25842</v>
      </c>
      <c r="H44" s="66">
        <f t="shared" si="8"/>
        <v>85.99381052211241</v>
      </c>
      <c r="I44" s="64">
        <v>667</v>
      </c>
      <c r="J44" s="67">
        <f t="shared" si="9"/>
        <v>97.65739385065886</v>
      </c>
      <c r="K44" s="68"/>
      <c r="L44" s="68"/>
      <c r="M44" s="68"/>
    </row>
    <row r="45" spans="1:13" s="69" customFormat="1" ht="18" customHeight="1">
      <c r="A45" s="72" t="s">
        <v>56</v>
      </c>
      <c r="B45" s="62">
        <f t="shared" si="5"/>
        <v>297791</v>
      </c>
      <c r="C45" s="63">
        <v>276888</v>
      </c>
      <c r="D45" s="64">
        <v>20903</v>
      </c>
      <c r="E45" s="62">
        <f t="shared" si="6"/>
        <v>287745</v>
      </c>
      <c r="F45" s="65">
        <f t="shared" si="7"/>
        <v>96.62649307735963</v>
      </c>
      <c r="G45" s="64">
        <v>271752</v>
      </c>
      <c r="H45" s="66">
        <f t="shared" si="8"/>
        <v>98.14509837912803</v>
      </c>
      <c r="I45" s="64">
        <v>15993</v>
      </c>
      <c r="J45" s="67">
        <f t="shared" si="9"/>
        <v>76.51054872506339</v>
      </c>
      <c r="K45" s="68"/>
      <c r="L45" s="68"/>
      <c r="M45" s="68"/>
    </row>
    <row r="46" spans="1:13" s="69" customFormat="1" ht="18" customHeight="1">
      <c r="A46" s="72" t="s">
        <v>57</v>
      </c>
      <c r="B46" s="62">
        <f t="shared" si="5"/>
        <v>191737</v>
      </c>
      <c r="C46" s="63">
        <v>185670</v>
      </c>
      <c r="D46" s="64">
        <v>6067</v>
      </c>
      <c r="E46" s="62">
        <f t="shared" si="6"/>
        <v>172759</v>
      </c>
      <c r="F46" s="65">
        <f t="shared" si="7"/>
        <v>90.10206689371378</v>
      </c>
      <c r="G46" s="64">
        <v>166747</v>
      </c>
      <c r="H46" s="66">
        <f t="shared" si="8"/>
        <v>89.80826197016212</v>
      </c>
      <c r="I46" s="64">
        <v>6012</v>
      </c>
      <c r="J46" s="67">
        <f t="shared" si="9"/>
        <v>99.09345640349432</v>
      </c>
      <c r="K46" s="68"/>
      <c r="L46" s="68"/>
      <c r="M46" s="68"/>
    </row>
    <row r="47" spans="1:13" s="69" customFormat="1" ht="18" customHeight="1">
      <c r="A47" s="72" t="s">
        <v>58</v>
      </c>
      <c r="B47" s="62">
        <f t="shared" si="5"/>
        <v>168338</v>
      </c>
      <c r="C47" s="63">
        <v>140894</v>
      </c>
      <c r="D47" s="64">
        <v>27444</v>
      </c>
      <c r="E47" s="62">
        <f t="shared" si="6"/>
        <v>167528</v>
      </c>
      <c r="F47" s="65">
        <f t="shared" si="7"/>
        <v>99.51882522068695</v>
      </c>
      <c r="G47" s="64">
        <v>140177</v>
      </c>
      <c r="H47" s="66">
        <f t="shared" si="8"/>
        <v>99.49110678950133</v>
      </c>
      <c r="I47" s="64">
        <v>27351</v>
      </c>
      <c r="J47" s="67">
        <f t="shared" si="9"/>
        <v>99.66112811543508</v>
      </c>
      <c r="K47" s="68"/>
      <c r="L47" s="68"/>
      <c r="M47" s="68"/>
    </row>
    <row r="48" spans="1:13" s="69" customFormat="1" ht="18" customHeight="1">
      <c r="A48" s="72" t="s">
        <v>59</v>
      </c>
      <c r="B48" s="62">
        <f t="shared" si="5"/>
        <v>27926</v>
      </c>
      <c r="C48" s="63">
        <v>26642</v>
      </c>
      <c r="D48" s="64">
        <v>1284</v>
      </c>
      <c r="E48" s="62">
        <f t="shared" si="6"/>
        <v>27181</v>
      </c>
      <c r="F48" s="65">
        <f t="shared" si="7"/>
        <v>97.33223519301009</v>
      </c>
      <c r="G48" s="64">
        <v>25905</v>
      </c>
      <c r="H48" s="66">
        <f t="shared" si="8"/>
        <v>97.23369116432701</v>
      </c>
      <c r="I48" s="64">
        <v>1276</v>
      </c>
      <c r="J48" s="67">
        <f t="shared" si="9"/>
        <v>99.37694704049844</v>
      </c>
      <c r="K48" s="68"/>
      <c r="L48" s="68"/>
      <c r="M48" s="68"/>
    </row>
    <row r="49" spans="1:13" s="69" customFormat="1" ht="18" customHeight="1">
      <c r="A49" s="72" t="s">
        <v>60</v>
      </c>
      <c r="B49" s="62">
        <f t="shared" si="5"/>
        <v>58495</v>
      </c>
      <c r="C49" s="63">
        <v>40105</v>
      </c>
      <c r="D49" s="64">
        <v>18390</v>
      </c>
      <c r="E49" s="62">
        <f t="shared" si="6"/>
        <v>56671</v>
      </c>
      <c r="F49" s="65">
        <f t="shared" si="7"/>
        <v>96.88178476792888</v>
      </c>
      <c r="G49" s="64">
        <v>38972</v>
      </c>
      <c r="H49" s="66">
        <f t="shared" si="8"/>
        <v>97.1749158459045</v>
      </c>
      <c r="I49" s="64">
        <v>17699</v>
      </c>
      <c r="J49" s="67">
        <f t="shared" si="9"/>
        <v>96.24252311038607</v>
      </c>
      <c r="K49" s="68"/>
      <c r="L49" s="68"/>
      <c r="M49" s="68"/>
    </row>
    <row r="50" spans="1:13" s="69" customFormat="1" ht="18" customHeight="1">
      <c r="A50" s="72" t="s">
        <v>61</v>
      </c>
      <c r="B50" s="62">
        <f t="shared" si="5"/>
        <v>65423</v>
      </c>
      <c r="C50" s="63">
        <v>12382</v>
      </c>
      <c r="D50" s="64">
        <v>53041</v>
      </c>
      <c r="E50" s="62">
        <f t="shared" si="6"/>
        <v>64550</v>
      </c>
      <c r="F50" s="65">
        <f t="shared" si="7"/>
        <v>98.66560689665714</v>
      </c>
      <c r="G50" s="64">
        <v>12041</v>
      </c>
      <c r="H50" s="66">
        <f t="shared" si="8"/>
        <v>97.24600226134712</v>
      </c>
      <c r="I50" s="64">
        <v>52509</v>
      </c>
      <c r="J50" s="67">
        <f t="shared" si="9"/>
        <v>98.9970023189608</v>
      </c>
      <c r="K50" s="68"/>
      <c r="L50" s="68"/>
      <c r="M50" s="68"/>
    </row>
    <row r="51" spans="1:13" s="69" customFormat="1" ht="18" customHeight="1">
      <c r="A51" s="72" t="s">
        <v>62</v>
      </c>
      <c r="B51" s="62">
        <f t="shared" si="5"/>
        <v>149</v>
      </c>
      <c r="C51" s="63">
        <v>144</v>
      </c>
      <c r="D51" s="64">
        <v>5</v>
      </c>
      <c r="E51" s="62">
        <f t="shared" si="6"/>
        <v>142</v>
      </c>
      <c r="F51" s="65">
        <f t="shared" si="7"/>
        <v>95.30201342281879</v>
      </c>
      <c r="G51" s="64">
        <v>138</v>
      </c>
      <c r="H51" s="66">
        <f t="shared" si="8"/>
        <v>95.83333333333334</v>
      </c>
      <c r="I51" s="64">
        <v>4</v>
      </c>
      <c r="J51" s="67">
        <f t="shared" si="9"/>
        <v>80</v>
      </c>
      <c r="K51" s="68"/>
      <c r="L51" s="68"/>
      <c r="M51" s="68"/>
    </row>
    <row r="52" spans="1:13" s="69" customFormat="1" ht="18" customHeight="1">
      <c r="A52" s="72" t="s">
        <v>63</v>
      </c>
      <c r="B52" s="62">
        <f t="shared" si="5"/>
        <v>1464</v>
      </c>
      <c r="C52" s="63">
        <v>1292</v>
      </c>
      <c r="D52" s="64">
        <v>172</v>
      </c>
      <c r="E52" s="62">
        <f t="shared" si="6"/>
        <v>1435</v>
      </c>
      <c r="F52" s="65">
        <f t="shared" si="7"/>
        <v>98.01912568306011</v>
      </c>
      <c r="G52" s="64">
        <v>1277</v>
      </c>
      <c r="H52" s="66">
        <f t="shared" si="8"/>
        <v>98.83900928792569</v>
      </c>
      <c r="I52" s="64">
        <v>158</v>
      </c>
      <c r="J52" s="67">
        <f t="shared" si="9"/>
        <v>91.86046511627907</v>
      </c>
      <c r="K52" s="68"/>
      <c r="L52" s="68"/>
      <c r="M52" s="68"/>
    </row>
    <row r="53" spans="1:13" s="69" customFormat="1" ht="18" customHeight="1">
      <c r="A53" s="72" t="s">
        <v>64</v>
      </c>
      <c r="B53" s="62">
        <f t="shared" si="5"/>
        <v>134561</v>
      </c>
      <c r="C53" s="63">
        <v>133910</v>
      </c>
      <c r="D53" s="64">
        <v>651</v>
      </c>
      <c r="E53" s="62">
        <f t="shared" si="6"/>
        <v>132735</v>
      </c>
      <c r="F53" s="65">
        <f t="shared" si="7"/>
        <v>98.64299462697215</v>
      </c>
      <c r="G53" s="64">
        <v>132092</v>
      </c>
      <c r="H53" s="66">
        <f t="shared" si="8"/>
        <v>98.64237174221492</v>
      </c>
      <c r="I53" s="64">
        <v>643</v>
      </c>
      <c r="J53" s="67">
        <f t="shared" si="9"/>
        <v>98.77112135176651</v>
      </c>
      <c r="K53" s="68"/>
      <c r="L53" s="68"/>
      <c r="M53" s="68"/>
    </row>
    <row r="54" spans="1:13" s="69" customFormat="1" ht="18" customHeight="1">
      <c r="A54" s="72" t="s">
        <v>65</v>
      </c>
      <c r="B54" s="62">
        <f t="shared" si="5"/>
        <v>41733</v>
      </c>
      <c r="C54" s="63">
        <v>7370</v>
      </c>
      <c r="D54" s="64">
        <v>34363</v>
      </c>
      <c r="E54" s="62">
        <f t="shared" si="6"/>
        <v>41433</v>
      </c>
      <c r="F54" s="65">
        <f t="shared" si="7"/>
        <v>99.28114441808641</v>
      </c>
      <c r="G54" s="64">
        <v>7101</v>
      </c>
      <c r="H54" s="66">
        <f t="shared" si="8"/>
        <v>96.35006784260516</v>
      </c>
      <c r="I54" s="64">
        <v>34332</v>
      </c>
      <c r="J54" s="67">
        <f t="shared" si="9"/>
        <v>99.9097866891715</v>
      </c>
      <c r="K54" s="68"/>
      <c r="L54" s="68"/>
      <c r="M54" s="68"/>
    </row>
    <row r="55" spans="1:13" s="69" customFormat="1" ht="18" customHeight="1">
      <c r="A55" s="72" t="s">
        <v>66</v>
      </c>
      <c r="B55" s="62">
        <f t="shared" si="5"/>
        <v>3137</v>
      </c>
      <c r="C55" s="63">
        <v>2453</v>
      </c>
      <c r="D55" s="64">
        <v>684</v>
      </c>
      <c r="E55" s="62">
        <f t="shared" si="6"/>
        <v>3122</v>
      </c>
      <c r="F55" s="65">
        <f t="shared" si="7"/>
        <v>99.52183614918712</v>
      </c>
      <c r="G55" s="64">
        <v>2439</v>
      </c>
      <c r="H55" s="66">
        <f t="shared" si="8"/>
        <v>99.42927028128821</v>
      </c>
      <c r="I55" s="64">
        <v>683</v>
      </c>
      <c r="J55" s="67">
        <f t="shared" si="9"/>
        <v>99.85380116959064</v>
      </c>
      <c r="K55" s="68"/>
      <c r="L55" s="68"/>
      <c r="M55" s="68"/>
    </row>
    <row r="56" spans="1:13" s="69" customFormat="1" ht="18" customHeight="1">
      <c r="A56" s="72" t="s">
        <v>67</v>
      </c>
      <c r="B56" s="62">
        <f t="shared" si="5"/>
        <v>106391</v>
      </c>
      <c r="C56" s="63">
        <v>87606</v>
      </c>
      <c r="D56" s="64">
        <v>18785</v>
      </c>
      <c r="E56" s="62">
        <f t="shared" si="6"/>
        <v>104825</v>
      </c>
      <c r="F56" s="65">
        <f t="shared" si="7"/>
        <v>98.52807098344785</v>
      </c>
      <c r="G56" s="64">
        <v>86672</v>
      </c>
      <c r="H56" s="66">
        <f t="shared" si="8"/>
        <v>98.93386297742164</v>
      </c>
      <c r="I56" s="64">
        <v>18153</v>
      </c>
      <c r="J56" s="67">
        <f t="shared" si="9"/>
        <v>96.63561352142666</v>
      </c>
      <c r="K56" s="68"/>
      <c r="L56" s="68"/>
      <c r="M56" s="68"/>
    </row>
    <row r="57" spans="1:13" s="69" customFormat="1" ht="18" customHeight="1">
      <c r="A57" s="72" t="s">
        <v>68</v>
      </c>
      <c r="B57" s="62">
        <f t="shared" si="5"/>
        <v>66304</v>
      </c>
      <c r="C57" s="63">
        <v>66227</v>
      </c>
      <c r="D57" s="64">
        <v>77</v>
      </c>
      <c r="E57" s="62">
        <f t="shared" si="6"/>
        <v>65955</v>
      </c>
      <c r="F57" s="65">
        <f t="shared" si="7"/>
        <v>99.47363658301158</v>
      </c>
      <c r="G57" s="64">
        <v>65881</v>
      </c>
      <c r="H57" s="66">
        <f t="shared" si="8"/>
        <v>99.47755447174114</v>
      </c>
      <c r="I57" s="64">
        <v>74</v>
      </c>
      <c r="J57" s="67">
        <f t="shared" si="9"/>
        <v>96.1038961038961</v>
      </c>
      <c r="K57" s="68"/>
      <c r="L57" s="68"/>
      <c r="M57" s="68"/>
    </row>
    <row r="58" spans="1:13" s="69" customFormat="1" ht="18" customHeight="1">
      <c r="A58" s="72" t="s">
        <v>69</v>
      </c>
      <c r="B58" s="62">
        <f t="shared" si="5"/>
        <v>66058</v>
      </c>
      <c r="C58" s="63">
        <v>63434</v>
      </c>
      <c r="D58" s="64">
        <v>2624</v>
      </c>
      <c r="E58" s="62">
        <f t="shared" si="6"/>
        <v>64268</v>
      </c>
      <c r="F58" s="65">
        <f t="shared" si="7"/>
        <v>97.29026007448</v>
      </c>
      <c r="G58" s="64">
        <v>61933</v>
      </c>
      <c r="H58" s="66">
        <f t="shared" si="8"/>
        <v>97.63376107450263</v>
      </c>
      <c r="I58" s="64">
        <v>2335</v>
      </c>
      <c r="J58" s="67">
        <f t="shared" si="9"/>
        <v>88.98628048780488</v>
      </c>
      <c r="K58" s="68"/>
      <c r="L58" s="68"/>
      <c r="M58" s="68"/>
    </row>
    <row r="59" spans="1:13" s="69" customFormat="1" ht="18" customHeight="1">
      <c r="A59" s="72" t="s">
        <v>70</v>
      </c>
      <c r="B59" s="62">
        <f t="shared" si="5"/>
        <v>8257</v>
      </c>
      <c r="C59" s="63">
        <v>4392</v>
      </c>
      <c r="D59" s="64">
        <v>3865</v>
      </c>
      <c r="E59" s="62">
        <f t="shared" si="6"/>
        <v>7632</v>
      </c>
      <c r="F59" s="65">
        <f t="shared" si="7"/>
        <v>92.43066489039603</v>
      </c>
      <c r="G59" s="64">
        <v>3971</v>
      </c>
      <c r="H59" s="66">
        <f t="shared" si="8"/>
        <v>90.4143897996357</v>
      </c>
      <c r="I59" s="64">
        <v>3661</v>
      </c>
      <c r="J59" s="67">
        <f t="shared" si="9"/>
        <v>94.72186287192756</v>
      </c>
      <c r="K59" s="68"/>
      <c r="L59" s="68"/>
      <c r="M59" s="68"/>
    </row>
    <row r="60" spans="1:13" s="69" customFormat="1" ht="18" customHeight="1">
      <c r="A60" s="72" t="s">
        <v>71</v>
      </c>
      <c r="B60" s="62">
        <f t="shared" si="5"/>
        <v>13015</v>
      </c>
      <c r="C60" s="63">
        <v>10517</v>
      </c>
      <c r="D60" s="64">
        <v>2498</v>
      </c>
      <c r="E60" s="62">
        <f t="shared" si="6"/>
        <v>12963</v>
      </c>
      <c r="F60" s="65">
        <f t="shared" si="7"/>
        <v>99.60046100653092</v>
      </c>
      <c r="G60" s="64">
        <v>10474</v>
      </c>
      <c r="H60" s="66">
        <f t="shared" si="8"/>
        <v>99.59113815726919</v>
      </c>
      <c r="I60" s="64">
        <v>2489</v>
      </c>
      <c r="J60" s="67">
        <f t="shared" si="9"/>
        <v>99.63971176941553</v>
      </c>
      <c r="K60" s="68"/>
      <c r="L60" s="68"/>
      <c r="M60" s="68"/>
    </row>
    <row r="61" spans="1:13" s="69" customFormat="1" ht="18" customHeight="1">
      <c r="A61" s="72" t="s">
        <v>72</v>
      </c>
      <c r="B61" s="62">
        <f t="shared" si="5"/>
        <v>192564</v>
      </c>
      <c r="C61" s="63">
        <f>SUM(C62:C67)</f>
        <v>160361</v>
      </c>
      <c r="D61" s="64">
        <f>SUM(D62:D67)</f>
        <v>32203</v>
      </c>
      <c r="E61" s="62">
        <f t="shared" si="6"/>
        <v>189196</v>
      </c>
      <c r="F61" s="65">
        <f t="shared" si="7"/>
        <v>98.2509711057103</v>
      </c>
      <c r="G61" s="64">
        <f>SUM(G62:G67)</f>
        <v>157059</v>
      </c>
      <c r="H61" s="66">
        <f t="shared" si="8"/>
        <v>97.94089585373003</v>
      </c>
      <c r="I61" s="64">
        <f>SUM(I62:I67)</f>
        <v>32137</v>
      </c>
      <c r="J61" s="67">
        <f t="shared" si="9"/>
        <v>99.7950501506071</v>
      </c>
      <c r="K61" s="68"/>
      <c r="L61" s="68"/>
      <c r="M61" s="68"/>
    </row>
    <row r="62" spans="1:13" s="69" customFormat="1" ht="18" customHeight="1">
      <c r="A62" s="73" t="s">
        <v>38</v>
      </c>
      <c r="B62" s="62">
        <f t="shared" si="5"/>
        <v>442</v>
      </c>
      <c r="C62" s="63">
        <v>431</v>
      </c>
      <c r="D62" s="64">
        <v>11</v>
      </c>
      <c r="E62" s="62">
        <f t="shared" si="6"/>
        <v>395</v>
      </c>
      <c r="F62" s="65">
        <f t="shared" si="7"/>
        <v>89.36651583710407</v>
      </c>
      <c r="G62" s="64">
        <v>384</v>
      </c>
      <c r="H62" s="66">
        <f t="shared" si="8"/>
        <v>89.0951276102088</v>
      </c>
      <c r="I62" s="64">
        <v>11</v>
      </c>
      <c r="J62" s="67">
        <f t="shared" si="9"/>
        <v>100</v>
      </c>
      <c r="K62" s="68"/>
      <c r="L62" s="68"/>
      <c r="M62" s="68"/>
    </row>
    <row r="63" spans="1:13" s="69" customFormat="1" ht="18" customHeight="1">
      <c r="A63" s="73" t="s">
        <v>39</v>
      </c>
      <c r="B63" s="62">
        <f t="shared" si="5"/>
        <v>80</v>
      </c>
      <c r="C63" s="63">
        <v>74</v>
      </c>
      <c r="D63" s="64">
        <v>6</v>
      </c>
      <c r="E63" s="62">
        <f t="shared" si="6"/>
        <v>75</v>
      </c>
      <c r="F63" s="65">
        <f t="shared" si="7"/>
        <v>93.75</v>
      </c>
      <c r="G63" s="64">
        <v>69</v>
      </c>
      <c r="H63" s="66">
        <f t="shared" si="8"/>
        <v>93.24324324324324</v>
      </c>
      <c r="I63" s="64">
        <v>6</v>
      </c>
      <c r="J63" s="67">
        <f t="shared" si="9"/>
        <v>100</v>
      </c>
      <c r="K63" s="68"/>
      <c r="L63" s="68"/>
      <c r="M63" s="68"/>
    </row>
    <row r="64" spans="1:13" s="69" customFormat="1" ht="18" customHeight="1">
      <c r="A64" s="73" t="s">
        <v>73</v>
      </c>
      <c r="B64" s="62">
        <f t="shared" si="5"/>
        <v>132581</v>
      </c>
      <c r="C64" s="63">
        <v>100971</v>
      </c>
      <c r="D64" s="64">
        <v>31610</v>
      </c>
      <c r="E64" s="62">
        <f t="shared" si="6"/>
        <v>130514</v>
      </c>
      <c r="F64" s="65">
        <f t="shared" si="7"/>
        <v>98.44095307774116</v>
      </c>
      <c r="G64" s="64">
        <v>98958</v>
      </c>
      <c r="H64" s="66">
        <f t="shared" si="8"/>
        <v>98.00635826128294</v>
      </c>
      <c r="I64" s="64">
        <v>31556</v>
      </c>
      <c r="J64" s="67">
        <f t="shared" si="9"/>
        <v>99.82916798481494</v>
      </c>
      <c r="K64" s="68"/>
      <c r="L64" s="68"/>
      <c r="M64" s="68"/>
    </row>
    <row r="65" spans="1:13" s="69" customFormat="1" ht="18" customHeight="1">
      <c r="A65" s="73" t="s">
        <v>40</v>
      </c>
      <c r="B65" s="62">
        <f t="shared" si="5"/>
        <v>1961</v>
      </c>
      <c r="C65" s="63">
        <v>1385</v>
      </c>
      <c r="D65" s="64">
        <v>576</v>
      </c>
      <c r="E65" s="62">
        <f t="shared" si="6"/>
        <v>1945</v>
      </c>
      <c r="F65" s="65">
        <f t="shared" si="7"/>
        <v>99.1840897501275</v>
      </c>
      <c r="G65" s="64">
        <v>1381</v>
      </c>
      <c r="H65" s="66">
        <f t="shared" si="8"/>
        <v>99.71119133574007</v>
      </c>
      <c r="I65" s="64">
        <v>564</v>
      </c>
      <c r="J65" s="67">
        <f t="shared" si="9"/>
        <v>97.91666666666666</v>
      </c>
      <c r="K65" s="68"/>
      <c r="L65" s="68"/>
      <c r="M65" s="68"/>
    </row>
    <row r="66" spans="1:13" s="69" customFormat="1" ht="18" customHeight="1">
      <c r="A66" s="74" t="s">
        <v>74</v>
      </c>
      <c r="B66" s="62">
        <f t="shared" si="5"/>
        <v>25500</v>
      </c>
      <c r="C66" s="63">
        <v>25500</v>
      </c>
      <c r="D66" s="64">
        <v>0</v>
      </c>
      <c r="E66" s="62">
        <f t="shared" si="6"/>
        <v>25500</v>
      </c>
      <c r="F66" s="65">
        <f t="shared" si="7"/>
        <v>100</v>
      </c>
      <c r="G66" s="64">
        <v>25500</v>
      </c>
      <c r="H66" s="66">
        <f t="shared" si="8"/>
        <v>100</v>
      </c>
      <c r="I66" s="64">
        <v>0</v>
      </c>
      <c r="J66" s="67" t="str">
        <f t="shared" si="9"/>
        <v>  -</v>
      </c>
      <c r="K66" s="68"/>
      <c r="L66" s="68"/>
      <c r="M66" s="68"/>
    </row>
    <row r="67" spans="1:13" s="69" customFormat="1" ht="18" customHeight="1">
      <c r="A67" s="74" t="s">
        <v>75</v>
      </c>
      <c r="B67" s="62">
        <f t="shared" si="5"/>
        <v>32000</v>
      </c>
      <c r="C67" s="63">
        <v>32000</v>
      </c>
      <c r="D67" s="64">
        <v>0</v>
      </c>
      <c r="E67" s="62">
        <f t="shared" si="6"/>
        <v>30767</v>
      </c>
      <c r="F67" s="65">
        <f t="shared" si="7"/>
        <v>96.146875</v>
      </c>
      <c r="G67" s="64">
        <v>30767</v>
      </c>
      <c r="H67" s="66">
        <f t="shared" si="8"/>
        <v>96.146875</v>
      </c>
      <c r="I67" s="64">
        <v>0</v>
      </c>
      <c r="J67" s="67" t="str">
        <f t="shared" si="9"/>
        <v>  -</v>
      </c>
      <c r="K67" s="68"/>
      <c r="L67" s="68"/>
      <c r="M67" s="68"/>
    </row>
    <row r="68" spans="1:13" s="69" customFormat="1" ht="18" customHeight="1">
      <c r="A68" s="72" t="s">
        <v>76</v>
      </c>
      <c r="B68" s="62">
        <f t="shared" si="5"/>
        <v>1997</v>
      </c>
      <c r="C68" s="63">
        <v>500</v>
      </c>
      <c r="D68" s="64">
        <v>1497</v>
      </c>
      <c r="E68" s="75" t="str">
        <f>IF(I68+G68=0," -",I68+G68)</f>
        <v> -</v>
      </c>
      <c r="F68" s="76" t="s">
        <v>77</v>
      </c>
      <c r="G68" s="64">
        <v>0</v>
      </c>
      <c r="H68" s="77" t="str">
        <f>IF(OR(G68=0,C68=0)," -",G68/C68*100)</f>
        <v> -</v>
      </c>
      <c r="I68" s="64">
        <v>0</v>
      </c>
      <c r="J68" s="67" t="str">
        <f t="shared" si="9"/>
        <v>  -</v>
      </c>
      <c r="K68" s="71"/>
      <c r="L68" s="68"/>
      <c r="M68" s="71"/>
    </row>
    <row r="69" spans="1:13" s="69" customFormat="1" ht="18" customHeight="1" thickBot="1">
      <c r="A69" s="78" t="s">
        <v>78</v>
      </c>
      <c r="B69" s="79">
        <f t="shared" si="5"/>
        <v>163</v>
      </c>
      <c r="C69" s="80">
        <v>0</v>
      </c>
      <c r="D69" s="80">
        <v>163</v>
      </c>
      <c r="E69" s="80">
        <v>0</v>
      </c>
      <c r="F69" s="81" t="s">
        <v>77</v>
      </c>
      <c r="G69" s="80">
        <v>0</v>
      </c>
      <c r="H69" s="82" t="s">
        <v>77</v>
      </c>
      <c r="I69" s="80">
        <v>0</v>
      </c>
      <c r="J69" s="83" t="s">
        <v>77</v>
      </c>
      <c r="K69" s="71"/>
      <c r="L69" s="68"/>
      <c r="M69" s="71"/>
    </row>
    <row r="70" spans="1:13" s="87" customFormat="1" ht="19.5" customHeight="1">
      <c r="A70" s="84" t="s">
        <v>79</v>
      </c>
      <c r="B70" s="84"/>
      <c r="C70" s="85"/>
      <c r="D70" s="84"/>
      <c r="E70" s="84"/>
      <c r="F70" s="84"/>
      <c r="G70" s="84"/>
      <c r="H70" s="84"/>
      <c r="I70" s="84"/>
      <c r="J70" s="84"/>
      <c r="K70" s="86"/>
      <c r="L70" s="86"/>
      <c r="M70" s="86"/>
    </row>
    <row r="71" spans="1:10" ht="14.25" customHeight="1">
      <c r="A71" s="84" t="s">
        <v>80</v>
      </c>
      <c r="B71" s="84"/>
      <c r="C71" s="85"/>
      <c r="D71" s="84"/>
      <c r="E71" s="84"/>
      <c r="F71" s="84"/>
      <c r="G71" s="84"/>
      <c r="H71" s="84"/>
      <c r="I71" s="84"/>
      <c r="J71" s="84"/>
    </row>
    <row r="72" spans="1:10" ht="14.25" customHeight="1">
      <c r="A72" s="84" t="s">
        <v>81</v>
      </c>
      <c r="B72" s="84"/>
      <c r="C72" s="85"/>
      <c r="D72" s="84"/>
      <c r="E72" s="84"/>
      <c r="F72" s="84"/>
      <c r="G72" s="84"/>
      <c r="H72" s="84"/>
      <c r="I72" s="84"/>
      <c r="J72" s="84"/>
    </row>
    <row r="73" spans="1:10" ht="13.5" customHeight="1">
      <c r="A73" s="90"/>
      <c r="B73" s="84"/>
      <c r="C73" s="85"/>
      <c r="D73" s="84"/>
      <c r="E73" s="84"/>
      <c r="F73" s="84"/>
      <c r="G73" s="84"/>
      <c r="H73" s="84"/>
      <c r="I73" s="84"/>
      <c r="J73" s="84"/>
    </row>
    <row r="74" ht="16.5">
      <c r="A74" s="84"/>
    </row>
    <row r="75" ht="16.5">
      <c r="A75" s="84"/>
    </row>
  </sheetData>
  <printOptions horizontalCentered="1"/>
  <pageMargins left="0" right="0" top="0.7874015748031497" bottom="0.5905511811023623" header="0.5905511811023623" footer="0.31496062992125984"/>
  <pageSetup firstPageNumber="9" useFirstPageNumber="1" horizontalDpi="600" verticalDpi="600" orientation="landscape" paperSize="9" r:id="rId1"/>
  <headerFooter alignWithMargins="0">
    <oddHeader>&amp;L&amp;"標楷體,標準"&amp;17附表&amp;"Times New Roman,標準"2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2011-05-17T00:52:45Z</dcterms:created>
  <dcterms:modified xsi:type="dcterms:W3CDTF">2011-05-17T00:52:57Z</dcterms:modified>
  <cp:category/>
  <cp:version/>
  <cp:contentType/>
  <cp:contentStatus/>
</cp:coreProperties>
</file>