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507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'Sheet1'!$A$1:$H$48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<sst xmlns="http://schemas.openxmlformats.org/spreadsheetml/2006/main" count="49" uniqueCount="48">
  <si>
    <t>單位:新臺幣元</t>
  </si>
  <si>
    <t xml:space="preserve"> 機  關  名  稱</t>
  </si>
  <si>
    <t>以前年度保留數</t>
  </si>
  <si>
    <t>本年度預算數</t>
  </si>
  <si>
    <t xml:space="preserve"> 合          計</t>
  </si>
  <si>
    <t xml:space="preserve"> </t>
  </si>
  <si>
    <r>
      <t>可</t>
    </r>
    <r>
      <rPr>
        <sz val="15"/>
        <rFont val="細明體"/>
        <family val="3"/>
      </rPr>
      <t>用</t>
    </r>
    <r>
      <rPr>
        <sz val="15"/>
        <rFont val="細明體"/>
        <family val="3"/>
      </rPr>
      <t>預</t>
    </r>
    <r>
      <rPr>
        <sz val="15"/>
        <rFont val="細明體"/>
        <family val="3"/>
      </rPr>
      <t>算</t>
    </r>
    <r>
      <rPr>
        <sz val="15"/>
        <rFont val="細明體"/>
        <family val="3"/>
      </rPr>
      <t>數</t>
    </r>
  </si>
  <si>
    <t>決算數</t>
  </si>
  <si>
    <t>比較增減</t>
  </si>
  <si>
    <t>保  留  數</t>
  </si>
  <si>
    <t>本年度奉准      先行辦理數</t>
  </si>
  <si>
    <r>
      <t>行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院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</si>
  <si>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水電燃氣業</t>
  </si>
  <si>
    <r>
      <t xml:space="preserve">   </t>
    </r>
    <r>
      <rPr>
        <sz val="14"/>
        <rFont val="細明體"/>
        <family val="3"/>
      </rPr>
      <t>中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央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銀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行</t>
    </r>
  </si>
  <si>
    <t>倉儲及通信</t>
  </si>
  <si>
    <r>
      <t>經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濟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</si>
  <si>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製造業</t>
  </si>
  <si>
    <t>台灣糖業股份有限公司</t>
  </si>
  <si>
    <t>金融保險</t>
  </si>
  <si>
    <t>台灣中油股份有限公司</t>
  </si>
  <si>
    <t>營造業</t>
  </si>
  <si>
    <t>台灣電力股份有限公司</t>
  </si>
  <si>
    <t>合計</t>
  </si>
  <si>
    <t>漢翔航空工業有限公司</t>
  </si>
  <si>
    <t>台灣自來水股份有限公司</t>
  </si>
  <si>
    <r>
      <t>財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</si>
  <si>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中國輸出入銀行</t>
  </si>
  <si>
    <r>
      <t>中央存款保險股份有限</t>
    </r>
    <r>
      <rPr>
        <sz val="14"/>
        <rFont val="細明體"/>
        <family val="3"/>
      </rPr>
      <t>公司</t>
    </r>
  </si>
  <si>
    <t>臺灣金融控股股份有限公司</t>
  </si>
  <si>
    <r>
      <t>臺灣土地銀行股份有限</t>
    </r>
    <r>
      <rPr>
        <sz val="14"/>
        <rFont val="細明體"/>
        <family val="3"/>
      </rPr>
      <t>公司</t>
    </r>
  </si>
  <si>
    <t>財政部印刷廠</t>
  </si>
  <si>
    <t>臺灣菸酒股份有限公司</t>
  </si>
  <si>
    <r>
      <t>交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通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</si>
  <si>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</si>
  <si>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</si>
  <si>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</si>
  <si>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</si>
  <si>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</si>
  <si>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</si>
  <si>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</si>
  <si>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行政院國軍退除役官兵輔導
委員會主管</t>
  </si>
  <si>
    <t>榮民工程股份有限公司</t>
  </si>
  <si>
    <t>行政院勞工委員會主管</t>
  </si>
  <si>
    <t>勞工保險局</t>
  </si>
  <si>
    <r>
      <t>合</t>
    </r>
    <r>
      <rPr>
        <b/>
        <sz val="14"/>
        <rFont val="Times New Roman"/>
        <family val="1"/>
      </rPr>
      <t xml:space="preserve">          </t>
    </r>
    <r>
      <rPr>
        <b/>
        <sz val="14"/>
        <rFont val="華康中黑體"/>
        <family val="3"/>
      </rPr>
      <t>計</t>
    </r>
  </si>
  <si>
    <r>
      <t xml:space="preserve">                        </t>
    </r>
  </si>
  <si>
    <t>1 3 4   固定資產建設改良擴充綜計表</t>
  </si>
  <si>
    <r>
      <t>按業別分析：水電燃氣業</t>
    </r>
    <r>
      <rPr>
        <sz val="14"/>
        <rFont val="Times New Roman"/>
        <family val="1"/>
      </rPr>
      <t>164,695,635,138</t>
    </r>
    <r>
      <rPr>
        <sz val="14"/>
        <rFont val="細明體"/>
        <family val="3"/>
      </rPr>
      <t>元，占</t>
    </r>
    <r>
      <rPr>
        <sz val="14"/>
        <rFont val="Times New Roman"/>
        <family val="1"/>
      </rPr>
      <t>76.03%</t>
    </r>
    <r>
      <rPr>
        <sz val="14"/>
        <rFont val="細明體"/>
        <family val="3"/>
      </rPr>
      <t>；運輸、倉儲及通信業</t>
    </r>
    <r>
      <rPr>
        <sz val="14"/>
        <rFont val="Times New Roman"/>
        <family val="1"/>
      </rPr>
      <t>17,410,543,125</t>
    </r>
    <r>
      <rPr>
        <sz val="14"/>
        <rFont val="細明體"/>
        <family val="3"/>
      </rPr>
      <t>元，占</t>
    </r>
    <r>
      <rPr>
        <sz val="14"/>
        <rFont val="Times New Roman"/>
        <family val="1"/>
      </rPr>
      <t>8.04%</t>
    </r>
    <r>
      <rPr>
        <sz val="14"/>
        <rFont val="細明體"/>
        <family val="3"/>
      </rPr>
      <t>；製造業</t>
    </r>
    <r>
      <rPr>
        <sz val="14"/>
        <rFont val="Times New Roman"/>
        <family val="1"/>
      </rPr>
      <t>32,676,467,252</t>
    </r>
    <r>
      <rPr>
        <sz val="14"/>
        <rFont val="細明體"/>
        <family val="3"/>
      </rPr>
      <t>元，占</t>
    </r>
    <r>
      <rPr>
        <sz val="14"/>
        <rFont val="Times New Roman"/>
        <family val="1"/>
      </rPr>
      <t>15.08%</t>
    </r>
    <r>
      <rPr>
        <sz val="14"/>
        <rFont val="細明體"/>
        <family val="3"/>
      </rPr>
      <t>；金融、保險及不動
            產業</t>
    </r>
    <r>
      <rPr>
        <sz val="14"/>
        <rFont val="Times New Roman"/>
        <family val="1"/>
      </rPr>
      <t>1,832,022,835</t>
    </r>
    <r>
      <rPr>
        <sz val="14"/>
        <rFont val="細明體"/>
        <family val="3"/>
      </rPr>
      <t>元，占</t>
    </r>
    <r>
      <rPr>
        <sz val="14"/>
        <rFont val="Times New Roman"/>
        <family val="1"/>
      </rPr>
      <t>0.85</t>
    </r>
    <r>
      <rPr>
        <sz val="14"/>
        <rFont val="細明體"/>
        <family val="3"/>
      </rPr>
      <t>%；營造業</t>
    </r>
    <r>
      <rPr>
        <sz val="14"/>
        <rFont val="Times New Roman"/>
        <family val="1"/>
      </rPr>
      <t>8,145,183</t>
    </r>
    <r>
      <rPr>
        <sz val="14"/>
        <rFont val="細明體"/>
        <family val="3"/>
      </rPr>
      <t>元未及</t>
    </r>
    <r>
      <rPr>
        <sz val="14"/>
        <rFont val="Times New Roman"/>
        <family val="1"/>
      </rPr>
      <t>0.1</t>
    </r>
    <r>
      <rPr>
        <sz val="14"/>
        <rFont val="細明體"/>
        <family val="3"/>
      </rPr>
      <t>%。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</si>
</sst>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  <numFmt numFmtId="234" formatCode="_-* #,##0_-;\-* #,##0_-;_-* &quot;&quot;_-;_-@_-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Helv"/>
      <family val="2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40"/>
      <name val="新細明體"/>
      <family val="1"/>
    </font>
    <font>
      <sz val="34"/>
      <name val="Courier"/>
      <family val="3"/>
    </font>
    <font>
      <sz val="34"/>
      <name val="Times New Roman"/>
      <family val="1"/>
    </font>
    <font>
      <sz val="12"/>
      <name val="細明體"/>
      <family val="3"/>
    </font>
    <font>
      <sz val="16"/>
      <name val="細明體"/>
      <family val="3"/>
    </font>
    <font>
      <sz val="15"/>
      <name val="細明體"/>
      <family val="3"/>
    </font>
    <font>
      <b/>
      <sz val="24"/>
      <name val="華康特粗明體"/>
      <family val="1"/>
    </font>
    <font>
      <sz val="15"/>
      <name val="Courier"/>
      <family val="3"/>
    </font>
    <font>
      <sz val="15"/>
      <name val="Times New Roman"/>
      <family val="1"/>
    </font>
    <font>
      <sz val="14"/>
      <name val="細明體"/>
      <family val="3"/>
    </font>
    <font>
      <sz val="14"/>
      <name val="Times New Roman"/>
      <family val="1"/>
    </font>
    <font>
      <sz val="14"/>
      <name val="Courier"/>
      <family val="3"/>
    </font>
    <font>
      <b/>
      <sz val="14"/>
      <name val="Times New Roman"/>
      <family val="1"/>
    </font>
    <font>
      <b/>
      <sz val="14"/>
      <name val="華康中黑體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Courier"/>
      <family val="3"/>
    </font>
    <font>
      <b/>
      <sz val="14"/>
      <name val="細明體"/>
      <family val="3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0" borderId="0" applyBorder="0" applyAlignment="0">
      <protection/>
    </xf>
    <xf numFmtId="180" fontId="7" fillId="16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9" fillId="0" borderId="0">
      <alignment/>
      <protection/>
    </xf>
    <xf numFmtId="39" fontId="7" fillId="0" borderId="0">
      <alignment/>
      <protection/>
    </xf>
    <xf numFmtId="39" fontId="7" fillId="0" borderId="0">
      <alignment/>
      <protection/>
    </xf>
    <xf numFmtId="37" fontId="1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2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0" fillId="1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18" borderId="9" applyNumberFormat="0" applyAlignment="0" applyProtection="0"/>
    <xf numFmtId="0" fontId="25" fillId="0" borderId="0" applyNumberFormat="0" applyFill="0" applyBorder="0" applyAlignment="0" applyProtection="0"/>
    <xf numFmtId="0" fontId="26" fillId="24" borderId="10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9" fontId="31" fillId="0" borderId="0" xfId="38" applyFont="1">
      <alignment/>
      <protection/>
    </xf>
    <xf numFmtId="39" fontId="32" fillId="0" borderId="0" xfId="38" applyFont="1">
      <alignment/>
      <protection/>
    </xf>
    <xf numFmtId="39" fontId="33" fillId="0" borderId="11" xfId="38" applyFont="1" applyBorder="1">
      <alignment/>
      <protection/>
    </xf>
    <xf numFmtId="39" fontId="33" fillId="0" borderId="0" xfId="38" applyFont="1">
      <alignment/>
      <protection/>
    </xf>
    <xf numFmtId="39" fontId="33" fillId="0" borderId="11" xfId="38" applyFont="1" applyBorder="1" applyAlignment="1" applyProtection="1" quotePrefix="1">
      <alignment horizontal="right" vertical="center"/>
      <protection/>
    </xf>
    <xf numFmtId="39" fontId="34" fillId="0" borderId="11" xfId="38" applyFont="1" applyBorder="1" applyAlignment="1" applyProtection="1" quotePrefix="1">
      <alignment horizontal="right" vertical="center"/>
      <protection/>
    </xf>
    <xf numFmtId="39" fontId="7" fillId="0" borderId="0" xfId="38">
      <alignment/>
      <protection/>
    </xf>
    <xf numFmtId="39" fontId="0" fillId="0" borderId="0" xfId="38" applyFont="1">
      <alignment/>
      <protection/>
    </xf>
    <xf numFmtId="39" fontId="37" fillId="0" borderId="0" xfId="38" applyFont="1">
      <alignment/>
      <protection/>
    </xf>
    <xf numFmtId="39" fontId="38" fillId="0" borderId="0" xfId="38" applyFont="1">
      <alignment/>
      <protection/>
    </xf>
    <xf numFmtId="39" fontId="35" fillId="0" borderId="12" xfId="38" applyFont="1" applyBorder="1" applyAlignment="1" applyProtection="1">
      <alignment horizontal="center" vertical="center"/>
      <protection/>
    </xf>
    <xf numFmtId="39" fontId="35" fillId="0" borderId="13" xfId="38" applyFont="1" applyBorder="1" applyAlignment="1" applyProtection="1" quotePrefix="1">
      <alignment horizontal="center" vertical="center"/>
      <protection/>
    </xf>
    <xf numFmtId="39" fontId="35" fillId="0" borderId="14" xfId="38" applyFont="1" applyBorder="1" applyAlignment="1" applyProtection="1">
      <alignment horizontal="center" vertical="center" wrapText="1"/>
      <protection/>
    </xf>
    <xf numFmtId="39" fontId="35" fillId="0" borderId="15" xfId="38" applyFont="1" applyBorder="1" applyAlignment="1" applyProtection="1" quotePrefix="1">
      <alignment horizontal="center" vertical="center"/>
      <protection/>
    </xf>
    <xf numFmtId="39" fontId="39" fillId="0" borderId="0" xfId="38" applyFont="1">
      <alignment/>
      <protection/>
    </xf>
    <xf numFmtId="39" fontId="40" fillId="0" borderId="0" xfId="38" applyFont="1">
      <alignment/>
      <protection/>
    </xf>
    <xf numFmtId="39" fontId="40" fillId="0" borderId="0" xfId="38" applyFont="1" applyBorder="1">
      <alignment/>
      <protection/>
    </xf>
    <xf numFmtId="39" fontId="41" fillId="0" borderId="0" xfId="38" applyFont="1">
      <alignment/>
      <protection/>
    </xf>
    <xf numFmtId="39" fontId="43" fillId="0" borderId="0" xfId="38" applyFont="1" applyAlignment="1" applyProtection="1">
      <alignment horizontal="left"/>
      <protection/>
    </xf>
    <xf numFmtId="196" fontId="44" fillId="0" borderId="0" xfId="39" applyNumberFormat="1" applyFont="1" applyAlignment="1" applyProtection="1">
      <alignment horizontal="right" vertical="center"/>
      <protection/>
    </xf>
    <xf numFmtId="222" fontId="41" fillId="0" borderId="0" xfId="38" applyNumberFormat="1" applyFont="1">
      <alignment/>
      <protection/>
    </xf>
    <xf numFmtId="39" fontId="40" fillId="0" borderId="0" xfId="38" applyFont="1" applyAlignment="1" applyProtection="1">
      <alignment horizontal="left"/>
      <protection/>
    </xf>
    <xf numFmtId="4" fontId="40" fillId="0" borderId="0" xfId="42" applyNumberFormat="1" applyFont="1" applyAlignment="1" applyProtection="1">
      <alignment/>
      <protection locked="0"/>
    </xf>
    <xf numFmtId="196" fontId="45" fillId="0" borderId="0" xfId="39" applyNumberFormat="1" applyFont="1" applyAlignment="1" applyProtection="1">
      <alignment horizontal="right" vertical="center"/>
      <protection/>
    </xf>
    <xf numFmtId="39" fontId="40" fillId="0" borderId="0" xfId="37" applyFont="1" applyProtection="1">
      <alignment/>
      <protection locked="0"/>
    </xf>
    <xf numFmtId="39" fontId="46" fillId="0" borderId="0" xfId="38" applyFont="1">
      <alignment/>
      <protection/>
    </xf>
    <xf numFmtId="4" fontId="40" fillId="0" borderId="0" xfId="42" applyNumberFormat="1" applyFont="1" applyAlignment="1" applyProtection="1">
      <alignment/>
      <protection/>
    </xf>
    <xf numFmtId="39" fontId="42" fillId="0" borderId="0" xfId="38" applyFont="1">
      <alignment/>
      <protection/>
    </xf>
    <xf numFmtId="39" fontId="39" fillId="0" borderId="0" xfId="38" applyFont="1" applyAlignment="1" applyProtection="1">
      <alignment horizontal="left"/>
      <protection/>
    </xf>
    <xf numFmtId="39" fontId="39" fillId="0" borderId="0" xfId="38" applyFont="1" applyAlignment="1" applyProtection="1">
      <alignment wrapText="1"/>
      <protection/>
    </xf>
    <xf numFmtId="39" fontId="47" fillId="0" borderId="0" xfId="38" applyFont="1">
      <alignment/>
      <protection/>
    </xf>
    <xf numFmtId="3" fontId="39" fillId="0" borderId="0" xfId="38" applyNumberFormat="1" applyFont="1" applyAlignment="1" applyProtection="1">
      <alignment horizontal="left"/>
      <protection/>
    </xf>
    <xf numFmtId="39" fontId="46" fillId="0" borderId="0" xfId="38" applyFont="1" applyBorder="1">
      <alignment/>
      <protection/>
    </xf>
    <xf numFmtId="39" fontId="42" fillId="0" borderId="0" xfId="38" applyFont="1" applyBorder="1">
      <alignment/>
      <protection/>
    </xf>
    <xf numFmtId="3" fontId="39" fillId="0" borderId="0" xfId="38" applyNumberFormat="1" applyFont="1" applyAlignment="1" applyProtection="1">
      <alignment horizontal="left" wrapText="1"/>
      <protection/>
    </xf>
    <xf numFmtId="3" fontId="40" fillId="0" borderId="0" xfId="38" applyNumberFormat="1" applyFont="1" applyAlignment="1" applyProtection="1">
      <alignment horizontal="left"/>
      <protection/>
    </xf>
    <xf numFmtId="39" fontId="43" fillId="0" borderId="0" xfId="38" applyFont="1" applyBorder="1" applyAlignment="1" applyProtection="1">
      <alignment horizontal="left"/>
      <protection/>
    </xf>
    <xf numFmtId="39" fontId="39" fillId="0" borderId="0" xfId="38" applyFont="1" applyFill="1" applyAlignment="1" applyProtection="1">
      <alignment horizontal="left"/>
      <protection/>
    </xf>
    <xf numFmtId="39" fontId="46" fillId="0" borderId="0" xfId="38" applyFont="1" applyFill="1">
      <alignment/>
      <protection/>
    </xf>
    <xf numFmtId="39" fontId="42" fillId="0" borderId="0" xfId="38" applyFont="1" applyFill="1">
      <alignment/>
      <protection/>
    </xf>
    <xf numFmtId="39" fontId="40" fillId="0" borderId="0" xfId="38" applyFont="1" applyFill="1">
      <alignment/>
      <protection/>
    </xf>
    <xf numFmtId="39" fontId="39" fillId="0" borderId="0" xfId="38" applyFont="1" applyAlignment="1" applyProtection="1">
      <alignment horizontal="left" wrapText="1"/>
      <protection/>
    </xf>
    <xf numFmtId="39" fontId="39" fillId="0" borderId="0" xfId="38" applyFont="1" applyAlignment="1" applyProtection="1">
      <alignment horizontal="left" wrapText="1" shrinkToFit="1"/>
      <protection/>
    </xf>
    <xf numFmtId="39" fontId="39" fillId="0" borderId="0" xfId="38" applyFont="1" applyAlignment="1" applyProtection="1">
      <alignment/>
      <protection/>
    </xf>
    <xf numFmtId="39" fontId="40" fillId="0" borderId="0" xfId="38" applyFont="1" applyAlignment="1" applyProtection="1">
      <alignment/>
      <protection/>
    </xf>
    <xf numFmtId="39" fontId="46" fillId="0" borderId="0" xfId="38" applyFont="1" applyAlignment="1">
      <alignment/>
      <protection/>
    </xf>
    <xf numFmtId="39" fontId="42" fillId="0" borderId="0" xfId="38" applyFont="1" applyAlignment="1">
      <alignment/>
      <protection/>
    </xf>
    <xf numFmtId="39" fontId="39" fillId="0" borderId="0" xfId="38" applyFont="1" applyAlignment="1">
      <alignment horizontal="left"/>
      <protection/>
    </xf>
    <xf numFmtId="39" fontId="41" fillId="0" borderId="0" xfId="38" applyFont="1" applyAlignment="1">
      <alignment/>
      <protection/>
    </xf>
    <xf numFmtId="39" fontId="40" fillId="0" borderId="0" xfId="38" applyFont="1" applyAlignment="1">
      <alignment/>
      <protection/>
    </xf>
    <xf numFmtId="39" fontId="39" fillId="0" borderId="0" xfId="38" applyFont="1" applyBorder="1" applyAlignment="1" applyProtection="1">
      <alignment horizontal="left" wrapText="1"/>
      <protection/>
    </xf>
    <xf numFmtId="39" fontId="46" fillId="0" borderId="0" xfId="38" applyFont="1" applyBorder="1" applyAlignment="1">
      <alignment/>
      <protection/>
    </xf>
    <xf numFmtId="39" fontId="42" fillId="0" borderId="0" xfId="38" applyFont="1" applyBorder="1" applyAlignment="1">
      <alignment/>
      <protection/>
    </xf>
    <xf numFmtId="39" fontId="40" fillId="0" borderId="0" xfId="38" applyFont="1" applyBorder="1" applyAlignment="1" applyProtection="1">
      <alignment horizontal="left" wrapText="1"/>
      <protection/>
    </xf>
    <xf numFmtId="4" fontId="40" fillId="0" borderId="0" xfId="42" applyNumberFormat="1" applyFont="1" applyBorder="1" applyAlignment="1" applyProtection="1">
      <alignment/>
      <protection/>
    </xf>
    <xf numFmtId="4" fontId="40" fillId="0" borderId="0" xfId="42" applyNumberFormat="1" applyFont="1" applyAlignment="1" applyProtection="1">
      <alignment/>
      <protection/>
    </xf>
    <xf numFmtId="39" fontId="40" fillId="0" borderId="0" xfId="38" applyFont="1" applyBorder="1" applyAlignment="1">
      <alignment/>
      <protection/>
    </xf>
    <xf numFmtId="39" fontId="47" fillId="0" borderId="0" xfId="38" applyFont="1" applyAlignment="1" applyProtection="1">
      <alignment horizontal="left" wrapText="1"/>
      <protection/>
    </xf>
    <xf numFmtId="210" fontId="40" fillId="0" borderId="0" xfId="42" applyNumberFormat="1" applyFont="1" applyAlignment="1" applyProtection="1">
      <alignment/>
      <protection/>
    </xf>
    <xf numFmtId="39" fontId="39" fillId="0" borderId="0" xfId="38" applyFont="1" applyBorder="1" applyAlignment="1" applyProtection="1">
      <alignment horizontal="left"/>
      <protection/>
    </xf>
    <xf numFmtId="39" fontId="40" fillId="0" borderId="0" xfId="38" applyFont="1" applyBorder="1" applyAlignment="1" applyProtection="1">
      <alignment horizontal="left"/>
      <protection/>
    </xf>
    <xf numFmtId="4" fontId="40" fillId="0" borderId="0" xfId="42" applyNumberFormat="1" applyFont="1" applyBorder="1" applyAlignment="1" applyProtection="1">
      <alignment/>
      <protection/>
    </xf>
    <xf numFmtId="210" fontId="40" fillId="0" borderId="0" xfId="42" applyNumberFormat="1" applyFont="1" applyBorder="1" applyAlignment="1" applyProtection="1">
      <alignment/>
      <protection/>
    </xf>
    <xf numFmtId="39" fontId="40" fillId="0" borderId="0" xfId="38" applyFont="1" applyProtection="1">
      <alignment/>
      <protection/>
    </xf>
    <xf numFmtId="39" fontId="40" fillId="0" borderId="0" xfId="37" applyFont="1" applyProtection="1">
      <alignment/>
      <protection/>
    </xf>
    <xf numFmtId="4" fontId="42" fillId="0" borderId="0" xfId="42" applyNumberFormat="1" applyFont="1" applyAlignment="1" applyProtection="1">
      <alignment/>
      <protection/>
    </xf>
    <xf numFmtId="39" fontId="40" fillId="0" borderId="0" xfId="38" applyFont="1" applyBorder="1" applyProtection="1">
      <alignment/>
      <protection/>
    </xf>
    <xf numFmtId="39" fontId="41" fillId="0" borderId="0" xfId="38" applyFont="1" applyBorder="1">
      <alignment/>
      <protection/>
    </xf>
    <xf numFmtId="39" fontId="43" fillId="0" borderId="0" xfId="38" applyFont="1" applyAlignment="1" applyProtection="1" quotePrefix="1">
      <alignment horizontal="left"/>
      <protection/>
    </xf>
    <xf numFmtId="39" fontId="40" fillId="0" borderId="11" xfId="38" applyFont="1" applyBorder="1">
      <alignment/>
      <protection/>
    </xf>
    <xf numFmtId="4" fontId="40" fillId="0" borderId="11" xfId="42" applyNumberFormat="1" applyFont="1" applyBorder="1" applyAlignment="1" applyProtection="1">
      <alignment/>
      <protection/>
    </xf>
    <xf numFmtId="4" fontId="40" fillId="0" borderId="11" xfId="42" applyNumberFormat="1" applyFont="1" applyBorder="1" applyAlignment="1" applyProtection="1">
      <alignment horizontal="left"/>
      <protection/>
    </xf>
    <xf numFmtId="39" fontId="48" fillId="0" borderId="0" xfId="38" applyFont="1">
      <alignment/>
      <protection/>
    </xf>
    <xf numFmtId="4" fontId="0" fillId="0" borderId="0" xfId="42" applyNumberFormat="1" applyFont="1" applyAlignment="1" applyProtection="1">
      <alignment/>
      <protection locked="0"/>
    </xf>
    <xf numFmtId="234" fontId="0" fillId="0" borderId="0" xfId="42" applyNumberFormat="1" applyFont="1" applyAlignment="1" applyProtection="1">
      <alignment/>
      <protection locked="0"/>
    </xf>
    <xf numFmtId="39" fontId="1" fillId="0" borderId="0" xfId="38" applyFont="1">
      <alignment/>
      <protection/>
    </xf>
    <xf numFmtId="39" fontId="39" fillId="0" borderId="16" xfId="38" applyFont="1" applyBorder="1" applyAlignment="1">
      <alignment horizontal="left" wrapText="1"/>
      <protection/>
    </xf>
    <xf numFmtId="39" fontId="39" fillId="0" borderId="16" xfId="38" applyFont="1" applyBorder="1" applyAlignment="1">
      <alignment horizontal="left"/>
      <protection/>
    </xf>
    <xf numFmtId="39" fontId="35" fillId="0" borderId="16" xfId="38" applyFont="1" applyBorder="1" applyAlignment="1" applyProtection="1" quotePrefix="1">
      <alignment horizontal="center" vertical="center"/>
      <protection/>
    </xf>
    <xf numFmtId="39" fontId="37" fillId="0" borderId="11" xfId="38" applyFont="1" applyBorder="1" applyAlignment="1">
      <alignment horizontal="center" vertical="center"/>
      <protection/>
    </xf>
    <xf numFmtId="39" fontId="30" fillId="0" borderId="0" xfId="38" applyFont="1" applyAlignment="1" applyProtection="1">
      <alignment horizontal="center" vertical="center"/>
      <protection/>
    </xf>
    <xf numFmtId="39" fontId="35" fillId="0" borderId="17" xfId="38" applyFont="1" applyBorder="1" applyAlignment="1" applyProtection="1" quotePrefix="1">
      <alignment horizontal="center" vertical="center"/>
      <protection/>
    </xf>
    <xf numFmtId="39" fontId="37" fillId="0" borderId="18" xfId="38" applyFont="1" applyBorder="1" applyAlignment="1">
      <alignment horizontal="center" vertical="center"/>
      <protection/>
    </xf>
    <xf numFmtId="39" fontId="35" fillId="0" borderId="19" xfId="38" applyFont="1" applyBorder="1" applyAlignment="1" applyProtection="1">
      <alignment horizontal="distributed" vertical="center"/>
      <protection/>
    </xf>
    <xf numFmtId="39" fontId="35" fillId="0" borderId="20" xfId="38" applyFont="1" applyBorder="1" applyAlignment="1" applyProtection="1">
      <alignment horizontal="distributed" vertical="center"/>
      <protection/>
    </xf>
    <xf numFmtId="39" fontId="35" fillId="0" borderId="21" xfId="38" applyFont="1" applyBorder="1" applyAlignment="1" applyProtection="1">
      <alignment horizontal="distributed" vertical="center"/>
      <protection/>
    </xf>
    <xf numFmtId="39" fontId="35" fillId="0" borderId="22" xfId="38" applyFont="1" applyBorder="1" applyAlignment="1" applyProtection="1">
      <alignment horizontal="distributed" vertical="center"/>
      <protection/>
    </xf>
    <xf numFmtId="39" fontId="37" fillId="0" borderId="23" xfId="38" applyFont="1" applyBorder="1" applyAlignment="1">
      <alignment horizontal="distributed" vertical="center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b134_1" xfId="37"/>
    <cellStyle name="一般_乙134固定資產建設改良擴充綜計表" xfId="38"/>
    <cellStyle name="一般_乙135資產變賣綜計表" xfId="39"/>
    <cellStyle name="Comma" xfId="40"/>
    <cellStyle name="Comma [0]" xfId="41"/>
    <cellStyle name="千分位[0]_乙134固定資產建設改良擴充綜計表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[0]_A-DET07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隨後的超連結" xfId="69"/>
    <cellStyle name="檢查儲存格" xfId="70"/>
    <cellStyle name="壞" xfId="71"/>
    <cellStyle name="警告文字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K62"/>
  <sheetViews>
    <sheetView tabSelected="1" view="pageBreakPreview" zoomScale="75" zoomScaleSheetLayoutView="75" workbookViewId="0" topLeftCell="A1">
      <pane xSplit="1" ySplit="4" topLeftCell="E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9" sqref="H9"/>
    </sheetView>
  </sheetViews>
  <sheetFormatPr defaultColWidth="11.875" defaultRowHeight="15.75"/>
  <cols>
    <col min="1" max="1" width="34.25390625" style="7" customWidth="1"/>
    <col min="2" max="2" width="20.00390625" style="7" customWidth="1"/>
    <col min="3" max="3" width="20.375" style="7" customWidth="1"/>
    <col min="4" max="4" width="16.625" style="7" customWidth="1"/>
    <col min="5" max="5" width="19.875" style="7" customWidth="1"/>
    <col min="6" max="6" width="20.00390625" style="7" customWidth="1"/>
    <col min="7" max="7" width="20.50390625" style="7" customWidth="1"/>
    <col min="8" max="8" width="19.50390625" style="7" customWidth="1"/>
    <col min="9" max="9" width="17.375" style="7" customWidth="1"/>
    <col min="10" max="10" width="22.25390625" style="8" customWidth="1"/>
    <col min="11" max="11" width="20.00390625" style="7" customWidth="1"/>
    <col min="12" max="12" width="23.375" style="7" customWidth="1"/>
    <col min="13" max="16384" width="11.875" style="7" customWidth="1"/>
  </cols>
  <sheetData>
    <row r="1" spans="1:10" s="1" customFormat="1" ht="48.75" customHeight="1">
      <c r="A1" s="81" t="s">
        <v>46</v>
      </c>
      <c r="B1" s="81"/>
      <c r="C1" s="81"/>
      <c r="D1" s="81"/>
      <c r="E1" s="81"/>
      <c r="F1" s="81"/>
      <c r="G1" s="81"/>
      <c r="H1" s="81"/>
      <c r="J1" s="2"/>
    </row>
    <row r="2" spans="1:8" ht="22.5" customHeight="1" thickBot="1">
      <c r="A2" s="3"/>
      <c r="B2" s="4"/>
      <c r="C2" s="4"/>
      <c r="D2" s="4"/>
      <c r="E2" s="4"/>
      <c r="F2" s="4"/>
      <c r="G2" s="5"/>
      <c r="H2" s="6" t="s">
        <v>0</v>
      </c>
    </row>
    <row r="3" spans="1:10" s="9" customFormat="1" ht="39.75" customHeight="1">
      <c r="A3" s="82" t="s">
        <v>1</v>
      </c>
      <c r="B3" s="84" t="s">
        <v>6</v>
      </c>
      <c r="C3" s="85"/>
      <c r="D3" s="85"/>
      <c r="E3" s="86"/>
      <c r="F3" s="87" t="s">
        <v>7</v>
      </c>
      <c r="G3" s="87" t="s">
        <v>8</v>
      </c>
      <c r="H3" s="79" t="s">
        <v>9</v>
      </c>
      <c r="J3" s="10"/>
    </row>
    <row r="4" spans="1:10" s="9" customFormat="1" ht="54.75" customHeight="1" thickBot="1">
      <c r="A4" s="83"/>
      <c r="B4" s="11" t="s">
        <v>2</v>
      </c>
      <c r="C4" s="12" t="s">
        <v>3</v>
      </c>
      <c r="D4" s="13" t="s">
        <v>10</v>
      </c>
      <c r="E4" s="14" t="s">
        <v>4</v>
      </c>
      <c r="F4" s="88"/>
      <c r="G4" s="88"/>
      <c r="H4" s="80"/>
      <c r="J4" s="10"/>
    </row>
    <row r="5" spans="1:10" s="18" customFormat="1" ht="21" customHeight="1">
      <c r="A5" s="15"/>
      <c r="B5" s="16"/>
      <c r="C5" s="16"/>
      <c r="D5" s="16"/>
      <c r="E5" s="16"/>
      <c r="F5" s="17"/>
      <c r="G5" s="16"/>
      <c r="H5" s="16"/>
      <c r="J5" s="16"/>
    </row>
    <row r="6" spans="1:11" s="18" customFormat="1" ht="33" customHeight="1">
      <c r="A6" s="19" t="s">
        <v>11</v>
      </c>
      <c r="B6" s="20">
        <f>B7</f>
        <v>0</v>
      </c>
      <c r="C6" s="20">
        <f>C7</f>
        <v>226227000</v>
      </c>
      <c r="D6" s="20">
        <f>D7</f>
        <v>0</v>
      </c>
      <c r="E6" s="20">
        <f>SUM(B6:D6)</f>
        <v>226227000</v>
      </c>
      <c r="F6" s="20">
        <f>F7</f>
        <v>176294280</v>
      </c>
      <c r="G6" s="20">
        <f>F6-E6</f>
        <v>-49932720</v>
      </c>
      <c r="H6" s="20">
        <f>H7</f>
        <v>49869211</v>
      </c>
      <c r="I6" s="15" t="s">
        <v>12</v>
      </c>
      <c r="J6" s="8">
        <f>F12+F14</f>
        <v>164695635138</v>
      </c>
      <c r="K6" s="21">
        <f aca="true" t="shared" si="0" ref="K6:K11">J6/$J$12*100</f>
        <v>76.02875821429146</v>
      </c>
    </row>
    <row r="7" spans="1:11" s="26" customFormat="1" ht="34.5" customHeight="1">
      <c r="A7" s="22" t="s">
        <v>13</v>
      </c>
      <c r="B7" s="74"/>
      <c r="C7" s="74">
        <v>226227000</v>
      </c>
      <c r="D7" s="74"/>
      <c r="E7" s="74">
        <f>SUM(B7:D7)</f>
        <v>226227000</v>
      </c>
      <c r="F7" s="74">
        <v>176294280</v>
      </c>
      <c r="G7" s="74">
        <f>F7-E7</f>
        <v>-49932720</v>
      </c>
      <c r="H7" s="74">
        <v>49869211</v>
      </c>
      <c r="I7" s="15" t="s">
        <v>14</v>
      </c>
      <c r="J7" s="8">
        <f>F24</f>
        <v>17410543125</v>
      </c>
      <c r="K7" s="21">
        <f t="shared" si="0"/>
        <v>8.037262022888324</v>
      </c>
    </row>
    <row r="8" spans="1:11" s="26" customFormat="1" ht="20.25" customHeight="1">
      <c r="A8" s="22"/>
      <c r="B8" s="27"/>
      <c r="C8" s="27"/>
      <c r="D8" s="27"/>
      <c r="E8" s="16"/>
      <c r="F8" s="27"/>
      <c r="G8" s="27"/>
      <c r="H8" s="16"/>
      <c r="J8" s="8"/>
      <c r="K8" s="21">
        <f t="shared" si="0"/>
        <v>0</v>
      </c>
    </row>
    <row r="9" spans="1:11" s="26" customFormat="1" ht="33" customHeight="1">
      <c r="A9" s="19" t="s">
        <v>15</v>
      </c>
      <c r="B9" s="20">
        <f>SUM(B10:B14)</f>
        <v>7374517765.99</v>
      </c>
      <c r="C9" s="20">
        <f>SUM(C10:C14)</f>
        <v>205544061000</v>
      </c>
      <c r="D9" s="20">
        <f>SUM(D10:D14)</f>
        <v>0</v>
      </c>
      <c r="E9" s="20">
        <f aca="true" t="shared" si="1" ref="E9:E14">SUM(B9:D9)</f>
        <v>212918578765.99</v>
      </c>
      <c r="F9" s="20">
        <f>SUM(F10:F14)</f>
        <v>196221930576</v>
      </c>
      <c r="G9" s="20">
        <f aca="true" t="shared" si="2" ref="G9:G14">F9-E9</f>
        <v>-16696648189.98999</v>
      </c>
      <c r="H9" s="20">
        <f>SUM(H10:H14)</f>
        <v>5169261847.63</v>
      </c>
      <c r="I9" s="15" t="s">
        <v>16</v>
      </c>
      <c r="J9" s="8">
        <f>F10+F11+F13+F21+F22</f>
        <v>32676467252</v>
      </c>
      <c r="K9" s="21">
        <f t="shared" si="0"/>
        <v>15.084499512800445</v>
      </c>
    </row>
    <row r="10" spans="1:11" s="26" customFormat="1" ht="34.5" customHeight="1">
      <c r="A10" s="29" t="s">
        <v>17</v>
      </c>
      <c r="B10" s="74">
        <v>191072279</v>
      </c>
      <c r="C10" s="74">
        <v>912298000</v>
      </c>
      <c r="D10" s="74"/>
      <c r="E10" s="74">
        <f t="shared" si="1"/>
        <v>1103370279</v>
      </c>
      <c r="F10" s="74">
        <v>844009704</v>
      </c>
      <c r="G10" s="74">
        <f t="shared" si="2"/>
        <v>-259360575</v>
      </c>
      <c r="H10" s="74">
        <v>179475724</v>
      </c>
      <c r="I10" s="15" t="s">
        <v>18</v>
      </c>
      <c r="J10" s="8">
        <f>F7+F17+F18+F19+F20+F37</f>
        <v>1832022835</v>
      </c>
      <c r="K10" s="21">
        <f t="shared" si="0"/>
        <v>0.8457201737530347</v>
      </c>
    </row>
    <row r="11" spans="1:11" s="26" customFormat="1" ht="34.5" customHeight="1">
      <c r="A11" s="30" t="s">
        <v>19</v>
      </c>
      <c r="B11" s="74">
        <v>817521379.99</v>
      </c>
      <c r="C11" s="74">
        <v>31606889000</v>
      </c>
      <c r="D11" s="74"/>
      <c r="E11" s="74">
        <f t="shared" si="1"/>
        <v>32424410379.99</v>
      </c>
      <c r="F11" s="74">
        <v>29231283303</v>
      </c>
      <c r="G11" s="74">
        <f t="shared" si="2"/>
        <v>-3193127076.9900017</v>
      </c>
      <c r="H11" s="74">
        <v>1009342476.63</v>
      </c>
      <c r="I11" s="15" t="s">
        <v>20</v>
      </c>
      <c r="J11" s="8">
        <f>F34</f>
        <v>8145183</v>
      </c>
      <c r="K11" s="21">
        <f t="shared" si="0"/>
        <v>0.0037600762667405643</v>
      </c>
    </row>
    <row r="12" spans="1:11" s="26" customFormat="1" ht="34.5" customHeight="1">
      <c r="A12" s="29" t="s">
        <v>21</v>
      </c>
      <c r="B12" s="74">
        <v>1195255027</v>
      </c>
      <c r="C12" s="74">
        <v>156010298000</v>
      </c>
      <c r="D12" s="74"/>
      <c r="E12" s="74">
        <f t="shared" si="1"/>
        <v>157205553027</v>
      </c>
      <c r="F12" s="74">
        <v>149907845063</v>
      </c>
      <c r="G12" s="74">
        <f t="shared" si="2"/>
        <v>-7297707964</v>
      </c>
      <c r="H12" s="74">
        <v>735993143</v>
      </c>
      <c r="I12" s="31" t="s">
        <v>22</v>
      </c>
      <c r="J12" s="76">
        <f>SUM(J6:J11)</f>
        <v>216622813533</v>
      </c>
      <c r="K12" s="28">
        <f>SUM(K6:K11)</f>
        <v>100.00000000000001</v>
      </c>
    </row>
    <row r="13" spans="1:10" s="33" customFormat="1" ht="34.5" customHeight="1">
      <c r="A13" s="32" t="s">
        <v>23</v>
      </c>
      <c r="B13" s="74">
        <v>1529762419</v>
      </c>
      <c r="C13" s="74">
        <v>265020000</v>
      </c>
      <c r="D13" s="74"/>
      <c r="E13" s="74">
        <f t="shared" si="1"/>
        <v>1794782419</v>
      </c>
      <c r="F13" s="74">
        <v>1451002431</v>
      </c>
      <c r="G13" s="74">
        <f t="shared" si="2"/>
        <v>-343779988</v>
      </c>
      <c r="H13" s="74">
        <v>289996509</v>
      </c>
      <c r="J13" s="34"/>
    </row>
    <row r="14" spans="1:10" s="33" customFormat="1" ht="34.5" customHeight="1">
      <c r="A14" s="35" t="s">
        <v>24</v>
      </c>
      <c r="B14" s="74">
        <v>3640906661</v>
      </c>
      <c r="C14" s="74">
        <v>16749556000</v>
      </c>
      <c r="D14" s="74"/>
      <c r="E14" s="74">
        <f t="shared" si="1"/>
        <v>20390462661</v>
      </c>
      <c r="F14" s="74">
        <v>14787790075</v>
      </c>
      <c r="G14" s="74">
        <f t="shared" si="2"/>
        <v>-5602672586</v>
      </c>
      <c r="H14" s="74">
        <v>2954453995</v>
      </c>
      <c r="J14" s="34"/>
    </row>
    <row r="15" spans="1:10" s="33" customFormat="1" ht="20.25" customHeight="1">
      <c r="A15" s="36"/>
      <c r="B15" s="16"/>
      <c r="C15" s="16"/>
      <c r="D15" s="16"/>
      <c r="E15" s="16"/>
      <c r="F15" s="16"/>
      <c r="G15" s="27"/>
      <c r="H15" s="17"/>
      <c r="J15" s="34"/>
    </row>
    <row r="16" spans="1:10" s="33" customFormat="1" ht="33" customHeight="1">
      <c r="A16" s="37" t="s">
        <v>25</v>
      </c>
      <c r="B16" s="20">
        <f>SUM(B17:B22)</f>
        <v>249752729</v>
      </c>
      <c r="C16" s="20">
        <f>SUM(C17:C22)</f>
        <v>2985678000</v>
      </c>
      <c r="D16" s="20">
        <f>SUM(D17:D22)</f>
        <v>0</v>
      </c>
      <c r="E16" s="20">
        <f aca="true" t="shared" si="3" ref="E16:E22">SUM(B16:D16)</f>
        <v>3235430729</v>
      </c>
      <c r="F16" s="20">
        <f>SUM(F17:F22)</f>
        <v>2651875679</v>
      </c>
      <c r="G16" s="20">
        <f aca="true" t="shared" si="4" ref="G16:G22">F16-E16</f>
        <v>-583555050</v>
      </c>
      <c r="H16" s="20">
        <f>SUM(H17:H22)</f>
        <v>140204767</v>
      </c>
      <c r="J16" s="34"/>
    </row>
    <row r="17" spans="1:11" s="39" customFormat="1" ht="34.5" customHeight="1">
      <c r="A17" s="38" t="s">
        <v>26</v>
      </c>
      <c r="B17" s="74"/>
      <c r="C17" s="74">
        <v>8256000</v>
      </c>
      <c r="D17" s="74"/>
      <c r="E17" s="74">
        <f t="shared" si="3"/>
        <v>8256000</v>
      </c>
      <c r="F17" s="74">
        <v>6974551</v>
      </c>
      <c r="G17" s="74">
        <f t="shared" si="4"/>
        <v>-1281449</v>
      </c>
      <c r="H17" s="74"/>
      <c r="J17" s="40"/>
      <c r="K17" s="41"/>
    </row>
    <row r="18" spans="1:10" s="26" customFormat="1" ht="34.5" customHeight="1">
      <c r="A18" s="42" t="s">
        <v>27</v>
      </c>
      <c r="B18" s="74"/>
      <c r="C18" s="74">
        <v>6506000</v>
      </c>
      <c r="D18" s="74"/>
      <c r="E18" s="74">
        <f t="shared" si="3"/>
        <v>6506000</v>
      </c>
      <c r="F18" s="74">
        <v>5946215</v>
      </c>
      <c r="G18" s="74">
        <f t="shared" si="4"/>
        <v>-559785</v>
      </c>
      <c r="H18" s="74"/>
      <c r="J18" s="28"/>
    </row>
    <row r="19" spans="1:10" s="26" customFormat="1" ht="34.5" customHeight="1">
      <c r="A19" s="29" t="s">
        <v>28</v>
      </c>
      <c r="B19" s="74">
        <v>106109767</v>
      </c>
      <c r="C19" s="74">
        <v>1111935000</v>
      </c>
      <c r="D19" s="74"/>
      <c r="E19" s="74">
        <f t="shared" si="3"/>
        <v>1218044767</v>
      </c>
      <c r="F19" s="74">
        <v>944868936</v>
      </c>
      <c r="G19" s="74">
        <f t="shared" si="4"/>
        <v>-273175831</v>
      </c>
      <c r="H19" s="74">
        <v>46000000</v>
      </c>
      <c r="J19" s="28"/>
    </row>
    <row r="20" spans="1:10" s="26" customFormat="1" ht="34.5" customHeight="1">
      <c r="A20" s="43" t="s">
        <v>29</v>
      </c>
      <c r="B20" s="74">
        <v>92038703</v>
      </c>
      <c r="C20" s="74">
        <v>649379000</v>
      </c>
      <c r="D20" s="74"/>
      <c r="E20" s="74">
        <f t="shared" si="3"/>
        <v>741417703</v>
      </c>
      <c r="F20" s="74">
        <v>543914163</v>
      </c>
      <c r="G20" s="74">
        <f t="shared" si="4"/>
        <v>-197503540</v>
      </c>
      <c r="H20" s="74">
        <f>67510568+14820000</f>
        <v>82330568</v>
      </c>
      <c r="J20" s="28"/>
    </row>
    <row r="21" spans="1:10" s="26" customFormat="1" ht="34.5" customHeight="1">
      <c r="A21" s="44" t="s">
        <v>30</v>
      </c>
      <c r="B21" s="74"/>
      <c r="C21" s="74">
        <v>16283000</v>
      </c>
      <c r="D21" s="74"/>
      <c r="E21" s="74">
        <f t="shared" si="3"/>
        <v>16283000</v>
      </c>
      <c r="F21" s="74">
        <v>15752904</v>
      </c>
      <c r="G21" s="74">
        <f t="shared" si="4"/>
        <v>-530096</v>
      </c>
      <c r="H21" s="74"/>
      <c r="J21" s="28"/>
    </row>
    <row r="22" spans="1:10" s="26" customFormat="1" ht="34.5" customHeight="1">
      <c r="A22" s="44" t="s">
        <v>31</v>
      </c>
      <c r="B22" s="74">
        <v>51604259</v>
      </c>
      <c r="C22" s="74">
        <v>1193319000</v>
      </c>
      <c r="D22" s="74"/>
      <c r="E22" s="74">
        <f t="shared" si="3"/>
        <v>1244923259</v>
      </c>
      <c r="F22" s="74">
        <v>1134418910</v>
      </c>
      <c r="G22" s="74">
        <f t="shared" si="4"/>
        <v>-110504349</v>
      </c>
      <c r="H22" s="74">
        <v>11874199</v>
      </c>
      <c r="J22" s="28"/>
    </row>
    <row r="23" spans="1:10" s="26" customFormat="1" ht="20.25" customHeight="1">
      <c r="A23" s="45"/>
      <c r="B23" s="27"/>
      <c r="C23" s="27"/>
      <c r="D23" s="27"/>
      <c r="E23" s="16"/>
      <c r="F23" s="27"/>
      <c r="G23" s="27"/>
      <c r="H23" s="16"/>
      <c r="J23" s="28"/>
    </row>
    <row r="24" spans="1:10" s="26" customFormat="1" ht="33" customHeight="1">
      <c r="A24" s="19" t="s">
        <v>32</v>
      </c>
      <c r="B24" s="20">
        <f>SUM(B25:B31)</f>
        <v>7302926908</v>
      </c>
      <c r="C24" s="20">
        <f>SUM(C25:C31)</f>
        <v>20314683000</v>
      </c>
      <c r="D24" s="20">
        <f>SUM(D25:D31)</f>
        <v>0</v>
      </c>
      <c r="E24" s="20">
        <f aca="true" t="shared" si="5" ref="E24:E31">SUM(B24:D24)</f>
        <v>27617609908</v>
      </c>
      <c r="F24" s="20">
        <f>SUM(F25:F31)</f>
        <v>17410543125</v>
      </c>
      <c r="G24" s="20">
        <f aca="true" t="shared" si="6" ref="G24:G31">F24-E24</f>
        <v>-10207066783</v>
      </c>
      <c r="H24" s="20">
        <f>SUM(H25:H31)</f>
        <v>8257077838</v>
      </c>
      <c r="J24" s="28"/>
    </row>
    <row r="25" spans="1:10" s="46" customFormat="1" ht="34.5" customHeight="1">
      <c r="A25" s="42" t="s">
        <v>33</v>
      </c>
      <c r="B25" s="74">
        <v>33734196</v>
      </c>
      <c r="C25" s="74">
        <v>1852158000</v>
      </c>
      <c r="D25" s="74"/>
      <c r="E25" s="74">
        <f t="shared" si="5"/>
        <v>1885892196</v>
      </c>
      <c r="F25" s="74">
        <v>1621533097</v>
      </c>
      <c r="G25" s="74">
        <f t="shared" si="6"/>
        <v>-264359099</v>
      </c>
      <c r="H25" s="74">
        <v>160642586</v>
      </c>
      <c r="J25" s="47"/>
    </row>
    <row r="26" spans="1:10" s="49" customFormat="1" ht="34.5" customHeight="1">
      <c r="A26" s="48" t="s">
        <v>34</v>
      </c>
      <c r="B26" s="74">
        <v>2665095894</v>
      </c>
      <c r="C26" s="74">
        <v>9988512000</v>
      </c>
      <c r="D26" s="74"/>
      <c r="E26" s="74">
        <f t="shared" si="5"/>
        <v>12653607894</v>
      </c>
      <c r="F26" s="74">
        <v>9322907865</v>
      </c>
      <c r="G26" s="74">
        <f t="shared" si="6"/>
        <v>-3330700029</v>
      </c>
      <c r="H26" s="74">
        <v>3222654141</v>
      </c>
      <c r="J26" s="50"/>
    </row>
    <row r="27" spans="1:10" s="52" customFormat="1" ht="34.5" customHeight="1">
      <c r="A27" s="51" t="s">
        <v>35</v>
      </c>
      <c r="B27" s="74">
        <v>464907313</v>
      </c>
      <c r="C27" s="74">
        <v>2262228000</v>
      </c>
      <c r="D27" s="74"/>
      <c r="E27" s="74">
        <f t="shared" si="5"/>
        <v>2727135313</v>
      </c>
      <c r="F27" s="74">
        <v>1922478412</v>
      </c>
      <c r="G27" s="74">
        <f t="shared" si="6"/>
        <v>-804656901</v>
      </c>
      <c r="H27" s="74">
        <v>575859955</v>
      </c>
      <c r="J27" s="53"/>
    </row>
    <row r="28" spans="1:10" s="52" customFormat="1" ht="34.5" customHeight="1">
      <c r="A28" s="51" t="s">
        <v>36</v>
      </c>
      <c r="B28" s="74">
        <v>120743000</v>
      </c>
      <c r="C28" s="74">
        <v>564036000</v>
      </c>
      <c r="D28" s="74"/>
      <c r="E28" s="74">
        <f t="shared" si="5"/>
        <v>684779000</v>
      </c>
      <c r="F28" s="74">
        <v>423461277</v>
      </c>
      <c r="G28" s="74">
        <f t="shared" si="6"/>
        <v>-261317723</v>
      </c>
      <c r="H28" s="74">
        <v>138890000</v>
      </c>
      <c r="J28" s="53"/>
    </row>
    <row r="29" spans="1:10" s="52" customFormat="1" ht="34.5" customHeight="1">
      <c r="A29" s="51" t="s">
        <v>37</v>
      </c>
      <c r="B29" s="74">
        <v>4018446505</v>
      </c>
      <c r="C29" s="74">
        <v>5551254000</v>
      </c>
      <c r="D29" s="74"/>
      <c r="E29" s="74">
        <f t="shared" si="5"/>
        <v>9569700505</v>
      </c>
      <c r="F29" s="74">
        <v>4044364110</v>
      </c>
      <c r="G29" s="74">
        <f t="shared" si="6"/>
        <v>-5525336395</v>
      </c>
      <c r="H29" s="74">
        <v>4156372910</v>
      </c>
      <c r="J29" s="53"/>
    </row>
    <row r="30" spans="1:10" s="52" customFormat="1" ht="34.5" customHeight="1">
      <c r="A30" s="51" t="s">
        <v>38</v>
      </c>
      <c r="B30" s="74"/>
      <c r="C30" s="74">
        <v>96495000</v>
      </c>
      <c r="D30" s="74"/>
      <c r="E30" s="74">
        <f t="shared" si="5"/>
        <v>96495000</v>
      </c>
      <c r="F30" s="74">
        <v>75798364</v>
      </c>
      <c r="G30" s="74">
        <f t="shared" si="6"/>
        <v>-20696636</v>
      </c>
      <c r="H30" s="74">
        <v>2658246</v>
      </c>
      <c r="J30" s="53"/>
    </row>
    <row r="31" spans="1:10" s="52" customFormat="1" ht="34.5" customHeight="1">
      <c r="A31" s="51" t="s">
        <v>39</v>
      </c>
      <c r="B31" s="74"/>
      <c r="C31" s="74"/>
      <c r="D31" s="74"/>
      <c r="E31" s="75">
        <f t="shared" si="5"/>
        <v>0</v>
      </c>
      <c r="F31" s="74"/>
      <c r="G31" s="75">
        <f t="shared" si="6"/>
        <v>0</v>
      </c>
      <c r="H31" s="74"/>
      <c r="J31" s="53"/>
    </row>
    <row r="32" spans="1:10" s="52" customFormat="1" ht="21" customHeight="1">
      <c r="A32" s="54"/>
      <c r="B32" s="55"/>
      <c r="C32" s="55"/>
      <c r="D32" s="55"/>
      <c r="E32" s="50"/>
      <c r="F32" s="55"/>
      <c r="G32" s="56"/>
      <c r="H32" s="57"/>
      <c r="J32" s="53"/>
    </row>
    <row r="33" spans="1:10" s="26" customFormat="1" ht="45" customHeight="1">
      <c r="A33" s="58" t="s">
        <v>40</v>
      </c>
      <c r="B33" s="20">
        <f>B34</f>
        <v>4070833</v>
      </c>
      <c r="C33" s="20">
        <f>C34</f>
        <v>32510000</v>
      </c>
      <c r="D33" s="20">
        <f>D34</f>
        <v>0</v>
      </c>
      <c r="E33" s="20">
        <f>SUM(B33:D33)</f>
        <v>36580833</v>
      </c>
      <c r="F33" s="20">
        <f>F34</f>
        <v>8145183</v>
      </c>
      <c r="G33" s="20">
        <f>F33-E33</f>
        <v>-28435650</v>
      </c>
      <c r="H33" s="20">
        <f>H34</f>
        <v>22029439</v>
      </c>
      <c r="J33" s="28"/>
    </row>
    <row r="34" spans="1:10" s="26" customFormat="1" ht="34.5" customHeight="1">
      <c r="A34" s="29" t="s">
        <v>41</v>
      </c>
      <c r="B34" s="74">
        <v>4070833</v>
      </c>
      <c r="C34" s="74">
        <v>32510000</v>
      </c>
      <c r="D34" s="74"/>
      <c r="E34" s="74">
        <f>SUM(B34:D34)</f>
        <v>36580833</v>
      </c>
      <c r="F34" s="74">
        <v>8145183</v>
      </c>
      <c r="G34" s="74">
        <f>F34-E34</f>
        <v>-28435650</v>
      </c>
      <c r="H34" s="74">
        <v>22029439</v>
      </c>
      <c r="J34" s="28"/>
    </row>
    <row r="35" spans="1:10" s="26" customFormat="1" ht="15" customHeight="1">
      <c r="A35" s="22"/>
      <c r="B35" s="27"/>
      <c r="C35" s="27"/>
      <c r="D35" s="59"/>
      <c r="E35" s="16"/>
      <c r="F35" s="27"/>
      <c r="G35" s="27"/>
      <c r="H35" s="16"/>
      <c r="J35" s="28"/>
    </row>
    <row r="36" spans="1:10" s="33" customFormat="1" ht="34.5" customHeight="1">
      <c r="A36" s="19" t="s">
        <v>42</v>
      </c>
      <c r="B36" s="20">
        <f>B37</f>
        <v>279071238</v>
      </c>
      <c r="C36" s="20">
        <f>C37</f>
        <v>12237000</v>
      </c>
      <c r="D36" s="20">
        <f>D37</f>
        <v>0</v>
      </c>
      <c r="E36" s="20">
        <f>SUM(B36:D36)</f>
        <v>291308238</v>
      </c>
      <c r="F36" s="20">
        <f>F37</f>
        <v>154024690</v>
      </c>
      <c r="G36" s="20">
        <f>F36-E36</f>
        <v>-137283548</v>
      </c>
      <c r="H36" s="20">
        <f>H37</f>
        <v>137112000</v>
      </c>
      <c r="J36" s="34"/>
    </row>
    <row r="37" spans="1:10" s="33" customFormat="1" ht="34.5" customHeight="1">
      <c r="A37" s="60" t="s">
        <v>43</v>
      </c>
      <c r="B37" s="74">
        <v>279071238</v>
      </c>
      <c r="C37" s="74">
        <v>12237000</v>
      </c>
      <c r="D37" s="74"/>
      <c r="E37" s="74">
        <f>SUM(B37:D37)</f>
        <v>291308238</v>
      </c>
      <c r="F37" s="74">
        <v>154024690</v>
      </c>
      <c r="G37" s="74">
        <f>F37-E37</f>
        <v>-137283548</v>
      </c>
      <c r="H37" s="74">
        <v>137112000</v>
      </c>
      <c r="J37" s="34"/>
    </row>
    <row r="38" spans="1:10" s="33" customFormat="1" ht="15" customHeight="1">
      <c r="A38" s="61"/>
      <c r="B38" s="62"/>
      <c r="C38" s="62"/>
      <c r="D38" s="63"/>
      <c r="E38" s="16"/>
      <c r="F38" s="62"/>
      <c r="G38" s="27"/>
      <c r="H38" s="17"/>
      <c r="J38" s="34"/>
    </row>
    <row r="39" spans="1:10" s="26" customFormat="1" ht="34.5" customHeight="1">
      <c r="A39" s="19"/>
      <c r="B39" s="20">
        <f>B40</f>
        <v>0</v>
      </c>
      <c r="C39" s="20">
        <f>C40</f>
        <v>0</v>
      </c>
      <c r="D39" s="20">
        <f>D40</f>
        <v>0</v>
      </c>
      <c r="E39" s="20">
        <f>SUM(B39:D39)</f>
        <v>0</v>
      </c>
      <c r="F39" s="20">
        <f>F40</f>
        <v>0</v>
      </c>
      <c r="G39" s="20">
        <f>F39-E39</f>
        <v>0</v>
      </c>
      <c r="H39" s="20">
        <f>H40</f>
        <v>0</v>
      </c>
      <c r="J39" s="28"/>
    </row>
    <row r="40" spans="1:10" s="26" customFormat="1" ht="34.5" customHeight="1">
      <c r="A40" s="29"/>
      <c r="B40" s="23"/>
      <c r="C40" s="23"/>
      <c r="D40" s="23"/>
      <c r="E40" s="24">
        <f>SUM(B40:D40)</f>
        <v>0</v>
      </c>
      <c r="F40" s="23"/>
      <c r="G40" s="24">
        <f>F40-E40</f>
        <v>0</v>
      </c>
      <c r="H40" s="25"/>
      <c r="J40" s="28"/>
    </row>
    <row r="41" spans="1:10" s="26" customFormat="1" ht="23.25" customHeight="1">
      <c r="A41" s="29"/>
      <c r="B41" s="27"/>
      <c r="C41" s="27"/>
      <c r="D41" s="27"/>
      <c r="E41" s="64"/>
      <c r="F41" s="27"/>
      <c r="G41" s="27"/>
      <c r="H41" s="65"/>
      <c r="J41" s="28"/>
    </row>
    <row r="42" spans="1:10" s="26" customFormat="1" ht="23.25" customHeight="1">
      <c r="A42" s="29"/>
      <c r="B42" s="27"/>
      <c r="C42" s="27"/>
      <c r="D42" s="27"/>
      <c r="E42" s="64"/>
      <c r="F42" s="27"/>
      <c r="G42" s="27"/>
      <c r="H42" s="65"/>
      <c r="J42" s="28"/>
    </row>
    <row r="43" spans="1:10" s="26" customFormat="1" ht="23.25" customHeight="1">
      <c r="A43" s="29"/>
      <c r="B43" s="27"/>
      <c r="C43" s="27"/>
      <c r="D43" s="27"/>
      <c r="E43" s="64"/>
      <c r="F43" s="27"/>
      <c r="G43" s="27"/>
      <c r="H43" s="65"/>
      <c r="J43" s="28"/>
    </row>
    <row r="44" spans="1:10" s="68" customFormat="1" ht="19.5" customHeight="1">
      <c r="A44" s="17"/>
      <c r="B44" s="62"/>
      <c r="C44" s="62"/>
      <c r="D44" s="62"/>
      <c r="E44" s="27"/>
      <c r="F44" s="62"/>
      <c r="G44" s="66"/>
      <c r="H44" s="67"/>
      <c r="J44" s="17"/>
    </row>
    <row r="45" spans="1:10" s="18" customFormat="1" ht="34.5" customHeight="1">
      <c r="A45" s="69" t="s">
        <v>44</v>
      </c>
      <c r="B45" s="20">
        <f>B6+B9+B16+B24+B33+B36</f>
        <v>15210339473.99</v>
      </c>
      <c r="C45" s="20">
        <f>C6+C9+C16+C24+C33+C36</f>
        <v>229115396000</v>
      </c>
      <c r="D45" s="20">
        <f>D6+D9+D16+D24+D33+D36</f>
        <v>0</v>
      </c>
      <c r="E45" s="20">
        <f>SUM(B45:D45)</f>
        <v>244325735473.99</v>
      </c>
      <c r="F45" s="20">
        <f>F6+F9+F16+F24+F33+F36</f>
        <v>216622813533</v>
      </c>
      <c r="G45" s="20">
        <f>F45-E45</f>
        <v>-27702921940.98999</v>
      </c>
      <c r="H45" s="20">
        <f>H6+H9+H16+H24+H33+H36</f>
        <v>13775555102.630001</v>
      </c>
      <c r="J45" s="16"/>
    </row>
    <row r="46" spans="1:10" s="18" customFormat="1" ht="19.5" customHeight="1" thickBot="1">
      <c r="A46" s="70"/>
      <c r="B46" s="71"/>
      <c r="C46" s="71"/>
      <c r="D46" s="71"/>
      <c r="E46" s="71"/>
      <c r="F46" s="71"/>
      <c r="G46" s="72" t="s">
        <v>5</v>
      </c>
      <c r="H46" s="72" t="s">
        <v>5</v>
      </c>
      <c r="J46" s="16"/>
    </row>
    <row r="47" spans="1:10" s="18" customFormat="1" ht="42" customHeight="1">
      <c r="A47" s="77" t="s">
        <v>47</v>
      </c>
      <c r="B47" s="78"/>
      <c r="C47" s="78"/>
      <c r="D47" s="78"/>
      <c r="E47" s="78"/>
      <c r="F47" s="78"/>
      <c r="G47" s="78"/>
      <c r="H47" s="78"/>
      <c r="J47" s="16"/>
    </row>
    <row r="48" spans="1:10" s="18" customFormat="1" ht="24" customHeight="1">
      <c r="A48" s="73" t="s">
        <v>45</v>
      </c>
      <c r="J48" s="16"/>
    </row>
    <row r="49" spans="1:8" ht="19.5">
      <c r="A49" s="9"/>
      <c r="B49" s="9"/>
      <c r="C49" s="10"/>
      <c r="D49" s="10"/>
      <c r="E49" s="10"/>
      <c r="F49" s="10"/>
      <c r="G49" s="10"/>
      <c r="H49" s="9"/>
    </row>
    <row r="55" spans="3:5" ht="19.5">
      <c r="C55" s="15"/>
      <c r="D55" s="4"/>
      <c r="E55" s="18"/>
    </row>
    <row r="56" spans="3:5" ht="19.5">
      <c r="C56" s="15"/>
      <c r="D56" s="15"/>
      <c r="E56" s="18"/>
    </row>
    <row r="57" spans="3:5" ht="18.75">
      <c r="C57" s="26"/>
      <c r="D57" s="28"/>
      <c r="E57" s="18"/>
    </row>
    <row r="58" spans="3:5" ht="19.5">
      <c r="C58" s="15"/>
      <c r="D58" s="15"/>
      <c r="E58" s="18"/>
    </row>
    <row r="59" spans="3:5" ht="19.5">
      <c r="C59" s="15"/>
      <c r="D59" s="15"/>
      <c r="E59" s="18"/>
    </row>
    <row r="60" spans="3:5" ht="19.5">
      <c r="C60" s="15"/>
      <c r="D60" s="15"/>
      <c r="E60" s="18"/>
    </row>
    <row r="61" spans="3:5" ht="18.75">
      <c r="C61" s="26"/>
      <c r="D61" s="28"/>
      <c r="E61" s="26"/>
    </row>
    <row r="62" spans="3:5" ht="19.5">
      <c r="C62" s="31"/>
      <c r="D62" s="31"/>
      <c r="E62" s="28"/>
    </row>
  </sheetData>
  <mergeCells count="7">
    <mergeCell ref="A47:H47"/>
    <mergeCell ref="H3:H4"/>
    <mergeCell ref="A1:H1"/>
    <mergeCell ref="A3:A4"/>
    <mergeCell ref="B3:E3"/>
    <mergeCell ref="F3:F4"/>
    <mergeCell ref="G3:G4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0" r:id="rId1"/>
  <colBreaks count="3" manualBreakCount="3">
    <brk id="8" max="47" man="1"/>
    <brk id="1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2011-04-18T06:51:45Z</cp:lastPrinted>
  <dcterms:created xsi:type="dcterms:W3CDTF">2011-04-06T08:16:06Z</dcterms:created>
  <dcterms:modified xsi:type="dcterms:W3CDTF">2011-04-26T08:13:02Z</dcterms:modified>
  <cp:category/>
  <cp:version/>
  <cp:contentType/>
  <cp:contentStatus/>
</cp:coreProperties>
</file>