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1"/>
  </bookViews>
  <sheets>
    <sheet name="稅捐決算" sheetId="1" r:id="rId1"/>
    <sheet name="稅捐預算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A">'[1]MONTH1-1'!#REF!</definedName>
    <definedName name="CL">#REF!</definedName>
    <definedName name="FUNCTION" localSheetId="0">#REF!</definedName>
    <definedName name="FUNCTION">#REF!</definedName>
    <definedName name="HH">#REF!</definedName>
    <definedName name="INPUT" localSheetId="0">#REF!</definedName>
    <definedName name="INPUT">#REF!</definedName>
    <definedName name="_xlnm.Print_Area" localSheetId="0">'稅捐決算'!$A$1:$AN$50</definedName>
    <definedName name="_xlnm.Print_Area" localSheetId="1">'稅捐預算'!$A$1:$AN$46</definedName>
    <definedName name="Print_Area_MI">#REF!</definedName>
    <definedName name="_xlnm.Print_Titles" localSheetId="0">'稅捐決算'!$1:$7</definedName>
    <definedName name="_xlnm.Print_Titles" localSheetId="1">'稅捐預算'!$1:$7</definedName>
  </definedNames>
  <calcPr fullCalcOnLoad="1"/>
</workbook>
</file>

<file path=xl/sharedStrings.xml><?xml version="1.0" encoding="utf-8"?>
<sst xmlns="http://schemas.openxmlformats.org/spreadsheetml/2006/main" count="244" uniqueCount="111">
  <si>
    <t xml:space="preserve"> </t>
  </si>
  <si>
    <t>單位:新臺幣千元</t>
  </si>
  <si>
    <t>所得稅</t>
  </si>
  <si>
    <t>消費與
行為稅</t>
  </si>
  <si>
    <t>特別
稅課</t>
  </si>
  <si>
    <t>土地稅</t>
  </si>
  <si>
    <t>契稅</t>
  </si>
  <si>
    <t>房屋稅</t>
  </si>
  <si>
    <t>規費</t>
  </si>
  <si>
    <t>總計</t>
  </si>
  <si>
    <t>中央銀行</t>
  </si>
  <si>
    <t>漢翔航空工業股份有限公司</t>
  </si>
  <si>
    <t>中國輸出入銀行</t>
  </si>
  <si>
    <t>中央存款保險股份有限公司</t>
  </si>
  <si>
    <t>財政部印刷廠</t>
  </si>
  <si>
    <t>榮民工程股份有限公司</t>
  </si>
  <si>
    <t>勞工保險局</t>
  </si>
  <si>
    <t xml:space="preserve">   總           計</t>
  </si>
  <si>
    <t xml:space="preserve">丁6 、 繳納各項稅捐    </t>
  </si>
  <si>
    <t>及規費綜計表</t>
  </si>
  <si>
    <t>丁6 、 繳納各項稅捐</t>
  </si>
  <si>
    <t>及規費綜計表 (續)</t>
  </si>
  <si>
    <t>機關名稱</t>
  </si>
  <si>
    <t>決</t>
  </si>
  <si>
    <t>算</t>
  </si>
  <si>
    <t>數</t>
  </si>
  <si>
    <r>
      <t>中</t>
    </r>
    <r>
      <rPr>
        <b/>
        <sz val="14"/>
        <rFont val="細明體"/>
        <family val="3"/>
      </rPr>
      <t>央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</si>
  <si>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t>地方政府</t>
  </si>
  <si>
    <r>
      <t>外</t>
    </r>
    <r>
      <rPr>
        <b/>
        <sz val="14"/>
        <rFont val="細明體"/>
        <family val="3"/>
      </rPr>
      <t>國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</si>
  <si>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r>
      <t>合</t>
    </r>
    <r>
      <rPr>
        <b/>
        <sz val="14"/>
        <rFont val="細明體"/>
        <family val="3"/>
      </rPr>
      <t>計</t>
    </r>
  </si>
  <si>
    <r>
      <t>資</t>
    </r>
    <r>
      <rPr>
        <b/>
        <sz val="14"/>
        <rFont val="細明體"/>
        <family val="3"/>
      </rPr>
      <t>本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</si>
  <si>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小計</t>
  </si>
  <si>
    <t>規費</t>
  </si>
  <si>
    <t>特別
稅課</t>
  </si>
  <si>
    <t>消費與
行為稅</t>
  </si>
  <si>
    <t>代徵營業稅</t>
  </si>
  <si>
    <t>代徵印花稅</t>
  </si>
  <si>
    <t>行  政  院  主  管</t>
  </si>
  <si>
    <t>經  濟  部  主  管</t>
  </si>
  <si>
    <t>台灣糖業股份有限公司</t>
  </si>
  <si>
    <t>台灣中油股份有限公司</t>
  </si>
  <si>
    <t>台灣電力股份有限公司</t>
  </si>
  <si>
    <t>台灣自來水股份有限公司</t>
  </si>
  <si>
    <t>財  政  部  主  管</t>
  </si>
  <si>
    <t>臺灣金融控股股份有限公司</t>
  </si>
  <si>
    <t>臺灣土地銀行股份有限公司</t>
  </si>
  <si>
    <t>臺灣菸酒股份有限公司</t>
  </si>
  <si>
    <t>交  通  部  主  管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</si>
  <si>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</si>
  <si>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</si>
  <si>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</si>
  <si>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</si>
  <si>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</si>
  <si>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</si>
  <si>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</si>
  <si>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行政院國軍退除役官兵輔導委員會主管</t>
  </si>
  <si>
    <t>行政院勞工委員會主管</t>
  </si>
  <si>
    <t xml:space="preserve">丁6 、 繳  納  各  項  稅  捐      </t>
  </si>
  <si>
    <t xml:space="preserve">丁6 、 繳  納  各  項  稅  捐  </t>
  </si>
  <si>
    <t>及 規 費 綜 計 表 (續)</t>
  </si>
  <si>
    <t>機關名稱</t>
  </si>
  <si>
    <t>預</t>
  </si>
  <si>
    <t>算</t>
  </si>
  <si>
    <t>數</t>
  </si>
  <si>
    <r>
      <t>中</t>
    </r>
    <r>
      <rPr>
        <b/>
        <sz val="14"/>
        <rFont val="細明體"/>
        <family val="3"/>
      </rPr>
      <t>央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</si>
  <si>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t>地方政府</t>
  </si>
  <si>
    <r>
      <t>外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國</t>
    </r>
    <r>
      <rPr>
        <b/>
        <sz val="14"/>
        <rFont val="細明體"/>
        <family val="3"/>
      </rPr>
      <t>政</t>
    </r>
    <r>
      <rPr>
        <b/>
        <sz val="14"/>
        <rFont val="細明體"/>
        <family val="3"/>
      </rPr>
      <t>府</t>
    </r>
  </si>
  <si>
    <r>
      <t>合</t>
    </r>
    <r>
      <rPr>
        <b/>
        <sz val="14"/>
        <rFont val="細明體"/>
        <family val="3"/>
      </rPr>
      <t>計</t>
    </r>
  </si>
  <si>
    <r>
      <t>資</t>
    </r>
    <r>
      <rPr>
        <b/>
        <sz val="14"/>
        <rFont val="細明體"/>
        <family val="3"/>
      </rPr>
      <t>本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</si>
  <si>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小計</t>
  </si>
  <si>
    <t>規費</t>
  </si>
  <si>
    <t>特別
稅課</t>
  </si>
  <si>
    <t>消費與
行為稅</t>
  </si>
  <si>
    <t>代徵營業稅</t>
  </si>
  <si>
    <t>代徵印花稅</t>
  </si>
  <si>
    <t>經  濟  部  主  管</t>
  </si>
  <si>
    <t>台灣糖業股份有限公司</t>
  </si>
  <si>
    <t>台灣中油股份有限公司</t>
  </si>
  <si>
    <t>台灣電力股份有限公司</t>
  </si>
  <si>
    <t>台灣自來水股份有限公司</t>
  </si>
  <si>
    <t>財  政  部  主  管</t>
  </si>
  <si>
    <t>臺灣金融控股股份有限公司</t>
  </si>
  <si>
    <t>臺灣土地銀行股份有限公司</t>
  </si>
  <si>
    <t>臺灣菸酒股份有限公司</t>
  </si>
  <si>
    <t>交  通  部  主  管</t>
  </si>
  <si>
    <t>中華郵政股份有限公司</t>
  </si>
  <si>
    <t>交通部臺灣鐵路管理局</t>
  </si>
  <si>
    <t>交通部臺灣鐵路管理局</t>
  </si>
  <si>
    <t>交通部基隆港務局</t>
  </si>
  <si>
    <t>交通部基隆港務局</t>
  </si>
  <si>
    <t>交通部臺中港務局</t>
  </si>
  <si>
    <t>交通部臺中港務局</t>
  </si>
  <si>
    <t>交通部高雄港務局</t>
  </si>
  <si>
    <t>交通部高雄港務局</t>
  </si>
  <si>
    <t>交通部花蓮港務局</t>
  </si>
  <si>
    <t>交通部花蓮港務局</t>
  </si>
  <si>
    <t>桃園國際機場股份有限公司</t>
  </si>
  <si>
    <t>行政院國軍退除役官兵輔導委員會主管</t>
  </si>
  <si>
    <t>行政院勞工委員會主管</t>
  </si>
  <si>
    <t>總           計</t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</si>
  <si>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</si>
  <si>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r>
      <t>營</t>
    </r>
    <r>
      <rPr>
        <b/>
        <sz val="14"/>
        <rFont val="細明體"/>
        <family val="3"/>
      </rPr>
      <t>業</t>
    </r>
    <r>
      <rPr>
        <b/>
        <sz val="14"/>
        <rFont val="細明體"/>
        <family val="3"/>
      </rPr>
      <t>總</t>
    </r>
    <r>
      <rPr>
        <b/>
        <sz val="14"/>
        <rFont val="細明體"/>
        <family val="3"/>
      </rPr>
      <t>支</t>
    </r>
    <r>
      <rPr>
        <b/>
        <sz val="14"/>
        <rFont val="細明體"/>
        <family val="3"/>
      </rPr>
      <t>出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部</t>
    </r>
    <r>
      <rPr>
        <b/>
        <sz val="14"/>
        <rFont val="細明體"/>
        <family val="3"/>
      </rPr>
      <t>分</t>
    </r>
  </si>
  <si>
    <t>營業總支出部分</t>
  </si>
  <si>
    <t>行  政  院  主  管</t>
  </si>
  <si>
    <t>漢翔航空工業股份有限公司</t>
  </si>
  <si>
    <t>榮民工程股份有限公司</t>
  </si>
  <si>
    <r>
      <t>註：本表未包括代徵營業稅</t>
    </r>
    <r>
      <rPr>
        <sz val="14"/>
        <rFont val="Times New Roman"/>
        <family val="1"/>
      </rPr>
      <t>44,261,993</t>
    </r>
    <r>
      <rPr>
        <sz val="14"/>
        <rFont val="細明體"/>
        <family val="3"/>
      </rPr>
      <t>千元(其中台灣糖業股份有限公司</t>
    </r>
    <r>
      <rPr>
        <sz val="14"/>
        <rFont val="Times New Roman"/>
        <family val="1"/>
      </rPr>
      <t>1,521,349</t>
    </r>
    <r>
      <rPr>
        <sz val="14"/>
        <rFont val="細明體"/>
        <family val="3"/>
      </rPr>
      <t>千元、台灣中油股份有限公司</t>
    </r>
    <r>
      <rPr>
        <sz val="14"/>
        <rFont val="Times New Roman"/>
        <family val="1"/>
      </rPr>
      <t>38,770,870</t>
    </r>
    <r>
      <rPr>
        <sz val="14"/>
        <rFont val="細明體"/>
        <family val="3"/>
      </rPr>
      <t>千元、台灣電力股份有限</t>
    </r>
  </si>
  <si>
    <r>
      <t xml:space="preserve">    公司</t>
    </r>
    <r>
      <rPr>
        <sz val="14"/>
        <rFont val="Times New Roman"/>
        <family val="1"/>
      </rPr>
      <t>1,370,325</t>
    </r>
    <r>
      <rPr>
        <sz val="14"/>
        <rFont val="細明體"/>
        <family val="3"/>
      </rPr>
      <t>千元、漢翔航空工業股份有限公司</t>
    </r>
    <r>
      <rPr>
        <sz val="14"/>
        <rFont val="Times New Roman"/>
        <family val="1"/>
      </rPr>
      <t>226,721</t>
    </r>
    <r>
      <rPr>
        <sz val="14"/>
        <rFont val="細明體"/>
        <family val="3"/>
      </rPr>
      <t>千元、台灣自來水股份有限公司</t>
    </r>
    <r>
      <rPr>
        <sz val="14"/>
        <rFont val="Times New Roman"/>
        <family val="1"/>
      </rPr>
      <t>267,982</t>
    </r>
    <r>
      <rPr>
        <sz val="14"/>
        <rFont val="細明體"/>
        <family val="3"/>
      </rPr>
      <t>千元、財政部印刷廠</t>
    </r>
    <r>
      <rPr>
        <sz val="14"/>
        <rFont val="Times New Roman"/>
        <family val="1"/>
      </rPr>
      <t>17,360</t>
    </r>
    <r>
      <rPr>
        <sz val="14"/>
        <rFont val="細明體"/>
        <family val="3"/>
      </rPr>
      <t>千元、臺灣菸酒股份</t>
    </r>
  </si>
  <si>
    <r>
      <t xml:space="preserve">    有限公司</t>
    </r>
    <r>
      <rPr>
        <sz val="14"/>
        <rFont val="Times New Roman"/>
        <family val="1"/>
      </rPr>
      <t>1,986,850</t>
    </r>
    <r>
      <rPr>
        <sz val="14"/>
        <rFont val="細明體"/>
        <family val="3"/>
      </rPr>
      <t>千元、中華郵政股份有限公司</t>
    </r>
    <r>
      <rPr>
        <sz val="14"/>
        <rFont val="Times New Roman"/>
        <family val="1"/>
      </rPr>
      <t>74,996</t>
    </r>
    <r>
      <rPr>
        <sz val="14"/>
        <rFont val="細明體"/>
        <family val="3"/>
      </rPr>
      <t>千元、榮民工程股份有限公司</t>
    </r>
    <r>
      <rPr>
        <sz val="14"/>
        <rFont val="Times New Roman"/>
        <family val="1"/>
      </rPr>
      <t>25,540</t>
    </r>
    <r>
      <rPr>
        <sz val="14"/>
        <rFont val="細明體"/>
        <family val="3"/>
      </rPr>
      <t>千元)，臺灣菸酒股份有限公司代徵菸品健康福利捐</t>
    </r>
  </si>
  <si>
    <r>
      <t xml:space="preserve">    </t>
    </r>
    <r>
      <rPr>
        <sz val="14"/>
        <rFont val="Times New Roman"/>
        <family val="1"/>
      </rPr>
      <t>13,454,716</t>
    </r>
    <r>
      <rPr>
        <sz val="14"/>
        <rFont val="細明體"/>
        <family val="3"/>
      </rPr>
      <t>千元。</t>
    </r>
  </si>
  <si>
    <t xml:space="preserve">及  規  費  綜  計  表 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</si>
</sst>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4"/>
      <name val="細明體"/>
      <family val="3"/>
    </font>
    <font>
      <sz val="32"/>
      <name val="Helv"/>
      <family val="2"/>
    </font>
    <font>
      <b/>
      <sz val="32"/>
      <name val="新細明體"/>
      <family val="1"/>
    </font>
    <font>
      <b/>
      <sz val="14"/>
      <color indexed="12"/>
      <name val="Times New Roman"/>
      <family val="1"/>
    </font>
    <font>
      <sz val="9"/>
      <name val="細明體"/>
      <family val="3"/>
    </font>
    <font>
      <sz val="32"/>
      <name val="細明體"/>
      <family val="3"/>
    </font>
    <font>
      <sz val="8"/>
      <name val="Helv"/>
      <family val="2"/>
    </font>
    <font>
      <sz val="10"/>
      <name val="華康中黑體"/>
      <family val="3"/>
    </font>
    <font>
      <b/>
      <sz val="14"/>
      <name val="細明體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b/>
      <sz val="12"/>
      <name val="Helv"/>
      <family val="2"/>
    </font>
    <font>
      <sz val="14"/>
      <name val="Helv"/>
      <family val="2"/>
    </font>
    <font>
      <sz val="14"/>
      <name val="Times New Roman"/>
      <family val="1"/>
    </font>
    <font>
      <sz val="14"/>
      <name val="新細明體"/>
      <family val="1"/>
    </font>
    <font>
      <b/>
      <sz val="13"/>
      <name val="華康中黑體"/>
      <family val="3"/>
    </font>
    <font>
      <sz val="14"/>
      <name val="華康中黑體"/>
      <family val="3"/>
    </font>
    <font>
      <sz val="9"/>
      <name val="Helv"/>
      <family val="2"/>
    </font>
    <font>
      <b/>
      <sz val="36"/>
      <name val="新細明體"/>
      <family val="1"/>
    </font>
    <font>
      <b/>
      <sz val="12"/>
      <name val="華康中黑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3" applyNumberFormat="0" applyAlignment="0" applyProtection="0"/>
    <xf numFmtId="0" fontId="25" fillId="18" borderId="9" applyNumberFormat="0" applyAlignment="0" applyProtection="0"/>
    <xf numFmtId="0" fontId="26" fillId="0" borderId="0" applyNumberFormat="0" applyFill="0" applyBorder="0" applyAlignment="0" applyProtection="0"/>
    <xf numFmtId="0" fontId="27" fillId="24" borderId="10" applyNumberFormat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19" fontId="31" fillId="0" borderId="0" xfId="37" applyNumberFormat="1" applyFont="1" applyAlignment="1" applyProtection="1" quotePrefix="1">
      <alignment horizontal="left"/>
      <protection/>
    </xf>
    <xf numFmtId="219" fontId="10" fillId="0" borderId="0" xfId="37" applyNumberFormat="1" applyFont="1" applyProtection="1">
      <alignment/>
      <protection/>
    </xf>
    <xf numFmtId="219" fontId="10" fillId="0" borderId="0" xfId="37" applyNumberFormat="1" applyFont="1" applyAlignment="1" applyProtection="1">
      <alignment/>
      <protection/>
    </xf>
    <xf numFmtId="219" fontId="32" fillId="0" borderId="0" xfId="37" applyNumberFormat="1" applyFont="1" applyAlignment="1" applyProtection="1" quotePrefix="1">
      <alignment horizontal="centerContinuous"/>
      <protection/>
    </xf>
    <xf numFmtId="219" fontId="10" fillId="0" borderId="0" xfId="37" applyNumberFormat="1" applyFont="1" applyAlignment="1" applyProtection="1">
      <alignment horizontal="center"/>
      <protection/>
    </xf>
    <xf numFmtId="219" fontId="33" fillId="0" borderId="0" xfId="37" applyNumberFormat="1" applyFont="1" applyAlignment="1" applyProtection="1" quotePrefix="1">
      <alignment horizontal="right"/>
      <protection/>
    </xf>
    <xf numFmtId="219" fontId="31" fillId="0" borderId="0" xfId="37" applyNumberFormat="1" applyFont="1" applyAlignment="1" applyProtection="1">
      <alignment horizontal="right"/>
      <protection/>
    </xf>
    <xf numFmtId="219" fontId="34" fillId="0" borderId="0" xfId="37" applyNumberFormat="1" applyFont="1" applyProtection="1">
      <alignment/>
      <protection/>
    </xf>
    <xf numFmtId="219" fontId="38" fillId="0" borderId="0" xfId="37" applyNumberFormat="1" applyFont="1" applyAlignment="1" applyProtection="1" quotePrefix="1">
      <alignment horizontal="left"/>
      <protection/>
    </xf>
    <xf numFmtId="219" fontId="38" fillId="0" borderId="0" xfId="37" applyNumberFormat="1" applyFont="1" applyAlignment="1" applyProtection="1" quotePrefix="1">
      <alignment horizontal="right"/>
      <protection/>
    </xf>
    <xf numFmtId="219" fontId="38" fillId="0" borderId="0" xfId="37" applyNumberFormat="1" applyFont="1" applyAlignment="1" applyProtection="1">
      <alignment horizontal="right"/>
      <protection/>
    </xf>
    <xf numFmtId="219" fontId="39" fillId="0" borderId="0" xfId="37" applyNumberFormat="1" applyFont="1" applyBorder="1" applyAlignment="1" applyProtection="1">
      <alignment horizontal="left"/>
      <protection/>
    </xf>
    <xf numFmtId="219" fontId="10" fillId="0" borderId="11" xfId="37" applyNumberFormat="1" applyFont="1" applyBorder="1" applyProtection="1">
      <alignment/>
      <protection/>
    </xf>
    <xf numFmtId="219" fontId="10" fillId="0" borderId="0" xfId="37" applyNumberFormat="1" applyFont="1" applyBorder="1" applyProtection="1">
      <alignment/>
      <protection/>
    </xf>
    <xf numFmtId="219" fontId="33" fillId="0" borderId="0" xfId="37" applyNumberFormat="1" applyFont="1" applyAlignment="1" applyProtection="1">
      <alignment horizontal="left" vertical="top"/>
      <protection/>
    </xf>
    <xf numFmtId="219" fontId="40" fillId="0" borderId="0" xfId="37" applyNumberFormat="1" applyFont="1" applyProtection="1">
      <alignment/>
      <protection/>
    </xf>
    <xf numFmtId="219" fontId="33" fillId="0" borderId="0" xfId="37" applyNumberFormat="1" applyFont="1" applyAlignment="1" applyProtection="1">
      <alignment horizontal="right" vertical="top"/>
      <protection/>
    </xf>
    <xf numFmtId="219" fontId="41" fillId="0" borderId="12" xfId="37" applyNumberFormat="1" applyFont="1" applyBorder="1" applyAlignment="1" applyProtection="1">
      <alignment horizontal="center" vertical="center"/>
      <protection/>
    </xf>
    <xf numFmtId="219" fontId="10" fillId="0" borderId="13" xfId="37" applyNumberFormat="1" applyFont="1" applyBorder="1" applyAlignment="1" applyProtection="1">
      <alignment/>
      <protection/>
    </xf>
    <xf numFmtId="219" fontId="41" fillId="0" borderId="13" xfId="37" applyNumberFormat="1" applyFont="1" applyBorder="1" applyAlignment="1" applyProtection="1">
      <alignment/>
      <protection/>
    </xf>
    <xf numFmtId="219" fontId="41" fillId="0" borderId="0" xfId="37" applyNumberFormat="1" applyFont="1" applyProtection="1">
      <alignment/>
      <protection/>
    </xf>
    <xf numFmtId="219" fontId="41" fillId="0" borderId="14" xfId="37" applyNumberFormat="1" applyFont="1" applyBorder="1" applyAlignment="1" applyProtection="1">
      <alignment horizontal="distributed" vertical="center" wrapText="1"/>
      <protection/>
    </xf>
    <xf numFmtId="219" fontId="41" fillId="0" borderId="15" xfId="37" applyNumberFormat="1" applyFont="1" applyBorder="1" applyAlignment="1" applyProtection="1">
      <alignment horizontal="distributed" vertical="center" wrapText="1"/>
      <protection/>
    </xf>
    <xf numFmtId="219" fontId="41" fillId="0" borderId="14" xfId="37" applyNumberFormat="1" applyFont="1" applyBorder="1" applyAlignment="1" applyProtection="1">
      <alignment horizontal="distributed" vertical="center"/>
      <protection/>
    </xf>
    <xf numFmtId="219" fontId="41" fillId="0" borderId="11" xfId="37" applyNumberFormat="1" applyFont="1" applyBorder="1" applyProtection="1">
      <alignment/>
      <protection/>
    </xf>
    <xf numFmtId="219" fontId="41" fillId="0" borderId="0" xfId="37" applyNumberFormat="1" applyFont="1" applyBorder="1" applyAlignment="1" applyProtection="1" quotePrefix="1">
      <alignment horizontal="left" vertical="center"/>
      <protection/>
    </xf>
    <xf numFmtId="219" fontId="41" fillId="0" borderId="0" xfId="37" applyNumberFormat="1" applyFont="1" applyBorder="1" applyAlignment="1" applyProtection="1">
      <alignment horizontal="centerContinuous" vertical="center" wrapText="1"/>
      <protection/>
    </xf>
    <xf numFmtId="219" fontId="41" fillId="0" borderId="0" xfId="37" applyNumberFormat="1" applyFont="1" applyBorder="1" applyAlignment="1">
      <alignment horizontal="center" vertical="center"/>
      <protection/>
    </xf>
    <xf numFmtId="219" fontId="41" fillId="0" borderId="0" xfId="37" applyNumberFormat="1" applyFont="1" applyBorder="1" applyAlignment="1" applyProtection="1" quotePrefix="1">
      <alignment horizontal="center" vertical="center"/>
      <protection/>
    </xf>
    <xf numFmtId="219" fontId="41" fillId="0" borderId="0" xfId="37" applyNumberFormat="1" applyFont="1" applyBorder="1" applyAlignment="1" applyProtection="1">
      <alignment horizontal="left" vertical="center"/>
      <protection/>
    </xf>
    <xf numFmtId="219" fontId="41" fillId="0" borderId="0" xfId="37" applyNumberFormat="1" applyFont="1" applyBorder="1" applyAlignment="1" applyProtection="1">
      <alignment vertical="center"/>
      <protection/>
    </xf>
    <xf numFmtId="219" fontId="41" fillId="0" borderId="0" xfId="37" applyNumberFormat="1" applyFont="1" applyBorder="1" applyAlignment="1" applyProtection="1">
      <alignment horizontal="distributed" vertical="center"/>
      <protection/>
    </xf>
    <xf numFmtId="219" fontId="41" fillId="0" borderId="0" xfId="37" applyNumberFormat="1" applyFont="1" applyBorder="1" applyAlignment="1" applyProtection="1">
      <alignment horizontal="center" vertical="center"/>
      <protection/>
    </xf>
    <xf numFmtId="219" fontId="41" fillId="0" borderId="0" xfId="37" applyNumberFormat="1" applyFont="1" applyAlignment="1">
      <alignment vertical="center"/>
      <protection/>
    </xf>
    <xf numFmtId="219" fontId="42" fillId="0" borderId="0" xfId="37" applyNumberFormat="1" applyFont="1" applyAlignment="1" applyProtection="1">
      <alignment horizontal="center" vertical="center"/>
      <protection/>
    </xf>
    <xf numFmtId="219" fontId="44" fillId="0" borderId="0" xfId="37" applyNumberFormat="1" applyFont="1" applyAlignment="1" applyProtection="1">
      <alignment vertical="center"/>
      <protection/>
    </xf>
    <xf numFmtId="219" fontId="33" fillId="0" borderId="0" xfId="37" applyNumberFormat="1" applyFont="1" applyAlignment="1" applyProtection="1" quotePrefix="1">
      <alignment horizontal="distributed" vertical="center"/>
      <protection/>
    </xf>
    <xf numFmtId="219" fontId="0" fillId="0" borderId="0" xfId="37" applyNumberFormat="1" applyFont="1" applyAlignment="1" applyProtection="1">
      <alignment vertical="center"/>
      <protection locked="0"/>
    </xf>
    <xf numFmtId="219" fontId="0" fillId="0" borderId="0" xfId="37" applyNumberFormat="1" applyFont="1" applyAlignment="1" applyProtection="1">
      <alignment vertical="center"/>
      <protection/>
    </xf>
    <xf numFmtId="219" fontId="0" fillId="0" borderId="0" xfId="37" applyNumberFormat="1" applyFont="1" applyAlignment="1" applyProtection="1">
      <alignment horizontal="right" vertical="center"/>
      <protection/>
    </xf>
    <xf numFmtId="219" fontId="10" fillId="0" borderId="0" xfId="37" applyNumberFormat="1" applyFont="1" applyAlignment="1" applyProtection="1">
      <alignment vertical="center"/>
      <protection locked="0"/>
    </xf>
    <xf numFmtId="219" fontId="10" fillId="0" borderId="0" xfId="37" applyNumberFormat="1" applyFont="1" applyAlignment="1">
      <alignment vertical="center"/>
      <protection/>
    </xf>
    <xf numFmtId="219" fontId="45" fillId="0" borderId="0" xfId="37" applyNumberFormat="1" applyFont="1" applyAlignment="1" applyProtection="1">
      <alignment horizontal="distributed" vertical="center"/>
      <protection/>
    </xf>
    <xf numFmtId="219" fontId="46" fillId="0" borderId="0" xfId="37" applyNumberFormat="1" applyFont="1" applyAlignment="1" applyProtection="1">
      <alignment vertical="center"/>
      <protection/>
    </xf>
    <xf numFmtId="219" fontId="45" fillId="0" borderId="0" xfId="37" applyNumberFormat="1" applyFont="1" applyAlignment="1" applyProtection="1">
      <alignment horizontal="right" vertical="center"/>
      <protection/>
    </xf>
    <xf numFmtId="219" fontId="1" fillId="0" borderId="0" xfId="37" applyNumberFormat="1" applyFont="1" applyAlignment="1" applyProtection="1">
      <alignment vertical="center"/>
      <protection/>
    </xf>
    <xf numFmtId="219" fontId="33" fillId="0" borderId="0" xfId="37" applyNumberFormat="1" applyFont="1" applyFill="1" applyAlignment="1" applyProtection="1" quotePrefix="1">
      <alignment horizontal="distributed" vertical="center"/>
      <protection/>
    </xf>
    <xf numFmtId="219" fontId="0" fillId="0" borderId="0" xfId="37" applyNumberFormat="1" applyFont="1" applyFill="1" applyAlignment="1" applyProtection="1">
      <alignment vertical="center"/>
      <protection locked="0"/>
    </xf>
    <xf numFmtId="219" fontId="0" fillId="0" borderId="0" xfId="37" applyNumberFormat="1" applyFont="1" applyFill="1" applyAlignment="1" applyProtection="1">
      <alignment vertical="center"/>
      <protection/>
    </xf>
    <xf numFmtId="219" fontId="0" fillId="0" borderId="0" xfId="37" applyNumberFormat="1" applyFont="1" applyFill="1" applyAlignment="1" applyProtection="1">
      <alignment horizontal="right" vertical="center"/>
      <protection/>
    </xf>
    <xf numFmtId="219" fontId="10" fillId="0" borderId="0" xfId="37" applyNumberFormat="1" applyFont="1" applyFill="1" applyAlignment="1" applyProtection="1">
      <alignment vertical="center"/>
      <protection locked="0"/>
    </xf>
    <xf numFmtId="219" fontId="10" fillId="0" borderId="0" xfId="37" applyNumberFormat="1" applyFont="1" applyFill="1" applyAlignment="1">
      <alignment vertical="center"/>
      <protection/>
    </xf>
    <xf numFmtId="219" fontId="33" fillId="0" borderId="0" xfId="37" applyNumberFormat="1" applyFont="1" applyAlignment="1" applyProtection="1" quotePrefix="1">
      <alignment horizontal="distributed" vertical="center" wrapText="1"/>
      <protection/>
    </xf>
    <xf numFmtId="219" fontId="47" fillId="0" borderId="0" xfId="37" applyNumberFormat="1" applyFont="1" applyAlignment="1" applyProtection="1">
      <alignment horizontal="distributed" vertical="center" wrapText="1"/>
      <protection/>
    </xf>
    <xf numFmtId="219" fontId="10" fillId="0" borderId="0" xfId="37" applyNumberFormat="1" applyFont="1" applyAlignment="1" applyProtection="1">
      <alignment horizontal="distributed" vertical="center"/>
      <protection/>
    </xf>
    <xf numFmtId="219" fontId="10" fillId="0" borderId="0" xfId="37" applyNumberFormat="1" applyFont="1" applyAlignment="1" applyProtection="1">
      <alignment horizontal="right" vertical="center"/>
      <protection/>
    </xf>
    <xf numFmtId="219" fontId="10" fillId="0" borderId="0" xfId="37" applyNumberFormat="1" applyFont="1" applyAlignment="1" applyProtection="1">
      <alignment vertical="center"/>
      <protection/>
    </xf>
    <xf numFmtId="219" fontId="33" fillId="0" borderId="0" xfId="37" applyNumberFormat="1" applyFont="1" applyAlignment="1" applyProtection="1" quotePrefix="1">
      <alignment horizontal="distributed" vertical="center" shrinkToFit="1"/>
      <protection/>
    </xf>
    <xf numFmtId="219" fontId="47" fillId="0" borderId="0" xfId="37" applyNumberFormat="1" applyFont="1" applyFill="1" applyAlignment="1" applyProtection="1">
      <alignment horizontal="distributed" vertical="center" shrinkToFit="1"/>
      <protection/>
    </xf>
    <xf numFmtId="219" fontId="47" fillId="0" borderId="0" xfId="37" applyNumberFormat="1" applyFont="1" applyFill="1" applyAlignment="1" applyProtection="1">
      <alignment horizontal="distributed" vertical="center"/>
      <protection/>
    </xf>
    <xf numFmtId="219" fontId="47" fillId="0" borderId="0" xfId="37" applyNumberFormat="1" applyFont="1" applyAlignment="1" applyProtection="1">
      <alignment horizontal="distributed" vertical="center" shrinkToFit="1"/>
      <protection/>
    </xf>
    <xf numFmtId="219" fontId="47" fillId="0" borderId="0" xfId="37" applyNumberFormat="1" applyFont="1" applyAlignment="1" applyProtection="1">
      <alignment horizontal="distributed" vertical="center"/>
      <protection/>
    </xf>
    <xf numFmtId="219" fontId="33" fillId="0" borderId="0" xfId="37" applyNumberFormat="1" applyFont="1" applyFill="1" applyAlignment="1" applyProtection="1">
      <alignment horizontal="distributed" vertical="center" wrapText="1"/>
      <protection/>
    </xf>
    <xf numFmtId="219" fontId="48" fillId="0" borderId="0" xfId="37" applyNumberFormat="1" applyFont="1" applyAlignment="1" applyProtection="1">
      <alignment horizontal="center" vertical="center"/>
      <protection/>
    </xf>
    <xf numFmtId="219" fontId="33" fillId="0" borderId="0" xfId="37" applyNumberFormat="1" applyFont="1" applyAlignment="1" applyProtection="1">
      <alignment horizontal="distributed" vertical="center"/>
      <protection/>
    </xf>
    <xf numFmtId="219" fontId="32" fillId="0" borderId="0" xfId="37" applyNumberFormat="1" applyFont="1" applyAlignment="1">
      <alignment vertical="center"/>
      <protection/>
    </xf>
    <xf numFmtId="219" fontId="42" fillId="0" borderId="0" xfId="37" applyNumberFormat="1" applyFont="1" applyBorder="1" applyAlignment="1" applyProtection="1" quotePrefix="1">
      <alignment horizontal="left" vertical="center"/>
      <protection/>
    </xf>
    <xf numFmtId="219" fontId="1" fillId="0" borderId="0" xfId="37" applyNumberFormat="1" applyFont="1" applyBorder="1" applyAlignment="1" applyProtection="1">
      <alignment vertical="center"/>
      <protection/>
    </xf>
    <xf numFmtId="219" fontId="49" fillId="0" borderId="11" xfId="37" applyNumberFormat="1" applyFont="1" applyBorder="1" applyAlignment="1" applyProtection="1">
      <alignment horizontal="left" vertical="center"/>
      <protection/>
    </xf>
    <xf numFmtId="219" fontId="43" fillId="0" borderId="11" xfId="37" applyNumberFormat="1" applyFont="1" applyBorder="1" applyAlignment="1" applyProtection="1">
      <alignment vertical="center"/>
      <protection/>
    </xf>
    <xf numFmtId="219" fontId="33" fillId="0" borderId="0" xfId="37" applyNumberFormat="1" applyFont="1" applyAlignment="1" applyProtection="1">
      <alignment horizontal="left"/>
      <protection locked="0"/>
    </xf>
    <xf numFmtId="219" fontId="50" fillId="0" borderId="0" xfId="37" applyNumberFormat="1" applyFont="1" applyProtection="1">
      <alignment/>
      <protection locked="0"/>
    </xf>
    <xf numFmtId="219" fontId="10" fillId="0" borderId="0" xfId="37" applyNumberFormat="1" applyFont="1">
      <alignment/>
      <protection/>
    </xf>
    <xf numFmtId="219" fontId="10" fillId="0" borderId="0" xfId="37" applyNumberFormat="1" applyFont="1" applyAlignment="1">
      <alignment/>
      <protection/>
    </xf>
    <xf numFmtId="219" fontId="10" fillId="0" borderId="0" xfId="37" applyNumberFormat="1" applyFont="1" applyAlignment="1">
      <alignment horizontal="center"/>
      <protection/>
    </xf>
    <xf numFmtId="219" fontId="39" fillId="0" borderId="0" xfId="37" applyNumberFormat="1" applyFont="1" applyProtection="1">
      <alignment/>
      <protection locked="0"/>
    </xf>
    <xf numFmtId="219" fontId="39" fillId="0" borderId="0" xfId="37" applyNumberFormat="1" applyFont="1">
      <alignment/>
      <protection/>
    </xf>
    <xf numFmtId="219" fontId="31" fillId="0" borderId="0" xfId="38" applyNumberFormat="1" applyFont="1" applyAlignment="1" applyProtection="1" quotePrefix="1">
      <alignment horizontal="left"/>
      <protection/>
    </xf>
    <xf numFmtId="219" fontId="10" fillId="0" borderId="0" xfId="38" applyNumberFormat="1" applyFont="1" applyProtection="1">
      <alignment/>
      <protection/>
    </xf>
    <xf numFmtId="219" fontId="10" fillId="0" borderId="0" xfId="38" applyNumberFormat="1" applyFont="1" applyAlignment="1" applyProtection="1">
      <alignment/>
      <protection/>
    </xf>
    <xf numFmtId="219" fontId="32" fillId="0" borderId="0" xfId="38" applyNumberFormat="1" applyFont="1" applyAlignment="1" applyProtection="1" quotePrefix="1">
      <alignment horizontal="centerContinuous"/>
      <protection/>
    </xf>
    <xf numFmtId="219" fontId="10" fillId="0" borderId="0" xfId="38" applyNumberFormat="1" applyFont="1" applyAlignment="1" applyProtection="1">
      <alignment horizontal="center"/>
      <protection/>
    </xf>
    <xf numFmtId="219" fontId="33" fillId="0" borderId="0" xfId="38" applyNumberFormat="1" applyFont="1" applyAlignment="1" applyProtection="1" quotePrefix="1">
      <alignment horizontal="right"/>
      <protection/>
    </xf>
    <xf numFmtId="219" fontId="31" fillId="0" borderId="0" xfId="38" applyNumberFormat="1" applyFont="1" applyAlignment="1" applyProtection="1">
      <alignment horizontal="right"/>
      <protection/>
    </xf>
    <xf numFmtId="219" fontId="39" fillId="0" borderId="0" xfId="38" applyNumberFormat="1" applyFont="1" applyBorder="1" applyAlignment="1" applyProtection="1">
      <alignment horizontal="left"/>
      <protection/>
    </xf>
    <xf numFmtId="219" fontId="10" fillId="0" borderId="11" xfId="38" applyNumberFormat="1" applyFont="1" applyBorder="1" applyProtection="1">
      <alignment/>
      <protection/>
    </xf>
    <xf numFmtId="219" fontId="10" fillId="0" borderId="0" xfId="38" applyNumberFormat="1" applyFont="1" applyBorder="1" applyProtection="1">
      <alignment/>
      <protection/>
    </xf>
    <xf numFmtId="219" fontId="33" fillId="0" borderId="0" xfId="38" applyNumberFormat="1" applyFont="1" applyAlignment="1" applyProtection="1">
      <alignment horizontal="left" vertical="top"/>
      <protection/>
    </xf>
    <xf numFmtId="219" fontId="40" fillId="0" borderId="0" xfId="38" applyNumberFormat="1" applyFont="1" applyProtection="1">
      <alignment/>
      <protection/>
    </xf>
    <xf numFmtId="219" fontId="33" fillId="0" borderId="0" xfId="38" applyNumberFormat="1" applyFont="1" applyAlignment="1" applyProtection="1">
      <alignment horizontal="right" vertical="top"/>
      <protection/>
    </xf>
    <xf numFmtId="219" fontId="41" fillId="0" borderId="12" xfId="38" applyNumberFormat="1" applyFont="1" applyBorder="1" applyAlignment="1" applyProtection="1">
      <alignment horizontal="center" vertical="center"/>
      <protection/>
    </xf>
    <xf numFmtId="219" fontId="10" fillId="0" borderId="13" xfId="38" applyNumberFormat="1" applyFont="1" applyBorder="1" applyAlignment="1" applyProtection="1">
      <alignment vertical="center"/>
      <protection/>
    </xf>
    <xf numFmtId="219" fontId="41" fillId="0" borderId="13" xfId="38" applyNumberFormat="1" applyFont="1" applyBorder="1" applyAlignment="1" applyProtection="1">
      <alignment vertical="center"/>
      <protection/>
    </xf>
    <xf numFmtId="219" fontId="41" fillId="0" borderId="0" xfId="38" applyNumberFormat="1" applyFont="1" applyAlignment="1" applyProtection="1">
      <alignment vertical="center"/>
      <protection/>
    </xf>
    <xf numFmtId="219" fontId="41" fillId="0" borderId="14" xfId="38" applyNumberFormat="1" applyFont="1" applyBorder="1" applyAlignment="1" applyProtection="1">
      <alignment horizontal="distributed" vertical="center" wrapText="1"/>
      <protection/>
    </xf>
    <xf numFmtId="219" fontId="41" fillId="0" borderId="15" xfId="38" applyNumberFormat="1" applyFont="1" applyBorder="1" applyAlignment="1" applyProtection="1">
      <alignment horizontal="distributed" vertical="center" wrapText="1"/>
      <protection/>
    </xf>
    <xf numFmtId="219" fontId="41" fillId="0" borderId="14" xfId="38" applyNumberFormat="1" applyFont="1" applyBorder="1" applyAlignment="1" applyProtection="1">
      <alignment horizontal="distributed" vertical="center"/>
      <protection/>
    </xf>
    <xf numFmtId="219" fontId="41" fillId="0" borderId="11" xfId="38" applyNumberFormat="1" applyFont="1" applyBorder="1" applyAlignment="1" applyProtection="1">
      <alignment vertical="center"/>
      <protection/>
    </xf>
    <xf numFmtId="219" fontId="41" fillId="0" borderId="0" xfId="38" applyNumberFormat="1" applyFont="1" applyBorder="1" applyAlignment="1" applyProtection="1" quotePrefix="1">
      <alignment horizontal="left" vertical="center"/>
      <protection/>
    </xf>
    <xf numFmtId="219" fontId="41" fillId="0" borderId="0" xfId="38" applyNumberFormat="1" applyFont="1" applyBorder="1" applyAlignment="1" applyProtection="1">
      <alignment horizontal="centerContinuous" vertical="center" wrapText="1"/>
      <protection/>
    </xf>
    <xf numFmtId="219" fontId="41" fillId="0" borderId="0" xfId="38" applyNumberFormat="1" applyFont="1" applyBorder="1" applyAlignment="1" applyProtection="1">
      <alignment horizontal="center" vertical="center"/>
      <protection/>
    </xf>
    <xf numFmtId="219" fontId="41" fillId="0" borderId="0" xfId="38" applyNumberFormat="1" applyFont="1" applyBorder="1" applyAlignment="1" applyProtection="1" quotePrefix="1">
      <alignment horizontal="center" vertical="center"/>
      <protection/>
    </xf>
    <xf numFmtId="219" fontId="41" fillId="0" borderId="0" xfId="38" applyNumberFormat="1" applyFont="1" applyBorder="1" applyAlignment="1" applyProtection="1">
      <alignment horizontal="left" vertical="center"/>
      <protection/>
    </xf>
    <xf numFmtId="219" fontId="41" fillId="0" borderId="0" xfId="38" applyNumberFormat="1" applyFont="1" applyBorder="1" applyAlignment="1" applyProtection="1">
      <alignment vertical="center"/>
      <protection/>
    </xf>
    <xf numFmtId="219" fontId="41" fillId="0" borderId="0" xfId="38" applyNumberFormat="1" applyFont="1" applyBorder="1" applyAlignment="1" applyProtection="1">
      <alignment horizontal="distributed" vertical="center"/>
      <protection/>
    </xf>
    <xf numFmtId="219" fontId="43" fillId="0" borderId="0" xfId="38" applyNumberFormat="1" applyFont="1" applyAlignment="1">
      <alignment vertical="center"/>
      <protection/>
    </xf>
    <xf numFmtId="219" fontId="41" fillId="0" borderId="0" xfId="38" applyNumberFormat="1" applyFont="1" applyAlignment="1">
      <alignment vertical="center"/>
      <protection/>
    </xf>
    <xf numFmtId="219" fontId="42" fillId="0" borderId="0" xfId="38" applyNumberFormat="1" applyFont="1" applyAlignment="1" applyProtection="1">
      <alignment horizontal="center" vertical="center"/>
      <protection/>
    </xf>
    <xf numFmtId="219" fontId="1" fillId="0" borderId="0" xfId="38" applyNumberFormat="1" applyFont="1" applyAlignment="1" applyProtection="1">
      <alignment vertical="center"/>
      <protection/>
    </xf>
    <xf numFmtId="219" fontId="44" fillId="0" borderId="0" xfId="38" applyNumberFormat="1" applyFont="1" applyAlignment="1" applyProtection="1">
      <alignment vertical="center"/>
      <protection/>
    </xf>
    <xf numFmtId="219" fontId="33" fillId="0" borderId="0" xfId="38" applyNumberFormat="1" applyFont="1" applyAlignment="1" applyProtection="1" quotePrefix="1">
      <alignment horizontal="distributed" vertical="center"/>
      <protection/>
    </xf>
    <xf numFmtId="219" fontId="0" fillId="0" borderId="0" xfId="38" applyNumberFormat="1" applyFont="1" applyAlignment="1" applyProtection="1">
      <alignment vertical="center"/>
      <protection locked="0"/>
    </xf>
    <xf numFmtId="219" fontId="0" fillId="0" borderId="0" xfId="38" applyNumberFormat="1" applyFont="1" applyAlignment="1" applyProtection="1">
      <alignment vertical="center"/>
      <protection/>
    </xf>
    <xf numFmtId="219" fontId="0" fillId="0" borderId="0" xfId="38" applyNumberFormat="1" applyFont="1" applyAlignment="1" applyProtection="1">
      <alignment horizontal="right" vertical="center"/>
      <protection/>
    </xf>
    <xf numFmtId="219" fontId="10" fillId="0" borderId="0" xfId="38" applyNumberFormat="1" applyFont="1" applyAlignment="1">
      <alignment vertical="center"/>
      <protection/>
    </xf>
    <xf numFmtId="219" fontId="45" fillId="0" borderId="0" xfId="38" applyNumberFormat="1" applyFont="1" applyAlignment="1" applyProtection="1">
      <alignment horizontal="distributed" vertical="center"/>
      <protection/>
    </xf>
    <xf numFmtId="219" fontId="46" fillId="0" borderId="0" xfId="38" applyNumberFormat="1" applyFont="1" applyAlignment="1" applyProtection="1">
      <alignment vertical="center"/>
      <protection/>
    </xf>
    <xf numFmtId="219" fontId="45" fillId="0" borderId="0" xfId="38" applyNumberFormat="1" applyFont="1" applyAlignment="1" applyProtection="1">
      <alignment horizontal="right" vertical="center"/>
      <protection/>
    </xf>
    <xf numFmtId="219" fontId="0" fillId="0" borderId="0" xfId="38" applyNumberFormat="1" applyFont="1" applyAlignment="1">
      <alignment vertical="center"/>
      <protection/>
    </xf>
    <xf numFmtId="219" fontId="0" fillId="0" borderId="0" xfId="38" applyNumberFormat="1" applyFont="1" applyFill="1" applyAlignment="1" applyProtection="1">
      <alignment vertical="center"/>
      <protection/>
    </xf>
    <xf numFmtId="219" fontId="33" fillId="0" borderId="0" xfId="38" applyNumberFormat="1" applyFont="1" applyAlignment="1" applyProtection="1" quotePrefix="1">
      <alignment horizontal="distributed" vertical="center" wrapText="1"/>
      <protection/>
    </xf>
    <xf numFmtId="219" fontId="10" fillId="0" borderId="0" xfId="38" applyNumberFormat="1" applyFont="1" applyAlignment="1" applyProtection="1">
      <alignment vertical="center"/>
      <protection locked="0"/>
    </xf>
    <xf numFmtId="219" fontId="33" fillId="0" borderId="0" xfId="38" applyNumberFormat="1" applyFont="1" applyFill="1" applyAlignment="1" applyProtection="1" quotePrefix="1">
      <alignment horizontal="distributed" vertical="center"/>
      <protection/>
    </xf>
    <xf numFmtId="219" fontId="0" fillId="0" borderId="0" xfId="38" applyNumberFormat="1" applyFont="1" applyFill="1" applyAlignment="1" applyProtection="1">
      <alignment vertical="center"/>
      <protection locked="0"/>
    </xf>
    <xf numFmtId="219" fontId="0" fillId="0" borderId="0" xfId="38" applyNumberFormat="1" applyFont="1" applyFill="1" applyAlignment="1" applyProtection="1">
      <alignment horizontal="right" vertical="center"/>
      <protection/>
    </xf>
    <xf numFmtId="219" fontId="10" fillId="0" borderId="0" xfId="38" applyNumberFormat="1" applyFont="1" applyFill="1" applyAlignment="1">
      <alignment vertical="center"/>
      <protection/>
    </xf>
    <xf numFmtId="219" fontId="47" fillId="0" borderId="0" xfId="38" applyNumberFormat="1" applyFont="1" applyAlignment="1" applyProtection="1">
      <alignment horizontal="distributed" vertical="center" wrapText="1"/>
      <protection/>
    </xf>
    <xf numFmtId="219" fontId="10" fillId="0" borderId="0" xfId="38" applyNumberFormat="1" applyFont="1" applyAlignment="1" applyProtection="1">
      <alignment horizontal="right" vertical="center"/>
      <protection/>
    </xf>
    <xf numFmtId="219" fontId="10" fillId="0" borderId="0" xfId="38" applyNumberFormat="1" applyFont="1" applyAlignment="1" applyProtection="1">
      <alignment vertical="center"/>
      <protection/>
    </xf>
    <xf numFmtId="219" fontId="47" fillId="0" borderId="0" xfId="38" applyNumberFormat="1" applyFont="1" applyFill="1" applyAlignment="1" applyProtection="1">
      <alignment horizontal="distributed" vertical="center"/>
      <protection/>
    </xf>
    <xf numFmtId="219" fontId="47" fillId="0" borderId="0" xfId="38" applyNumberFormat="1" applyFont="1" applyAlignment="1" applyProtection="1">
      <alignment horizontal="distributed" vertical="center"/>
      <protection/>
    </xf>
    <xf numFmtId="219" fontId="33" fillId="0" borderId="0" xfId="38" applyNumberFormat="1" applyFont="1" applyFill="1" applyAlignment="1" applyProtection="1" quotePrefix="1">
      <alignment horizontal="distributed" vertical="center" wrapText="1"/>
      <protection/>
    </xf>
    <xf numFmtId="219" fontId="48" fillId="0" borderId="0" xfId="38" applyNumberFormat="1" applyFont="1" applyAlignment="1" applyProtection="1">
      <alignment horizontal="center" vertical="center"/>
      <protection/>
    </xf>
    <xf numFmtId="219" fontId="33" fillId="0" borderId="0" xfId="38" applyNumberFormat="1" applyFont="1" applyAlignment="1" applyProtection="1">
      <alignment horizontal="distributed" vertical="center"/>
      <protection/>
    </xf>
    <xf numFmtId="219" fontId="42" fillId="0" borderId="0" xfId="38" applyNumberFormat="1" applyFont="1" applyBorder="1" applyAlignment="1" applyProtection="1">
      <alignment horizontal="center" vertical="center"/>
      <protection/>
    </xf>
    <xf numFmtId="219" fontId="1" fillId="0" borderId="0" xfId="38" applyNumberFormat="1" applyFont="1" applyBorder="1" applyAlignment="1" applyProtection="1">
      <alignment vertical="center"/>
      <protection/>
    </xf>
    <xf numFmtId="219" fontId="49" fillId="0" borderId="11" xfId="38" applyNumberFormat="1" applyFont="1" applyBorder="1" applyAlignment="1" applyProtection="1">
      <alignment horizontal="left" vertical="center"/>
      <protection/>
    </xf>
    <xf numFmtId="219" fontId="43" fillId="0" borderId="11" xfId="38" applyNumberFormat="1" applyFont="1" applyBorder="1" applyAlignment="1" applyProtection="1">
      <alignment vertical="center"/>
      <protection/>
    </xf>
    <xf numFmtId="219" fontId="33" fillId="0" borderId="0" xfId="38" applyNumberFormat="1" applyFont="1" applyAlignment="1" applyProtection="1" quotePrefix="1">
      <alignment horizontal="left" vertical="center"/>
      <protection/>
    </xf>
    <xf numFmtId="219" fontId="32" fillId="0" borderId="0" xfId="38" applyNumberFormat="1" applyFont="1" applyAlignment="1" applyProtection="1">
      <alignment vertical="center"/>
      <protection locked="0"/>
    </xf>
    <xf numFmtId="219" fontId="10" fillId="0" borderId="0" xfId="38" applyNumberFormat="1" applyFont="1" applyBorder="1" applyAlignment="1">
      <alignment vertical="center"/>
      <protection/>
    </xf>
    <xf numFmtId="219" fontId="10" fillId="0" borderId="0" xfId="38" applyNumberFormat="1" applyFont="1" applyBorder="1" applyAlignment="1">
      <alignment horizontal="center" vertical="center"/>
      <protection/>
    </xf>
    <xf numFmtId="219" fontId="46" fillId="0" borderId="0" xfId="38" applyNumberFormat="1" applyFont="1" applyAlignment="1" applyProtection="1">
      <alignment horizontal="left" vertical="center"/>
      <protection/>
    </xf>
    <xf numFmtId="219" fontId="10" fillId="0" borderId="0" xfId="38" applyNumberFormat="1" applyFont="1" applyAlignment="1">
      <alignment horizontal="center" vertical="center"/>
      <protection/>
    </xf>
    <xf numFmtId="219" fontId="32" fillId="0" borderId="0" xfId="38" applyNumberFormat="1" applyFont="1" applyAlignment="1">
      <alignment vertical="center"/>
      <protection/>
    </xf>
    <xf numFmtId="219" fontId="33" fillId="0" borderId="0" xfId="38" applyNumberFormat="1" applyFont="1" applyAlignment="1" applyProtection="1" quotePrefix="1">
      <alignment horizontal="left"/>
      <protection/>
    </xf>
    <xf numFmtId="219" fontId="10" fillId="0" borderId="0" xfId="38" applyNumberFormat="1" applyFont="1" applyProtection="1">
      <alignment/>
      <protection locked="0"/>
    </xf>
    <xf numFmtId="219" fontId="10" fillId="0" borderId="0" xfId="38" applyNumberFormat="1" applyFont="1">
      <alignment/>
      <protection/>
    </xf>
    <xf numFmtId="219" fontId="10" fillId="0" borderId="0" xfId="38" applyNumberFormat="1" applyFont="1" applyAlignment="1">
      <alignment/>
      <protection/>
    </xf>
    <xf numFmtId="219" fontId="10" fillId="0" borderId="0" xfId="38" applyNumberFormat="1" applyFont="1" applyAlignment="1">
      <alignment horizontal="center"/>
      <protection/>
    </xf>
    <xf numFmtId="219" fontId="50" fillId="0" borderId="0" xfId="38" applyNumberFormat="1" applyFont="1" applyProtection="1">
      <alignment/>
      <protection/>
    </xf>
    <xf numFmtId="219" fontId="39" fillId="0" borderId="0" xfId="38" applyNumberFormat="1" applyFont="1" applyProtection="1">
      <alignment/>
      <protection/>
    </xf>
    <xf numFmtId="219" fontId="52" fillId="0" borderId="0" xfId="37" applyNumberFormat="1" applyFont="1" applyAlignment="1" applyProtection="1">
      <alignment horizontal="center" vertical="center"/>
      <protection/>
    </xf>
    <xf numFmtId="219" fontId="52" fillId="0" borderId="0" xfId="38" applyNumberFormat="1" applyFont="1" applyAlignment="1" applyProtection="1">
      <alignment horizontal="center" vertical="center"/>
      <protection/>
    </xf>
    <xf numFmtId="219" fontId="33" fillId="0" borderId="0" xfId="37" applyNumberFormat="1" applyFont="1" applyAlignment="1" applyProtection="1">
      <alignment vertical="top"/>
      <protection locked="0"/>
    </xf>
    <xf numFmtId="219" fontId="33" fillId="0" borderId="0" xfId="37" applyNumberFormat="1" applyFont="1" applyProtection="1">
      <alignment/>
      <protection locked="0"/>
    </xf>
    <xf numFmtId="219" fontId="33" fillId="0" borderId="0" xfId="37" applyNumberFormat="1" applyFont="1" applyBorder="1" applyProtection="1">
      <alignment/>
      <protection locked="0"/>
    </xf>
    <xf numFmtId="219" fontId="33" fillId="0" borderId="0" xfId="37" applyNumberFormat="1" applyFont="1" applyBorder="1" applyAlignment="1" applyProtection="1">
      <alignment horizontal="center"/>
      <protection locked="0"/>
    </xf>
    <xf numFmtId="219" fontId="33" fillId="0" borderId="0" xfId="37" applyNumberFormat="1" applyFont="1" applyAlignment="1" applyProtection="1">
      <alignment/>
      <protection locked="0"/>
    </xf>
    <xf numFmtId="219" fontId="33" fillId="0" borderId="0" xfId="37" applyNumberFormat="1" applyFont="1" applyAlignment="1" applyProtection="1">
      <alignment horizontal="center"/>
      <protection locked="0"/>
    </xf>
    <xf numFmtId="219" fontId="33" fillId="0" borderId="0" xfId="37" applyNumberFormat="1" applyFont="1">
      <alignment/>
      <protection/>
    </xf>
    <xf numFmtId="219" fontId="33" fillId="0" borderId="0" xfId="37" applyNumberFormat="1" applyFont="1" applyAlignment="1">
      <alignment/>
      <protection/>
    </xf>
    <xf numFmtId="219" fontId="33" fillId="0" borderId="0" xfId="37" applyNumberFormat="1" applyFont="1" applyAlignment="1">
      <alignment horizontal="center"/>
      <protection/>
    </xf>
    <xf numFmtId="219" fontId="33" fillId="0" borderId="16" xfId="37" applyNumberFormat="1" applyFont="1" applyBorder="1" applyAlignment="1" applyProtection="1">
      <alignment horizontal="left" vertical="top" wrapText="1"/>
      <protection locked="0"/>
    </xf>
    <xf numFmtId="219" fontId="41" fillId="0" borderId="17" xfId="37" applyNumberFormat="1" applyFont="1" applyBorder="1" applyAlignment="1" applyProtection="1">
      <alignment horizontal="distributed" vertical="center"/>
      <protection/>
    </xf>
    <xf numFmtId="219" fontId="41" fillId="0" borderId="18" xfId="37" applyNumberFormat="1" applyFont="1" applyBorder="1" applyAlignment="1" applyProtection="1">
      <alignment horizontal="distributed" vertical="center"/>
      <protection/>
    </xf>
    <xf numFmtId="219" fontId="41" fillId="0" borderId="19" xfId="37" applyNumberFormat="1" applyFont="1" applyBorder="1" applyAlignment="1" applyProtection="1">
      <alignment horizontal="distributed" vertical="center"/>
      <protection/>
    </xf>
    <xf numFmtId="219" fontId="41" fillId="0" borderId="20" xfId="37" applyNumberFormat="1" applyFont="1" applyBorder="1" applyAlignment="1" applyProtection="1">
      <alignment horizontal="distributed" vertical="center"/>
      <protection/>
    </xf>
    <xf numFmtId="219" fontId="41" fillId="0" borderId="21" xfId="37" applyNumberFormat="1" applyFont="1" applyBorder="1" applyAlignment="1" applyProtection="1">
      <alignment horizontal="distributed" vertical="center"/>
      <protection/>
    </xf>
    <xf numFmtId="219" fontId="41" fillId="0" borderId="22" xfId="37" applyNumberFormat="1" applyFont="1" applyBorder="1" applyAlignment="1" applyProtection="1">
      <alignment horizontal="distributed" vertical="center"/>
      <protection/>
    </xf>
    <xf numFmtId="219" fontId="41" fillId="0" borderId="23" xfId="37" applyNumberFormat="1" applyFont="1" applyBorder="1" applyAlignment="1" applyProtection="1">
      <alignment horizontal="distributed" vertical="center"/>
      <protection/>
    </xf>
    <xf numFmtId="219" fontId="41" fillId="0" borderId="24" xfId="37" applyNumberFormat="1" applyFont="1" applyBorder="1" applyAlignment="1" applyProtection="1">
      <alignment horizontal="distributed" vertical="center"/>
      <protection/>
    </xf>
    <xf numFmtId="219" fontId="41" fillId="0" borderId="25" xfId="37" applyNumberFormat="1" applyFont="1" applyBorder="1" applyAlignment="1" applyProtection="1">
      <alignment horizontal="distributed" vertical="center"/>
      <protection/>
    </xf>
    <xf numFmtId="219" fontId="35" fillId="0" borderId="0" xfId="37" applyNumberFormat="1" applyFont="1" applyAlignment="1" applyProtection="1">
      <alignment horizontal="distributed" vertical="center"/>
      <protection/>
    </xf>
    <xf numFmtId="219" fontId="10" fillId="0" borderId="24" xfId="37" applyNumberFormat="1" applyFont="1" applyBorder="1" applyAlignment="1" applyProtection="1">
      <alignment horizontal="distributed" vertical="center"/>
      <protection/>
    </xf>
    <xf numFmtId="219" fontId="10" fillId="0" borderId="25" xfId="37" applyNumberFormat="1" applyFont="1" applyBorder="1" applyAlignment="1" applyProtection="1">
      <alignment horizontal="distributed" vertical="center"/>
      <protection/>
    </xf>
    <xf numFmtId="219" fontId="41" fillId="0" borderId="26" xfId="37" applyNumberFormat="1" applyFont="1" applyBorder="1" applyAlignment="1" applyProtection="1">
      <alignment horizontal="distributed" vertical="center"/>
      <protection/>
    </xf>
    <xf numFmtId="219" fontId="10" fillId="0" borderId="0" xfId="37" applyNumberFormat="1" applyFont="1" applyBorder="1" applyAlignment="1" applyProtection="1">
      <alignment horizontal="distributed" vertical="center"/>
      <protection/>
    </xf>
    <xf numFmtId="219" fontId="10" fillId="0" borderId="23" xfId="37" applyNumberFormat="1" applyFont="1" applyBorder="1" applyAlignment="1" applyProtection="1">
      <alignment horizontal="distributed" vertical="center"/>
      <protection/>
    </xf>
    <xf numFmtId="219" fontId="35" fillId="0" borderId="0" xfId="37" applyNumberFormat="1" applyFont="1" applyAlignment="1" applyProtection="1" quotePrefix="1">
      <alignment horizontal="distributed" vertical="center"/>
      <protection/>
    </xf>
    <xf numFmtId="219" fontId="41" fillId="0" borderId="23" xfId="38" applyNumberFormat="1" applyFont="1" applyBorder="1" applyAlignment="1" applyProtection="1">
      <alignment horizontal="distributed" vertical="center"/>
      <protection/>
    </xf>
    <xf numFmtId="219" fontId="41" fillId="0" borderId="24" xfId="38" applyNumberFormat="1" applyFont="1" applyBorder="1" applyAlignment="1" applyProtection="1">
      <alignment horizontal="distributed" vertical="center"/>
      <protection/>
    </xf>
    <xf numFmtId="219" fontId="41" fillId="0" borderId="25" xfId="38" applyNumberFormat="1" applyFont="1" applyBorder="1" applyAlignment="1" applyProtection="1">
      <alignment horizontal="distributed" vertical="center"/>
      <protection/>
    </xf>
    <xf numFmtId="219" fontId="41" fillId="0" borderId="26" xfId="38" applyNumberFormat="1" applyFont="1" applyBorder="1" applyAlignment="1" applyProtection="1">
      <alignment horizontal="distributed" vertical="center"/>
      <protection/>
    </xf>
    <xf numFmtId="219" fontId="10" fillId="0" borderId="0" xfId="38" applyNumberFormat="1" applyFont="1" applyBorder="1" applyAlignment="1" applyProtection="1">
      <alignment horizontal="distributed" vertical="center"/>
      <protection/>
    </xf>
    <xf numFmtId="219" fontId="10" fillId="0" borderId="23" xfId="38" applyNumberFormat="1" applyFont="1" applyBorder="1" applyAlignment="1" applyProtection="1">
      <alignment horizontal="distributed" vertical="center"/>
      <protection/>
    </xf>
    <xf numFmtId="219" fontId="10" fillId="0" borderId="24" xfId="38" applyNumberFormat="1" applyFont="1" applyBorder="1" applyAlignment="1" applyProtection="1">
      <alignment horizontal="distributed" vertical="center"/>
      <protection/>
    </xf>
    <xf numFmtId="219" fontId="41" fillId="0" borderId="17" xfId="38" applyNumberFormat="1" applyFont="1" applyBorder="1" applyAlignment="1" applyProtection="1">
      <alignment horizontal="distributed" vertical="center"/>
      <protection/>
    </xf>
    <xf numFmtId="219" fontId="41" fillId="0" borderId="18" xfId="38" applyNumberFormat="1" applyFont="1" applyBorder="1" applyAlignment="1" applyProtection="1">
      <alignment horizontal="distributed" vertical="center"/>
      <protection/>
    </xf>
    <xf numFmtId="219" fontId="41" fillId="0" borderId="19" xfId="38" applyNumberFormat="1" applyFont="1" applyBorder="1" applyAlignment="1" applyProtection="1">
      <alignment horizontal="distributed" vertical="center"/>
      <protection/>
    </xf>
    <xf numFmtId="219" fontId="41" fillId="0" borderId="20" xfId="38" applyNumberFormat="1" applyFont="1" applyBorder="1" applyAlignment="1" applyProtection="1">
      <alignment horizontal="distributed" vertical="center"/>
      <protection/>
    </xf>
    <xf numFmtId="219" fontId="41" fillId="0" borderId="21" xfId="38" applyNumberFormat="1" applyFont="1" applyBorder="1" applyAlignment="1" applyProtection="1">
      <alignment horizontal="distributed" vertical="center"/>
      <protection/>
    </xf>
    <xf numFmtId="219" fontId="41" fillId="0" borderId="22" xfId="38" applyNumberFormat="1" applyFont="1" applyBorder="1" applyAlignment="1" applyProtection="1">
      <alignment horizontal="distributed" vertical="center"/>
      <protection/>
    </xf>
    <xf numFmtId="219" fontId="10" fillId="0" borderId="25" xfId="38" applyNumberFormat="1" applyFont="1" applyBorder="1" applyAlignment="1" applyProtection="1">
      <alignment horizontal="distributed" vertical="center"/>
      <protection/>
    </xf>
    <xf numFmtId="219" fontId="35" fillId="0" borderId="0" xfId="38" applyNumberFormat="1" applyFont="1" applyAlignment="1" applyProtection="1">
      <alignment horizontal="distributed" vertical="center"/>
      <protection/>
    </xf>
    <xf numFmtId="219" fontId="35" fillId="0" borderId="0" xfId="38" applyNumberFormat="1" applyFont="1" applyAlignment="1" applyProtection="1" quotePrefix="1">
      <alignment horizontal="distributed" vertical="center"/>
      <protection/>
    </xf>
    <xf numFmtId="219" fontId="51" fillId="0" borderId="0" xfId="38" applyNumberFormat="1" applyFont="1" applyAlignment="1" applyProtection="1">
      <alignment horizontal="distributed" vertical="center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丁五繳納各項稅捐及規費綜計表(決算數)" xfId="37"/>
    <cellStyle name="一般_丁五繳納各項稅捐及規費綜計表(預算數)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好_d6a" xfId="45"/>
    <cellStyle name="好_d6b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標題_d6a" xfId="67"/>
    <cellStyle name="輸入" xfId="68"/>
    <cellStyle name="輸出" xfId="69"/>
    <cellStyle name="隨後的超連結" xfId="70"/>
    <cellStyle name="檢查儲存格" xfId="71"/>
    <cellStyle name="壞" xfId="72"/>
    <cellStyle name="壞_d6a" xfId="73"/>
    <cellStyle name="壞_d6b" xfId="74"/>
    <cellStyle name="警告文字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BG82"/>
  <sheetViews>
    <sheetView view="pageBreakPreview" zoomScale="60" workbookViewId="0" topLeftCell="A43">
      <selection activeCell="C46" sqref="C46"/>
    </sheetView>
  </sheetViews>
  <sheetFormatPr defaultColWidth="13.25390625" defaultRowHeight="15.75"/>
  <cols>
    <col min="1" max="1" width="38.125" style="77" customWidth="1"/>
    <col min="2" max="2" width="16.00390625" style="73" customWidth="1"/>
    <col min="3" max="3" width="15.625" style="73" customWidth="1"/>
    <col min="4" max="4" width="13.25390625" style="73" customWidth="1"/>
    <col min="5" max="5" width="15.625" style="73" customWidth="1"/>
    <col min="6" max="6" width="15.00390625" style="74" customWidth="1"/>
    <col min="7" max="7" width="11.125" style="73" customWidth="1"/>
    <col min="8" max="8" width="6.375" style="73" customWidth="1"/>
    <col min="9" max="9" width="12.25390625" style="73" customWidth="1"/>
    <col min="10" max="10" width="12.375" style="73" customWidth="1"/>
    <col min="11" max="11" width="15.75390625" style="73" customWidth="1"/>
    <col min="12" max="12" width="8.50390625" style="73" customWidth="1"/>
    <col min="13" max="13" width="13.375" style="73" customWidth="1"/>
    <col min="14" max="14" width="13.00390625" style="73" customWidth="1"/>
    <col min="15" max="15" width="9.50390625" style="73" customWidth="1"/>
    <col min="16" max="16" width="15.50390625" style="75" customWidth="1"/>
    <col min="17" max="17" width="13.00390625" style="73" customWidth="1"/>
    <col min="18" max="18" width="10.50390625" style="73" customWidth="1"/>
    <col min="19" max="19" width="7.50390625" style="73" customWidth="1"/>
    <col min="20" max="20" width="10.125" style="73" customWidth="1"/>
    <col min="21" max="21" width="12.00390625" style="73" customWidth="1"/>
    <col min="22" max="22" width="7.00390625" style="73" customWidth="1"/>
    <col min="23" max="23" width="12.125" style="73" customWidth="1"/>
    <col min="24" max="24" width="9.375" style="73" customWidth="1"/>
    <col min="25" max="25" width="38.625" style="73" customWidth="1"/>
    <col min="26" max="26" width="16.625" style="73" customWidth="1"/>
    <col min="27" max="27" width="14.375" style="73" customWidth="1"/>
    <col min="28" max="28" width="15.875" style="73" customWidth="1"/>
    <col min="29" max="29" width="16.25390625" style="73" customWidth="1"/>
    <col min="30" max="30" width="18.00390625" style="73" customWidth="1"/>
    <col min="31" max="31" width="18.625" style="73" customWidth="1"/>
    <col min="32" max="32" width="17.625" style="73" customWidth="1"/>
    <col min="33" max="33" width="20.50390625" style="73" customWidth="1"/>
    <col min="34" max="34" width="19.875" style="73" customWidth="1"/>
    <col min="35" max="35" width="16.375" style="73" customWidth="1"/>
    <col min="36" max="36" width="17.625" style="73" customWidth="1"/>
    <col min="37" max="37" width="20.125" style="73" customWidth="1"/>
    <col min="38" max="38" width="19.50390625" style="73" customWidth="1"/>
    <col min="39" max="39" width="21.375" style="73" customWidth="1"/>
    <col min="40" max="40" width="18.875" style="73" customWidth="1"/>
    <col min="41" max="41" width="15.375" style="73" customWidth="1"/>
    <col min="42" max="42" width="14.375" style="73" bestFit="1" customWidth="1"/>
    <col min="43" max="16384" width="13.25390625" style="73" customWidth="1"/>
  </cols>
  <sheetData>
    <row r="1" spans="1:40" s="2" customFormat="1" ht="15" customHeight="1">
      <c r="A1" s="1"/>
      <c r="F1" s="3"/>
      <c r="K1" s="4"/>
      <c r="P1" s="5"/>
      <c r="R1" s="1"/>
      <c r="S1" s="6"/>
      <c r="X1" s="7"/>
      <c r="Y1" s="1"/>
      <c r="AN1" s="7"/>
    </row>
    <row r="2" spans="3:40" s="8" customFormat="1" ht="54" customHeight="1">
      <c r="C2" s="174" t="s">
        <v>18</v>
      </c>
      <c r="D2" s="174"/>
      <c r="E2" s="174"/>
      <c r="F2" s="174"/>
      <c r="G2" s="174"/>
      <c r="H2" s="174"/>
      <c r="I2" s="174"/>
      <c r="J2" s="174"/>
      <c r="K2" s="174" t="s">
        <v>19</v>
      </c>
      <c r="L2" s="180"/>
      <c r="M2" s="180"/>
      <c r="N2" s="180"/>
      <c r="O2" s="180"/>
      <c r="P2" s="180"/>
      <c r="R2" s="9"/>
      <c r="S2" s="10"/>
      <c r="X2" s="11"/>
      <c r="AA2" s="174" t="s">
        <v>20</v>
      </c>
      <c r="AB2" s="180"/>
      <c r="AC2" s="180"/>
      <c r="AD2" s="180"/>
      <c r="AE2" s="180"/>
      <c r="AF2" s="180"/>
      <c r="AG2" s="174" t="s">
        <v>21</v>
      </c>
      <c r="AH2" s="174"/>
      <c r="AI2" s="174"/>
      <c r="AJ2" s="174"/>
      <c r="AK2" s="174"/>
      <c r="AN2" s="11"/>
    </row>
    <row r="3" spans="1:40" s="2" customFormat="1" ht="23.25" customHeight="1" thickBot="1">
      <c r="A3" s="12" t="s">
        <v>0</v>
      </c>
      <c r="F3" s="3"/>
      <c r="G3" s="13"/>
      <c r="M3" s="14"/>
      <c r="P3" s="5"/>
      <c r="Q3" s="15"/>
      <c r="R3" s="16"/>
      <c r="X3" s="17" t="s">
        <v>1</v>
      </c>
      <c r="Y3" s="17"/>
      <c r="AN3" s="17" t="s">
        <v>1</v>
      </c>
    </row>
    <row r="4" spans="1:40" s="21" customFormat="1" ht="27" customHeight="1">
      <c r="A4" s="168" t="s">
        <v>22</v>
      </c>
      <c r="B4" s="18"/>
      <c r="C4" s="19"/>
      <c r="D4" s="19"/>
      <c r="E4" s="19"/>
      <c r="F4" s="19"/>
      <c r="G4" s="20" t="s">
        <v>23</v>
      </c>
      <c r="H4" s="19"/>
      <c r="I4" s="19"/>
      <c r="J4" s="19"/>
      <c r="K4" s="19"/>
      <c r="L4" s="19"/>
      <c r="M4" s="19"/>
      <c r="N4" s="20" t="s">
        <v>24</v>
      </c>
      <c r="O4" s="19"/>
      <c r="P4" s="19"/>
      <c r="Q4" s="19"/>
      <c r="R4" s="19"/>
      <c r="S4" s="19"/>
      <c r="T4" s="19"/>
      <c r="U4" s="20" t="s">
        <v>25</v>
      </c>
      <c r="V4" s="19"/>
      <c r="W4" s="19"/>
      <c r="X4" s="19"/>
      <c r="Y4" s="168" t="s">
        <v>22</v>
      </c>
      <c r="Z4" s="19"/>
      <c r="AA4" s="19"/>
      <c r="AB4" s="19"/>
      <c r="AC4" s="20" t="s">
        <v>23</v>
      </c>
      <c r="AD4" s="19"/>
      <c r="AE4" s="19"/>
      <c r="AF4" s="19"/>
      <c r="AG4" s="19"/>
      <c r="AH4" s="20" t="s">
        <v>24</v>
      </c>
      <c r="AI4" s="19"/>
      <c r="AJ4" s="19"/>
      <c r="AK4" s="19"/>
      <c r="AL4" s="20" t="s">
        <v>25</v>
      </c>
      <c r="AM4" s="19"/>
      <c r="AN4" s="19"/>
    </row>
    <row r="5" spans="1:40" s="21" customFormat="1" ht="30" customHeight="1">
      <c r="A5" s="169"/>
      <c r="B5" s="171" t="s">
        <v>26</v>
      </c>
      <c r="C5" s="172"/>
      <c r="D5" s="172"/>
      <c r="E5" s="172"/>
      <c r="F5" s="172"/>
      <c r="G5" s="172"/>
      <c r="H5" s="172"/>
      <c r="I5" s="172"/>
      <c r="J5" s="173"/>
      <c r="K5" s="171" t="s">
        <v>27</v>
      </c>
      <c r="L5" s="172"/>
      <c r="M5" s="172"/>
      <c r="N5" s="172"/>
      <c r="O5" s="172"/>
      <c r="P5" s="172"/>
      <c r="Q5" s="172"/>
      <c r="R5" s="172"/>
      <c r="S5" s="172"/>
      <c r="T5" s="175"/>
      <c r="U5" s="175"/>
      <c r="V5" s="175"/>
      <c r="W5" s="175"/>
      <c r="X5" s="176"/>
      <c r="Y5" s="169"/>
      <c r="Z5" s="171" t="s">
        <v>28</v>
      </c>
      <c r="AA5" s="172"/>
      <c r="AB5" s="172"/>
      <c r="AC5" s="172"/>
      <c r="AD5" s="172"/>
      <c r="AE5" s="172"/>
      <c r="AF5" s="173"/>
      <c r="AG5" s="177" t="s">
        <v>29</v>
      </c>
      <c r="AH5" s="178"/>
      <c r="AI5" s="178"/>
      <c r="AJ5" s="178"/>
      <c r="AK5" s="178"/>
      <c r="AL5" s="178"/>
      <c r="AM5" s="178"/>
      <c r="AN5" s="178"/>
    </row>
    <row r="6" spans="1:40" s="21" customFormat="1" ht="32.25" customHeight="1">
      <c r="A6" s="169"/>
      <c r="B6" s="165" t="s">
        <v>100</v>
      </c>
      <c r="C6" s="166"/>
      <c r="D6" s="166"/>
      <c r="E6" s="166"/>
      <c r="F6" s="167"/>
      <c r="G6" s="165" t="s">
        <v>30</v>
      </c>
      <c r="H6" s="166"/>
      <c r="I6" s="166"/>
      <c r="J6" s="167"/>
      <c r="K6" s="165" t="s">
        <v>100</v>
      </c>
      <c r="L6" s="166"/>
      <c r="M6" s="166"/>
      <c r="N6" s="166"/>
      <c r="O6" s="166"/>
      <c r="P6" s="166"/>
      <c r="Q6" s="167"/>
      <c r="R6" s="165" t="s">
        <v>30</v>
      </c>
      <c r="S6" s="166"/>
      <c r="T6" s="166"/>
      <c r="U6" s="166"/>
      <c r="V6" s="166"/>
      <c r="W6" s="166"/>
      <c r="X6" s="167"/>
      <c r="Y6" s="169"/>
      <c r="Z6" s="165" t="s">
        <v>102</v>
      </c>
      <c r="AA6" s="166"/>
      <c r="AB6" s="166"/>
      <c r="AC6" s="166"/>
      <c r="AD6" s="166"/>
      <c r="AE6" s="166"/>
      <c r="AF6" s="167"/>
      <c r="AG6" s="179"/>
      <c r="AH6" s="175"/>
      <c r="AI6" s="175"/>
      <c r="AJ6" s="175"/>
      <c r="AK6" s="175"/>
      <c r="AL6" s="175"/>
      <c r="AM6" s="175"/>
      <c r="AN6" s="175"/>
    </row>
    <row r="7" spans="1:42" s="21" customFormat="1" ht="50.25" customHeight="1" thickBot="1">
      <c r="A7" s="170"/>
      <c r="B7" s="22" t="s">
        <v>2</v>
      </c>
      <c r="C7" s="23" t="s">
        <v>3</v>
      </c>
      <c r="D7" s="23" t="s">
        <v>4</v>
      </c>
      <c r="E7" s="23" t="s">
        <v>31</v>
      </c>
      <c r="F7" s="22" t="s">
        <v>32</v>
      </c>
      <c r="G7" s="23" t="s">
        <v>3</v>
      </c>
      <c r="H7" s="23" t="s">
        <v>33</v>
      </c>
      <c r="I7" s="23" t="s">
        <v>31</v>
      </c>
      <c r="J7" s="22" t="s">
        <v>32</v>
      </c>
      <c r="K7" s="23" t="s">
        <v>5</v>
      </c>
      <c r="L7" s="23" t="s">
        <v>6</v>
      </c>
      <c r="M7" s="23" t="s">
        <v>7</v>
      </c>
      <c r="N7" s="23" t="s">
        <v>3</v>
      </c>
      <c r="O7" s="23" t="s">
        <v>4</v>
      </c>
      <c r="P7" s="23" t="s">
        <v>31</v>
      </c>
      <c r="Q7" s="22" t="s">
        <v>32</v>
      </c>
      <c r="R7" s="23" t="s">
        <v>5</v>
      </c>
      <c r="S7" s="23" t="s">
        <v>6</v>
      </c>
      <c r="T7" s="23" t="s">
        <v>7</v>
      </c>
      <c r="U7" s="23" t="s">
        <v>3</v>
      </c>
      <c r="V7" s="23" t="s">
        <v>4</v>
      </c>
      <c r="W7" s="23" t="s">
        <v>31</v>
      </c>
      <c r="X7" s="22" t="s">
        <v>32</v>
      </c>
      <c r="Y7" s="170"/>
      <c r="Z7" s="22" t="s">
        <v>2</v>
      </c>
      <c r="AA7" s="23" t="s">
        <v>5</v>
      </c>
      <c r="AB7" s="23" t="s">
        <v>7</v>
      </c>
      <c r="AC7" s="23" t="s">
        <v>3</v>
      </c>
      <c r="AD7" s="23" t="s">
        <v>4</v>
      </c>
      <c r="AE7" s="23" t="s">
        <v>31</v>
      </c>
      <c r="AF7" s="22" t="s">
        <v>8</v>
      </c>
      <c r="AG7" s="24" t="s">
        <v>2</v>
      </c>
      <c r="AH7" s="23" t="s">
        <v>5</v>
      </c>
      <c r="AI7" s="23" t="s">
        <v>6</v>
      </c>
      <c r="AJ7" s="23" t="s">
        <v>7</v>
      </c>
      <c r="AK7" s="23" t="s">
        <v>34</v>
      </c>
      <c r="AL7" s="23" t="s">
        <v>33</v>
      </c>
      <c r="AM7" s="23" t="s">
        <v>9</v>
      </c>
      <c r="AN7" s="23" t="s">
        <v>32</v>
      </c>
      <c r="AO7" s="25" t="s">
        <v>35</v>
      </c>
      <c r="AP7" s="25" t="s">
        <v>36</v>
      </c>
    </row>
    <row r="8" spans="1:40" s="34" customFormat="1" ht="15" customHeight="1">
      <c r="A8" s="26"/>
      <c r="B8" s="27"/>
      <c r="C8" s="28"/>
      <c r="D8" s="29"/>
      <c r="E8" s="30"/>
      <c r="F8" s="31"/>
      <c r="G8" s="32"/>
      <c r="H8" s="28"/>
      <c r="I8" s="29"/>
      <c r="J8" s="28"/>
      <c r="K8" s="28"/>
      <c r="L8" s="28"/>
      <c r="M8" s="28"/>
      <c r="N8" s="28"/>
      <c r="O8" s="28"/>
      <c r="P8" s="33"/>
      <c r="Q8" s="28"/>
      <c r="R8" s="28"/>
      <c r="S8" s="28"/>
      <c r="T8" s="28"/>
      <c r="U8" s="28"/>
      <c r="V8" s="28"/>
      <c r="W8" s="33"/>
      <c r="X8" s="28"/>
      <c r="Y8" s="26"/>
      <c r="Z8" s="28"/>
      <c r="AA8" s="28"/>
      <c r="AB8" s="28"/>
      <c r="AC8" s="28"/>
      <c r="AD8" s="28"/>
      <c r="AE8" s="33"/>
      <c r="AF8" s="29"/>
      <c r="AG8" s="33"/>
      <c r="AH8" s="33"/>
      <c r="AI8" s="33"/>
      <c r="AJ8" s="33"/>
      <c r="AK8" s="33"/>
      <c r="AL8" s="33"/>
      <c r="AM8" s="33"/>
      <c r="AN8" s="33"/>
    </row>
    <row r="9" spans="1:42" s="36" customFormat="1" ht="28.5" customHeight="1">
      <c r="A9" s="35" t="s">
        <v>103</v>
      </c>
      <c r="B9" s="46">
        <f aca="true" t="shared" si="0" ref="B9:X9">B10</f>
        <v>11943</v>
      </c>
      <c r="C9" s="46">
        <f t="shared" si="0"/>
        <v>158970</v>
      </c>
      <c r="D9" s="46">
        <f t="shared" si="0"/>
        <v>0</v>
      </c>
      <c r="E9" s="46">
        <f t="shared" si="0"/>
        <v>170913</v>
      </c>
      <c r="F9" s="46">
        <f t="shared" si="0"/>
        <v>1691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5791</v>
      </c>
      <c r="L9" s="46">
        <f t="shared" si="0"/>
        <v>0</v>
      </c>
      <c r="M9" s="46">
        <f t="shared" si="0"/>
        <v>2409</v>
      </c>
      <c r="N9" s="46">
        <f t="shared" si="0"/>
        <v>1422</v>
      </c>
      <c r="O9" s="46">
        <f t="shared" si="0"/>
        <v>0</v>
      </c>
      <c r="P9" s="46">
        <f t="shared" si="0"/>
        <v>9622</v>
      </c>
      <c r="Q9" s="46">
        <f t="shared" si="0"/>
        <v>228</v>
      </c>
      <c r="R9" s="46">
        <f t="shared" si="0"/>
        <v>0</v>
      </c>
      <c r="S9" s="46">
        <f t="shared" si="0"/>
        <v>0</v>
      </c>
      <c r="T9" s="46">
        <f t="shared" si="0"/>
        <v>0</v>
      </c>
      <c r="U9" s="46">
        <f t="shared" si="0"/>
        <v>0</v>
      </c>
      <c r="V9" s="46">
        <f t="shared" si="0"/>
        <v>0</v>
      </c>
      <c r="W9" s="46">
        <f t="shared" si="0"/>
        <v>0</v>
      </c>
      <c r="X9" s="46">
        <f t="shared" si="0"/>
        <v>0</v>
      </c>
      <c r="Y9" s="153" t="s">
        <v>37</v>
      </c>
      <c r="Z9" s="46">
        <f aca="true" t="shared" si="1" ref="Z9:AP9">Z10</f>
        <v>0</v>
      </c>
      <c r="AA9" s="46">
        <f t="shared" si="1"/>
        <v>0</v>
      </c>
      <c r="AB9" s="46">
        <f t="shared" si="1"/>
        <v>0</v>
      </c>
      <c r="AC9" s="46">
        <f t="shared" si="1"/>
        <v>0</v>
      </c>
      <c r="AD9" s="46">
        <f t="shared" si="1"/>
        <v>1472</v>
      </c>
      <c r="AE9" s="46">
        <f t="shared" si="1"/>
        <v>1472</v>
      </c>
      <c r="AF9" s="46">
        <f t="shared" si="1"/>
        <v>60</v>
      </c>
      <c r="AG9" s="46">
        <f t="shared" si="1"/>
        <v>11943</v>
      </c>
      <c r="AH9" s="46">
        <f t="shared" si="1"/>
        <v>5791</v>
      </c>
      <c r="AI9" s="46">
        <f t="shared" si="1"/>
        <v>0</v>
      </c>
      <c r="AJ9" s="46">
        <f t="shared" si="1"/>
        <v>2409</v>
      </c>
      <c r="AK9" s="46">
        <f t="shared" si="1"/>
        <v>160392</v>
      </c>
      <c r="AL9" s="46">
        <f t="shared" si="1"/>
        <v>1472</v>
      </c>
      <c r="AM9" s="46">
        <f t="shared" si="1"/>
        <v>182007</v>
      </c>
      <c r="AN9" s="46">
        <f t="shared" si="1"/>
        <v>1979</v>
      </c>
      <c r="AO9" s="36">
        <f t="shared" si="1"/>
        <v>0</v>
      </c>
      <c r="AP9" s="36">
        <f t="shared" si="1"/>
        <v>0</v>
      </c>
    </row>
    <row r="10" spans="1:42" s="42" customFormat="1" ht="31.5" customHeight="1">
      <c r="A10" s="37" t="s">
        <v>10</v>
      </c>
      <c r="B10" s="38">
        <v>11943</v>
      </c>
      <c r="C10" s="38">
        <v>158970</v>
      </c>
      <c r="D10" s="38"/>
      <c r="E10" s="39">
        <f>SUM(B10:D10)</f>
        <v>170913</v>
      </c>
      <c r="F10" s="38">
        <v>1691</v>
      </c>
      <c r="G10" s="38"/>
      <c r="H10" s="38"/>
      <c r="I10" s="39">
        <f>SUM(G10:H10)</f>
        <v>0</v>
      </c>
      <c r="J10" s="38"/>
      <c r="K10" s="38">
        <v>5791</v>
      </c>
      <c r="L10" s="38"/>
      <c r="M10" s="38">
        <v>2409</v>
      </c>
      <c r="N10" s="38">
        <v>1422</v>
      </c>
      <c r="O10" s="38"/>
      <c r="P10" s="40">
        <f>SUM(K10:O10)</f>
        <v>9622</v>
      </c>
      <c r="Q10" s="38">
        <v>228</v>
      </c>
      <c r="R10" s="38"/>
      <c r="S10" s="38"/>
      <c r="T10" s="38"/>
      <c r="U10" s="38"/>
      <c r="V10" s="38"/>
      <c r="W10" s="40">
        <f>SUM(R10:V10)</f>
        <v>0</v>
      </c>
      <c r="X10" s="38"/>
      <c r="Y10" s="37" t="s">
        <v>10</v>
      </c>
      <c r="Z10" s="38"/>
      <c r="AA10" s="38"/>
      <c r="AB10" s="38"/>
      <c r="AC10" s="38"/>
      <c r="AD10" s="38">
        <v>1472</v>
      </c>
      <c r="AE10" s="39">
        <f>SUM(Z10:AD10)</f>
        <v>1472</v>
      </c>
      <c r="AF10" s="38">
        <v>60</v>
      </c>
      <c r="AG10" s="39">
        <f>B10+Z10</f>
        <v>11943</v>
      </c>
      <c r="AH10" s="39">
        <f>K10+R10+AA10</f>
        <v>5791</v>
      </c>
      <c r="AI10" s="39">
        <f>L10+S10</f>
        <v>0</v>
      </c>
      <c r="AJ10" s="39">
        <f>M10+T10+AB10</f>
        <v>2409</v>
      </c>
      <c r="AK10" s="39">
        <f>C10+G10+N10+U10+AC10</f>
        <v>160392</v>
      </c>
      <c r="AL10" s="39">
        <f>D10+H10+O10+V10+AD10</f>
        <v>1472</v>
      </c>
      <c r="AM10" s="39">
        <f>SUM(AG10:AL10)</f>
        <v>182007</v>
      </c>
      <c r="AN10" s="39">
        <f>F10+J10+Q10+X10+AF10</f>
        <v>1979</v>
      </c>
      <c r="AO10" s="41"/>
      <c r="AP10" s="41"/>
    </row>
    <row r="11" spans="1:40" s="42" customFormat="1" ht="20.2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4"/>
      <c r="R11" s="44"/>
      <c r="S11" s="44"/>
      <c r="T11" s="44"/>
      <c r="U11" s="44"/>
      <c r="V11" s="44"/>
      <c r="W11" s="45"/>
      <c r="X11" s="44"/>
      <c r="Y11" s="43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2" s="36" customFormat="1" ht="28.5" customHeight="1">
      <c r="A12" s="35" t="s">
        <v>38</v>
      </c>
      <c r="B12" s="46">
        <f aca="true" t="shared" si="2" ref="B12:X12">SUM(B13:B17)</f>
        <v>25188350</v>
      </c>
      <c r="C12" s="46">
        <f t="shared" si="2"/>
        <v>68899107</v>
      </c>
      <c r="D12" s="46">
        <f t="shared" si="2"/>
        <v>250440</v>
      </c>
      <c r="E12" s="46">
        <f t="shared" si="2"/>
        <v>94337897</v>
      </c>
      <c r="F12" s="46">
        <f t="shared" si="2"/>
        <v>6457272</v>
      </c>
      <c r="G12" s="46">
        <f t="shared" si="2"/>
        <v>60226</v>
      </c>
      <c r="H12" s="46">
        <f t="shared" si="2"/>
        <v>0</v>
      </c>
      <c r="I12" s="46">
        <f t="shared" si="2"/>
        <v>60226</v>
      </c>
      <c r="J12" s="46">
        <f t="shared" si="2"/>
        <v>52099</v>
      </c>
      <c r="K12" s="46">
        <f t="shared" si="2"/>
        <v>4173590</v>
      </c>
      <c r="L12" s="46">
        <f t="shared" si="2"/>
        <v>3388</v>
      </c>
      <c r="M12" s="46">
        <f t="shared" si="2"/>
        <v>824442</v>
      </c>
      <c r="N12" s="46">
        <f t="shared" si="2"/>
        <v>99065</v>
      </c>
      <c r="O12" s="46">
        <f t="shared" si="2"/>
        <v>1727</v>
      </c>
      <c r="P12" s="46">
        <f t="shared" si="2"/>
        <v>5102212</v>
      </c>
      <c r="Q12" s="46">
        <f t="shared" si="2"/>
        <v>1090259</v>
      </c>
      <c r="R12" s="46">
        <f t="shared" si="2"/>
        <v>124713</v>
      </c>
      <c r="S12" s="46">
        <f t="shared" si="2"/>
        <v>0</v>
      </c>
      <c r="T12" s="46">
        <f t="shared" si="2"/>
        <v>12938</v>
      </c>
      <c r="U12" s="46">
        <f t="shared" si="2"/>
        <v>98682</v>
      </c>
      <c r="V12" s="46">
        <f t="shared" si="2"/>
        <v>37</v>
      </c>
      <c r="W12" s="46">
        <f t="shared" si="2"/>
        <v>236370</v>
      </c>
      <c r="X12" s="46">
        <f t="shared" si="2"/>
        <v>108468</v>
      </c>
      <c r="Y12" s="35" t="s">
        <v>38</v>
      </c>
      <c r="Z12" s="46">
        <f aca="true" t="shared" si="3" ref="Z12:AP12">SUM(Z13:Z17)</f>
        <v>50257</v>
      </c>
      <c r="AA12" s="46">
        <f t="shared" si="3"/>
        <v>0</v>
      </c>
      <c r="AB12" s="46">
        <f t="shared" si="3"/>
        <v>1729</v>
      </c>
      <c r="AC12" s="46">
        <f t="shared" si="3"/>
        <v>0</v>
      </c>
      <c r="AD12" s="46">
        <f t="shared" si="3"/>
        <v>245502</v>
      </c>
      <c r="AE12" s="46">
        <f t="shared" si="3"/>
        <v>297488</v>
      </c>
      <c r="AF12" s="46">
        <f t="shared" si="3"/>
        <v>1101</v>
      </c>
      <c r="AG12" s="46">
        <f t="shared" si="3"/>
        <v>25238607</v>
      </c>
      <c r="AH12" s="46">
        <f t="shared" si="3"/>
        <v>4298303</v>
      </c>
      <c r="AI12" s="46">
        <f t="shared" si="3"/>
        <v>3388</v>
      </c>
      <c r="AJ12" s="46">
        <f t="shared" si="3"/>
        <v>839109</v>
      </c>
      <c r="AK12" s="46">
        <f t="shared" si="3"/>
        <v>69157080</v>
      </c>
      <c r="AL12" s="46">
        <f t="shared" si="3"/>
        <v>497706</v>
      </c>
      <c r="AM12" s="46">
        <f t="shared" si="3"/>
        <v>100034193</v>
      </c>
      <c r="AN12" s="46">
        <f t="shared" si="3"/>
        <v>7709199</v>
      </c>
      <c r="AO12" s="36">
        <f t="shared" si="3"/>
        <v>39041971053</v>
      </c>
      <c r="AP12" s="36">
        <f t="shared" si="3"/>
        <v>0</v>
      </c>
    </row>
    <row r="13" spans="1:42" s="52" customFormat="1" ht="31.5" customHeight="1">
      <c r="A13" s="47" t="s">
        <v>39</v>
      </c>
      <c r="B13" s="48"/>
      <c r="C13" s="48">
        <v>612594</v>
      </c>
      <c r="D13" s="48">
        <v>403</v>
      </c>
      <c r="E13" s="49">
        <f>SUM(B13:D13)</f>
        <v>612997</v>
      </c>
      <c r="F13" s="48">
        <v>2522</v>
      </c>
      <c r="G13" s="48"/>
      <c r="H13" s="48"/>
      <c r="I13" s="49">
        <f>SUM(G13:H13)</f>
        <v>0</v>
      </c>
      <c r="J13" s="48"/>
      <c r="K13" s="48">
        <v>1871471</v>
      </c>
      <c r="L13" s="48">
        <v>3388</v>
      </c>
      <c r="M13" s="48">
        <v>102736</v>
      </c>
      <c r="N13" s="48">
        <v>5640</v>
      </c>
      <c r="O13" s="48">
        <v>1727</v>
      </c>
      <c r="P13" s="50">
        <f>SUM(K13:O13)</f>
        <v>1984962</v>
      </c>
      <c r="Q13" s="48">
        <v>38221</v>
      </c>
      <c r="R13" s="48"/>
      <c r="S13" s="48"/>
      <c r="T13" s="48"/>
      <c r="U13" s="48">
        <v>318</v>
      </c>
      <c r="V13" s="48"/>
      <c r="W13" s="50">
        <f>SUM(R13:V13)</f>
        <v>318</v>
      </c>
      <c r="X13" s="48">
        <v>511</v>
      </c>
      <c r="Y13" s="47" t="s">
        <v>39</v>
      </c>
      <c r="Z13" s="48">
        <v>50257</v>
      </c>
      <c r="AA13" s="48"/>
      <c r="AB13" s="48">
        <v>1729</v>
      </c>
      <c r="AC13" s="48"/>
      <c r="AD13" s="48">
        <v>1553</v>
      </c>
      <c r="AE13" s="49">
        <f>SUM(Z13:AD13)</f>
        <v>53539</v>
      </c>
      <c r="AF13" s="48">
        <v>1010</v>
      </c>
      <c r="AG13" s="49">
        <f>B13+Z13</f>
        <v>50257</v>
      </c>
      <c r="AH13" s="49">
        <f>K13+R13+AA13</f>
        <v>1871471</v>
      </c>
      <c r="AI13" s="49">
        <f>L13+S13</f>
        <v>3388</v>
      </c>
      <c r="AJ13" s="49">
        <f>M13+T13+AB13</f>
        <v>104465</v>
      </c>
      <c r="AK13" s="49">
        <f aca="true" t="shared" si="4" ref="AK13:AL17">C13+G13+N13+U13+AC13</f>
        <v>618552</v>
      </c>
      <c r="AL13" s="49">
        <f t="shared" si="4"/>
        <v>3683</v>
      </c>
      <c r="AM13" s="49">
        <f>SUM(AG13:AL13)</f>
        <v>2651816</v>
      </c>
      <c r="AN13" s="49">
        <f>F13+J13+Q13+X13+AF13</f>
        <v>42264</v>
      </c>
      <c r="AO13" s="51">
        <v>1521349</v>
      </c>
      <c r="AP13" s="51"/>
    </row>
    <row r="14" spans="1:42" s="42" customFormat="1" ht="31.5" customHeight="1">
      <c r="A14" s="53" t="s">
        <v>40</v>
      </c>
      <c r="B14" s="38">
        <v>8008633</v>
      </c>
      <c r="C14" s="38">
        <v>67683199</v>
      </c>
      <c r="D14" s="38">
        <v>250037</v>
      </c>
      <c r="E14" s="39">
        <f>SUM(B14:D14)</f>
        <v>75941869</v>
      </c>
      <c r="F14" s="38">
        <v>4901386</v>
      </c>
      <c r="G14" s="38">
        <v>7188</v>
      </c>
      <c r="H14" s="38"/>
      <c r="I14" s="39">
        <f>SUM(G14:H14)</f>
        <v>7188</v>
      </c>
      <c r="J14" s="38">
        <v>9014</v>
      </c>
      <c r="K14" s="38">
        <v>1121300</v>
      </c>
      <c r="L14" s="38"/>
      <c r="M14" s="38">
        <v>354246</v>
      </c>
      <c r="N14" s="38">
        <v>30416</v>
      </c>
      <c r="O14" s="38"/>
      <c r="P14" s="40">
        <f>SUM(K14:O14)</f>
        <v>1505962</v>
      </c>
      <c r="Q14" s="38">
        <v>403101</v>
      </c>
      <c r="R14" s="38"/>
      <c r="S14" s="38"/>
      <c r="T14" s="38">
        <v>2</v>
      </c>
      <c r="U14" s="38">
        <v>34718</v>
      </c>
      <c r="V14" s="38"/>
      <c r="W14" s="40">
        <f>SUM(R14:V14)</f>
        <v>34720</v>
      </c>
      <c r="X14" s="38">
        <v>228</v>
      </c>
      <c r="Y14" s="53" t="s">
        <v>40</v>
      </c>
      <c r="Z14" s="38"/>
      <c r="AA14" s="38"/>
      <c r="AB14" s="38"/>
      <c r="AC14" s="38"/>
      <c r="AD14" s="38"/>
      <c r="AE14" s="39">
        <f>SUM(Z14:AD14)</f>
        <v>0</v>
      </c>
      <c r="AF14" s="38"/>
      <c r="AG14" s="39">
        <f>B14+Z14</f>
        <v>8008633</v>
      </c>
      <c r="AH14" s="39">
        <f>K14+R14+AA14</f>
        <v>1121300</v>
      </c>
      <c r="AI14" s="39">
        <f>L14+S14</f>
        <v>0</v>
      </c>
      <c r="AJ14" s="39">
        <f>M14+T14+AB14</f>
        <v>354248</v>
      </c>
      <c r="AK14" s="39">
        <f t="shared" si="4"/>
        <v>67755521</v>
      </c>
      <c r="AL14" s="39">
        <f t="shared" si="4"/>
        <v>250037</v>
      </c>
      <c r="AM14" s="39">
        <f>SUM(AG14:AL14)</f>
        <v>77489739</v>
      </c>
      <c r="AN14" s="39">
        <f>F14+J14+Q14+X14+AF14</f>
        <v>5313729</v>
      </c>
      <c r="AO14" s="41">
        <v>38770870261</v>
      </c>
      <c r="AP14" s="41"/>
    </row>
    <row r="15" spans="1:42" s="42" customFormat="1" ht="31.5" customHeight="1">
      <c r="A15" s="37" t="s">
        <v>41</v>
      </c>
      <c r="B15" s="38">
        <v>17131398</v>
      </c>
      <c r="C15" s="38">
        <v>100961</v>
      </c>
      <c r="D15" s="38"/>
      <c r="E15" s="39">
        <f>SUM(B15:D15)</f>
        <v>17232359</v>
      </c>
      <c r="F15" s="38">
        <v>1547484</v>
      </c>
      <c r="G15" s="38">
        <v>36541</v>
      </c>
      <c r="H15" s="38"/>
      <c r="I15" s="39">
        <f>SUM(G15:H15)</f>
        <v>36541</v>
      </c>
      <c r="J15" s="38">
        <v>43085</v>
      </c>
      <c r="K15" s="38">
        <v>1036350</v>
      </c>
      <c r="L15" s="38"/>
      <c r="M15" s="38">
        <v>332110</v>
      </c>
      <c r="N15" s="38">
        <v>44277</v>
      </c>
      <c r="O15" s="38"/>
      <c r="P15" s="40">
        <f>SUM(K15:O15)</f>
        <v>1412737</v>
      </c>
      <c r="Q15" s="38">
        <v>626656</v>
      </c>
      <c r="R15" s="38">
        <v>124713</v>
      </c>
      <c r="S15" s="38"/>
      <c r="T15" s="38">
        <v>12936</v>
      </c>
      <c r="U15" s="38">
        <v>54815</v>
      </c>
      <c r="V15" s="38">
        <v>37</v>
      </c>
      <c r="W15" s="40">
        <f>SUM(R15:V15)</f>
        <v>192501</v>
      </c>
      <c r="X15" s="38">
        <v>107138</v>
      </c>
      <c r="Y15" s="37" t="s">
        <v>41</v>
      </c>
      <c r="Z15" s="41"/>
      <c r="AA15" s="38"/>
      <c r="AB15" s="38"/>
      <c r="AC15" s="38"/>
      <c r="AD15" s="38">
        <v>225727</v>
      </c>
      <c r="AE15" s="39">
        <f>SUM(Z15:AD15)</f>
        <v>225727</v>
      </c>
      <c r="AF15" s="38"/>
      <c r="AG15" s="39">
        <f>B15+Z15</f>
        <v>17131398</v>
      </c>
      <c r="AH15" s="39">
        <f>K15+R15+AA15</f>
        <v>1161063</v>
      </c>
      <c r="AI15" s="39">
        <f>L15+S15</f>
        <v>0</v>
      </c>
      <c r="AJ15" s="39">
        <f>M15+T15+AB15</f>
        <v>345046</v>
      </c>
      <c r="AK15" s="39">
        <f t="shared" si="4"/>
        <v>236594</v>
      </c>
      <c r="AL15" s="39">
        <f t="shared" si="4"/>
        <v>225764</v>
      </c>
      <c r="AM15" s="39">
        <f>SUM(AG15:AL15)</f>
        <v>19099865</v>
      </c>
      <c r="AN15" s="39">
        <f>F15+J15+Q15+X15+AF15</f>
        <v>2324363</v>
      </c>
      <c r="AO15" s="41">
        <v>1370325</v>
      </c>
      <c r="AP15" s="41"/>
    </row>
    <row r="16" spans="1:42" s="52" customFormat="1" ht="31.5" customHeight="1">
      <c r="A16" s="47" t="s">
        <v>104</v>
      </c>
      <c r="B16" s="48">
        <v>35</v>
      </c>
      <c r="C16" s="48">
        <v>502353</v>
      </c>
      <c r="D16" s="48"/>
      <c r="E16" s="49">
        <f>SUM(B16:D16)</f>
        <v>502388</v>
      </c>
      <c r="F16" s="48"/>
      <c r="G16" s="48">
        <v>16497</v>
      </c>
      <c r="H16" s="48"/>
      <c r="I16" s="49">
        <f>SUM(G16:H16)</f>
        <v>16497</v>
      </c>
      <c r="J16" s="48"/>
      <c r="K16" s="48"/>
      <c r="L16" s="48"/>
      <c r="M16" s="48">
        <v>11951</v>
      </c>
      <c r="N16" s="48">
        <v>9743</v>
      </c>
      <c r="O16" s="48"/>
      <c r="P16" s="50">
        <f>SUM(K16:O16)</f>
        <v>21694</v>
      </c>
      <c r="Q16" s="48">
        <v>7651</v>
      </c>
      <c r="R16" s="48"/>
      <c r="S16" s="48"/>
      <c r="T16" s="48"/>
      <c r="U16" s="48"/>
      <c r="V16" s="48"/>
      <c r="W16" s="50">
        <f>SUM(R16:V16)</f>
        <v>0</v>
      </c>
      <c r="X16" s="48"/>
      <c r="Y16" s="47" t="s">
        <v>11</v>
      </c>
      <c r="Z16" s="48"/>
      <c r="AA16" s="48"/>
      <c r="AB16" s="48"/>
      <c r="AC16" s="48"/>
      <c r="AD16" s="48">
        <v>18222</v>
      </c>
      <c r="AE16" s="49">
        <f>SUM(Z16:AD16)</f>
        <v>18222</v>
      </c>
      <c r="AF16" s="48">
        <v>91</v>
      </c>
      <c r="AG16" s="49">
        <f>B16+Z16</f>
        <v>35</v>
      </c>
      <c r="AH16" s="49">
        <f>K16+R16+AA16</f>
        <v>0</v>
      </c>
      <c r="AI16" s="49">
        <f>L16+S16</f>
        <v>0</v>
      </c>
      <c r="AJ16" s="49">
        <f>M16+T16+AB16</f>
        <v>11951</v>
      </c>
      <c r="AK16" s="49">
        <f t="shared" si="4"/>
        <v>528593</v>
      </c>
      <c r="AL16" s="49">
        <f t="shared" si="4"/>
        <v>18222</v>
      </c>
      <c r="AM16" s="49">
        <f>SUM(AG16:AL16)</f>
        <v>558801</v>
      </c>
      <c r="AN16" s="49">
        <f>F16+J16+Q16+X16+AF16</f>
        <v>7742</v>
      </c>
      <c r="AO16" s="51">
        <v>226721</v>
      </c>
      <c r="AP16" s="51"/>
    </row>
    <row r="17" spans="1:42" s="42" customFormat="1" ht="31.5" customHeight="1">
      <c r="A17" s="54" t="s">
        <v>42</v>
      </c>
      <c r="B17" s="38">
        <v>48284</v>
      </c>
      <c r="C17" s="38"/>
      <c r="D17" s="38"/>
      <c r="E17" s="39">
        <f>SUM(B17:D17)</f>
        <v>48284</v>
      </c>
      <c r="F17" s="38">
        <v>5880</v>
      </c>
      <c r="G17" s="38"/>
      <c r="H17" s="38"/>
      <c r="I17" s="39">
        <f>SUM(G17:H17)</f>
        <v>0</v>
      </c>
      <c r="J17" s="38"/>
      <c r="K17" s="38">
        <v>144469</v>
      </c>
      <c r="L17" s="38"/>
      <c r="M17" s="38">
        <v>23399</v>
      </c>
      <c r="N17" s="38">
        <v>8989</v>
      </c>
      <c r="O17" s="38"/>
      <c r="P17" s="40">
        <f>SUM(K17:O17)</f>
        <v>176857</v>
      </c>
      <c r="Q17" s="38">
        <v>14630</v>
      </c>
      <c r="R17" s="38"/>
      <c r="S17" s="38"/>
      <c r="T17" s="38"/>
      <c r="U17" s="38">
        <v>8831</v>
      </c>
      <c r="V17" s="38"/>
      <c r="W17" s="40">
        <f>SUM(R17:V17)</f>
        <v>8831</v>
      </c>
      <c r="X17" s="38">
        <v>591</v>
      </c>
      <c r="Y17" s="54" t="s">
        <v>42</v>
      </c>
      <c r="Z17" s="38"/>
      <c r="AA17" s="38"/>
      <c r="AB17" s="38"/>
      <c r="AC17" s="38"/>
      <c r="AD17" s="38"/>
      <c r="AE17" s="39">
        <f>SUM(Z17:AD17)</f>
        <v>0</v>
      </c>
      <c r="AF17" s="38"/>
      <c r="AG17" s="39">
        <f>B17+Z17</f>
        <v>48284</v>
      </c>
      <c r="AH17" s="39">
        <f>K17+R17+AA17</f>
        <v>144469</v>
      </c>
      <c r="AI17" s="39">
        <f>L17+S17</f>
        <v>0</v>
      </c>
      <c r="AJ17" s="39">
        <f>M17+T17+AB17</f>
        <v>23399</v>
      </c>
      <c r="AK17" s="39">
        <f t="shared" si="4"/>
        <v>17820</v>
      </c>
      <c r="AL17" s="39">
        <f t="shared" si="4"/>
        <v>0</v>
      </c>
      <c r="AM17" s="39">
        <f>SUM(AG17:AL17)</f>
        <v>233972</v>
      </c>
      <c r="AN17" s="39">
        <f>F17+J17+Q17+X17+AF17</f>
        <v>21101</v>
      </c>
      <c r="AO17" s="41">
        <v>267982397</v>
      </c>
      <c r="AP17" s="41"/>
    </row>
    <row r="18" spans="1:40" s="42" customFormat="1" ht="21" customHeight="1">
      <c r="A18" s="55"/>
      <c r="B18" s="39"/>
      <c r="C18" s="39"/>
      <c r="D18" s="39"/>
      <c r="E18" s="39"/>
      <c r="F18" s="39"/>
      <c r="G18" s="46"/>
      <c r="H18" s="39"/>
      <c r="I18" s="39"/>
      <c r="J18" s="39"/>
      <c r="K18" s="39"/>
      <c r="L18" s="39"/>
      <c r="M18" s="39"/>
      <c r="N18" s="39"/>
      <c r="O18" s="39"/>
      <c r="P18" s="56"/>
      <c r="Q18" s="39"/>
      <c r="R18" s="39"/>
      <c r="S18" s="39"/>
      <c r="T18" s="39"/>
      <c r="U18" s="39"/>
      <c r="V18" s="39"/>
      <c r="W18" s="56"/>
      <c r="X18" s="39"/>
      <c r="Y18" s="43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2" s="57" customFormat="1" ht="28.5" customHeight="1">
      <c r="A19" s="35" t="s">
        <v>43</v>
      </c>
      <c r="B19" s="46">
        <f aca="true" t="shared" si="5" ref="B19:X19">SUM(B20:B25)</f>
        <v>3873996</v>
      </c>
      <c r="C19" s="46">
        <f t="shared" si="5"/>
        <v>23369296</v>
      </c>
      <c r="D19" s="46">
        <f t="shared" si="5"/>
        <v>0</v>
      </c>
      <c r="E19" s="46">
        <f t="shared" si="5"/>
        <v>27243292</v>
      </c>
      <c r="F19" s="46">
        <f t="shared" si="5"/>
        <v>46645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46">
        <f t="shared" si="5"/>
        <v>0</v>
      </c>
      <c r="K19" s="46">
        <f t="shared" si="5"/>
        <v>1050083</v>
      </c>
      <c r="L19" s="46">
        <f t="shared" si="5"/>
        <v>0</v>
      </c>
      <c r="M19" s="46">
        <f t="shared" si="5"/>
        <v>173450</v>
      </c>
      <c r="N19" s="46">
        <f t="shared" si="5"/>
        <v>226197</v>
      </c>
      <c r="O19" s="46">
        <f t="shared" si="5"/>
        <v>1</v>
      </c>
      <c r="P19" s="46">
        <f t="shared" si="5"/>
        <v>1449731</v>
      </c>
      <c r="Q19" s="46">
        <f t="shared" si="5"/>
        <v>58872</v>
      </c>
      <c r="R19" s="46">
        <f t="shared" si="5"/>
        <v>0</v>
      </c>
      <c r="S19" s="46">
        <f t="shared" si="5"/>
        <v>0</v>
      </c>
      <c r="T19" s="46">
        <f t="shared" si="5"/>
        <v>0</v>
      </c>
      <c r="U19" s="46">
        <f t="shared" si="5"/>
        <v>0</v>
      </c>
      <c r="V19" s="46">
        <f t="shared" si="5"/>
        <v>0</v>
      </c>
      <c r="W19" s="46">
        <f t="shared" si="5"/>
        <v>0</v>
      </c>
      <c r="X19" s="46">
        <f t="shared" si="5"/>
        <v>0</v>
      </c>
      <c r="Y19" s="35" t="s">
        <v>43</v>
      </c>
      <c r="Z19" s="46">
        <f aca="true" t="shared" si="6" ref="Z19:AP19">SUM(Z20:Z25)</f>
        <v>289534</v>
      </c>
      <c r="AA19" s="46">
        <f t="shared" si="6"/>
        <v>0</v>
      </c>
      <c r="AB19" s="46">
        <f t="shared" si="6"/>
        <v>0</v>
      </c>
      <c r="AC19" s="46">
        <f t="shared" si="6"/>
        <v>3207</v>
      </c>
      <c r="AD19" s="46">
        <f t="shared" si="6"/>
        <v>227</v>
      </c>
      <c r="AE19" s="46">
        <f t="shared" si="6"/>
        <v>292968</v>
      </c>
      <c r="AF19" s="46">
        <f t="shared" si="6"/>
        <v>14368</v>
      </c>
      <c r="AG19" s="46">
        <f t="shared" si="6"/>
        <v>4163530</v>
      </c>
      <c r="AH19" s="46">
        <f t="shared" si="6"/>
        <v>1050083</v>
      </c>
      <c r="AI19" s="46">
        <f t="shared" si="6"/>
        <v>0</v>
      </c>
      <c r="AJ19" s="46">
        <f t="shared" si="6"/>
        <v>173450</v>
      </c>
      <c r="AK19" s="46">
        <f t="shared" si="6"/>
        <v>23598700</v>
      </c>
      <c r="AL19" s="46">
        <f t="shared" si="6"/>
        <v>228</v>
      </c>
      <c r="AM19" s="46">
        <f t="shared" si="6"/>
        <v>28985991</v>
      </c>
      <c r="AN19" s="46">
        <f t="shared" si="6"/>
        <v>119885</v>
      </c>
      <c r="AO19" s="36">
        <f t="shared" si="6"/>
        <v>2004210</v>
      </c>
      <c r="AP19" s="36">
        <f t="shared" si="6"/>
        <v>0</v>
      </c>
    </row>
    <row r="20" spans="1:42" s="42" customFormat="1" ht="31.5" customHeight="1">
      <c r="A20" s="37" t="s">
        <v>12</v>
      </c>
      <c r="B20" s="38">
        <v>25892</v>
      </c>
      <c r="C20" s="38">
        <v>11790</v>
      </c>
      <c r="D20" s="38"/>
      <c r="E20" s="39">
        <f aca="true" t="shared" si="7" ref="E20:E25">SUM(B20:D20)</f>
        <v>37682</v>
      </c>
      <c r="F20" s="38">
        <v>1404</v>
      </c>
      <c r="G20" s="38"/>
      <c r="H20" s="38"/>
      <c r="I20" s="39">
        <f aca="true" t="shared" si="8" ref="I20:I25">SUM(G20:H20)</f>
        <v>0</v>
      </c>
      <c r="J20" s="38"/>
      <c r="K20" s="38">
        <v>904</v>
      </c>
      <c r="L20" s="38"/>
      <c r="M20" s="38">
        <v>1425</v>
      </c>
      <c r="N20" s="38">
        <v>1111</v>
      </c>
      <c r="O20" s="38"/>
      <c r="P20" s="40">
        <f aca="true" t="shared" si="9" ref="P20:P25">SUM(K20:O20)</f>
        <v>3440</v>
      </c>
      <c r="Q20" s="38">
        <v>12</v>
      </c>
      <c r="R20" s="38"/>
      <c r="S20" s="38"/>
      <c r="T20" s="38"/>
      <c r="U20" s="38"/>
      <c r="V20" s="38"/>
      <c r="W20" s="40">
        <f aca="true" t="shared" si="10" ref="W20:W25">SUM(R20:V20)</f>
        <v>0</v>
      </c>
      <c r="X20" s="38"/>
      <c r="Y20" s="37" t="s">
        <v>12</v>
      </c>
      <c r="Z20" s="38"/>
      <c r="AA20" s="38"/>
      <c r="AB20" s="38"/>
      <c r="AC20" s="38"/>
      <c r="AD20" s="38"/>
      <c r="AE20" s="39">
        <f aca="true" t="shared" si="11" ref="AE20:AE25">SUM(Z20:AD20)</f>
        <v>0</v>
      </c>
      <c r="AF20" s="38">
        <v>19</v>
      </c>
      <c r="AG20" s="39">
        <f aca="true" t="shared" si="12" ref="AG20:AG25">B20+Z20</f>
        <v>25892</v>
      </c>
      <c r="AH20" s="39">
        <f aca="true" t="shared" si="13" ref="AH20:AH25">K20+R20+AA20</f>
        <v>904</v>
      </c>
      <c r="AI20" s="39">
        <f aca="true" t="shared" si="14" ref="AI20:AI25">L20+S20</f>
        <v>0</v>
      </c>
      <c r="AJ20" s="39">
        <f aca="true" t="shared" si="15" ref="AJ20:AJ25">M20+T20+AB20</f>
        <v>1425</v>
      </c>
      <c r="AK20" s="39">
        <f aca="true" t="shared" si="16" ref="AK20:AL25">C20+G20+N20+U20+AC20</f>
        <v>12901</v>
      </c>
      <c r="AL20" s="39">
        <f t="shared" si="16"/>
        <v>0</v>
      </c>
      <c r="AM20" s="39">
        <f aca="true" t="shared" si="17" ref="AM20:AM25">SUM(AG20:AL20)</f>
        <v>41122</v>
      </c>
      <c r="AN20" s="39">
        <f aca="true" t="shared" si="18" ref="AN20:AN25">F20+J20+Q20+X20+AF20</f>
        <v>1435</v>
      </c>
      <c r="AO20" s="41"/>
      <c r="AP20" s="41"/>
    </row>
    <row r="21" spans="1:42" s="42" customFormat="1" ht="31.5" customHeight="1">
      <c r="A21" s="58" t="s">
        <v>13</v>
      </c>
      <c r="B21" s="38"/>
      <c r="C21" s="38">
        <v>94763</v>
      </c>
      <c r="D21" s="38"/>
      <c r="E21" s="39">
        <f t="shared" si="7"/>
        <v>94763</v>
      </c>
      <c r="F21" s="38">
        <v>29</v>
      </c>
      <c r="G21" s="38"/>
      <c r="H21" s="38"/>
      <c r="I21" s="39">
        <f t="shared" si="8"/>
        <v>0</v>
      </c>
      <c r="J21" s="38"/>
      <c r="K21" s="38">
        <v>776</v>
      </c>
      <c r="L21" s="38"/>
      <c r="M21" s="38">
        <v>1321</v>
      </c>
      <c r="N21" s="38">
        <v>17402</v>
      </c>
      <c r="O21" s="38"/>
      <c r="P21" s="40">
        <f t="shared" si="9"/>
        <v>19499</v>
      </c>
      <c r="Q21" s="38">
        <v>5</v>
      </c>
      <c r="R21" s="38"/>
      <c r="S21" s="38"/>
      <c r="T21" s="38"/>
      <c r="U21" s="38"/>
      <c r="V21" s="38"/>
      <c r="W21" s="40">
        <f t="shared" si="10"/>
        <v>0</v>
      </c>
      <c r="X21" s="38"/>
      <c r="Y21" s="37" t="s">
        <v>13</v>
      </c>
      <c r="Z21" s="38"/>
      <c r="AA21" s="38"/>
      <c r="AB21" s="38"/>
      <c r="AC21" s="38"/>
      <c r="AD21" s="38"/>
      <c r="AE21" s="39">
        <f t="shared" si="11"/>
        <v>0</v>
      </c>
      <c r="AF21" s="38"/>
      <c r="AG21" s="39">
        <f t="shared" si="12"/>
        <v>0</v>
      </c>
      <c r="AH21" s="39">
        <f t="shared" si="13"/>
        <v>776</v>
      </c>
      <c r="AI21" s="39">
        <f t="shared" si="14"/>
        <v>0</v>
      </c>
      <c r="AJ21" s="39">
        <f t="shared" si="15"/>
        <v>1321</v>
      </c>
      <c r="AK21" s="39">
        <f t="shared" si="16"/>
        <v>112165</v>
      </c>
      <c r="AL21" s="39">
        <f t="shared" si="16"/>
        <v>0</v>
      </c>
      <c r="AM21" s="39">
        <f t="shared" si="17"/>
        <v>114262</v>
      </c>
      <c r="AN21" s="39">
        <f t="shared" si="18"/>
        <v>34</v>
      </c>
      <c r="AO21" s="41"/>
      <c r="AP21" s="41"/>
    </row>
    <row r="22" spans="1:42" s="52" customFormat="1" ht="31.5" customHeight="1">
      <c r="A22" s="59" t="s">
        <v>44</v>
      </c>
      <c r="B22" s="48">
        <v>224084</v>
      </c>
      <c r="C22" s="48">
        <v>973851</v>
      </c>
      <c r="D22" s="48"/>
      <c r="E22" s="49">
        <f t="shared" si="7"/>
        <v>1197935</v>
      </c>
      <c r="F22" s="48">
        <v>42293</v>
      </c>
      <c r="G22" s="48"/>
      <c r="H22" s="48"/>
      <c r="I22" s="49">
        <f t="shared" si="8"/>
        <v>0</v>
      </c>
      <c r="J22" s="48"/>
      <c r="K22" s="48">
        <v>631138</v>
      </c>
      <c r="L22" s="48"/>
      <c r="M22" s="48">
        <v>61471</v>
      </c>
      <c r="N22" s="48">
        <v>92635</v>
      </c>
      <c r="O22" s="48"/>
      <c r="P22" s="50">
        <f t="shared" si="9"/>
        <v>785244</v>
      </c>
      <c r="Q22" s="48">
        <v>5928</v>
      </c>
      <c r="R22" s="48"/>
      <c r="S22" s="48"/>
      <c r="T22" s="48"/>
      <c r="U22" s="48"/>
      <c r="V22" s="48"/>
      <c r="W22" s="50">
        <f t="shared" si="10"/>
        <v>0</v>
      </c>
      <c r="X22" s="48"/>
      <c r="Y22" s="60" t="s">
        <v>44</v>
      </c>
      <c r="Z22" s="48">
        <v>196620</v>
      </c>
      <c r="AA22" s="48"/>
      <c r="AB22" s="48"/>
      <c r="AC22" s="48">
        <v>3026</v>
      </c>
      <c r="AD22" s="48"/>
      <c r="AE22" s="49">
        <f t="shared" si="11"/>
        <v>199646</v>
      </c>
      <c r="AF22" s="48">
        <v>8390</v>
      </c>
      <c r="AG22" s="49">
        <f t="shared" si="12"/>
        <v>420704</v>
      </c>
      <c r="AH22" s="49">
        <f t="shared" si="13"/>
        <v>631138</v>
      </c>
      <c r="AI22" s="49">
        <f t="shared" si="14"/>
        <v>0</v>
      </c>
      <c r="AJ22" s="49">
        <f t="shared" si="15"/>
        <v>61471</v>
      </c>
      <c r="AK22" s="49">
        <f t="shared" si="16"/>
        <v>1069512</v>
      </c>
      <c r="AL22" s="49">
        <f t="shared" si="16"/>
        <v>0</v>
      </c>
      <c r="AM22" s="49">
        <f t="shared" si="17"/>
        <v>2182825</v>
      </c>
      <c r="AN22" s="49">
        <f t="shared" si="18"/>
        <v>56611</v>
      </c>
      <c r="AO22" s="51"/>
      <c r="AP22" s="51"/>
    </row>
    <row r="23" spans="1:42" s="42" customFormat="1" ht="31.5" customHeight="1">
      <c r="A23" s="61" t="s">
        <v>45</v>
      </c>
      <c r="B23" s="38">
        <v>1942567</v>
      </c>
      <c r="C23" s="38">
        <v>685763</v>
      </c>
      <c r="D23" s="38"/>
      <c r="E23" s="39">
        <f t="shared" si="7"/>
        <v>2628330</v>
      </c>
      <c r="F23" s="38">
        <v>1616</v>
      </c>
      <c r="G23" s="38"/>
      <c r="H23" s="38"/>
      <c r="I23" s="39">
        <f t="shared" si="8"/>
        <v>0</v>
      </c>
      <c r="J23" s="38"/>
      <c r="K23" s="38">
        <v>304535</v>
      </c>
      <c r="L23" s="38"/>
      <c r="M23" s="38">
        <v>41658</v>
      </c>
      <c r="N23" s="38">
        <v>110213</v>
      </c>
      <c r="O23" s="38"/>
      <c r="P23" s="40">
        <f t="shared" si="9"/>
        <v>456406</v>
      </c>
      <c r="Q23" s="38">
        <v>30135</v>
      </c>
      <c r="R23" s="38"/>
      <c r="S23" s="38"/>
      <c r="T23" s="38"/>
      <c r="U23" s="38"/>
      <c r="V23" s="38"/>
      <c r="W23" s="40">
        <f t="shared" si="10"/>
        <v>0</v>
      </c>
      <c r="X23" s="38"/>
      <c r="Y23" s="62" t="s">
        <v>45</v>
      </c>
      <c r="Z23" s="38">
        <v>92914</v>
      </c>
      <c r="AA23" s="38"/>
      <c r="AB23" s="38"/>
      <c r="AC23" s="38">
        <v>181</v>
      </c>
      <c r="AD23" s="38">
        <v>227</v>
      </c>
      <c r="AE23" s="39">
        <f t="shared" si="11"/>
        <v>93322</v>
      </c>
      <c r="AF23" s="38">
        <v>5959</v>
      </c>
      <c r="AG23" s="39">
        <f t="shared" si="12"/>
        <v>2035481</v>
      </c>
      <c r="AH23" s="39">
        <f t="shared" si="13"/>
        <v>304535</v>
      </c>
      <c r="AI23" s="39">
        <f t="shared" si="14"/>
        <v>0</v>
      </c>
      <c r="AJ23" s="39">
        <f t="shared" si="15"/>
        <v>41658</v>
      </c>
      <c r="AK23" s="39">
        <f t="shared" si="16"/>
        <v>796157</v>
      </c>
      <c r="AL23" s="39">
        <f t="shared" si="16"/>
        <v>227</v>
      </c>
      <c r="AM23" s="39">
        <f t="shared" si="17"/>
        <v>3178058</v>
      </c>
      <c r="AN23" s="39">
        <f t="shared" si="18"/>
        <v>37710</v>
      </c>
      <c r="AO23" s="41"/>
      <c r="AP23" s="41"/>
    </row>
    <row r="24" spans="1:42" s="52" customFormat="1" ht="31.5" customHeight="1">
      <c r="A24" s="60" t="s">
        <v>14</v>
      </c>
      <c r="B24" s="48">
        <v>23602</v>
      </c>
      <c r="C24" s="48"/>
      <c r="D24" s="48"/>
      <c r="E24" s="49">
        <f t="shared" si="7"/>
        <v>23602</v>
      </c>
      <c r="F24" s="48">
        <v>23</v>
      </c>
      <c r="G24" s="48"/>
      <c r="H24" s="48"/>
      <c r="I24" s="49">
        <f t="shared" si="8"/>
        <v>0</v>
      </c>
      <c r="J24" s="48"/>
      <c r="K24" s="48"/>
      <c r="L24" s="48"/>
      <c r="M24" s="48"/>
      <c r="N24" s="48">
        <v>295</v>
      </c>
      <c r="O24" s="48"/>
      <c r="P24" s="50">
        <f t="shared" si="9"/>
        <v>295</v>
      </c>
      <c r="Q24" s="48">
        <v>108</v>
      </c>
      <c r="R24" s="48"/>
      <c r="S24" s="48"/>
      <c r="T24" s="48"/>
      <c r="U24" s="48"/>
      <c r="V24" s="48"/>
      <c r="W24" s="50">
        <f t="shared" si="10"/>
        <v>0</v>
      </c>
      <c r="X24" s="48"/>
      <c r="Y24" s="60" t="s">
        <v>14</v>
      </c>
      <c r="Z24" s="48"/>
      <c r="AA24" s="48"/>
      <c r="AB24" s="48"/>
      <c r="AC24" s="48"/>
      <c r="AD24" s="48"/>
      <c r="AE24" s="49">
        <f t="shared" si="11"/>
        <v>0</v>
      </c>
      <c r="AF24" s="48"/>
      <c r="AG24" s="49">
        <f t="shared" si="12"/>
        <v>23602</v>
      </c>
      <c r="AH24" s="49">
        <f t="shared" si="13"/>
        <v>0</v>
      </c>
      <c r="AI24" s="49">
        <f t="shared" si="14"/>
        <v>0</v>
      </c>
      <c r="AJ24" s="49">
        <f t="shared" si="15"/>
        <v>0</v>
      </c>
      <c r="AK24" s="49">
        <f t="shared" si="16"/>
        <v>295</v>
      </c>
      <c r="AL24" s="49">
        <f t="shared" si="16"/>
        <v>0</v>
      </c>
      <c r="AM24" s="49">
        <f t="shared" si="17"/>
        <v>23897</v>
      </c>
      <c r="AN24" s="49">
        <f t="shared" si="18"/>
        <v>131</v>
      </c>
      <c r="AO24" s="51">
        <v>17360</v>
      </c>
      <c r="AP24" s="51"/>
    </row>
    <row r="25" spans="1:42" s="42" customFormat="1" ht="31.5" customHeight="1">
      <c r="A25" s="62" t="s">
        <v>46</v>
      </c>
      <c r="B25" s="38">
        <v>1657851</v>
      </c>
      <c r="C25" s="38">
        <v>21603129</v>
      </c>
      <c r="D25" s="38"/>
      <c r="E25" s="39">
        <f t="shared" si="7"/>
        <v>23260980</v>
      </c>
      <c r="F25" s="38">
        <v>1280</v>
      </c>
      <c r="G25" s="38"/>
      <c r="H25" s="38"/>
      <c r="I25" s="39">
        <f t="shared" si="8"/>
        <v>0</v>
      </c>
      <c r="J25" s="38"/>
      <c r="K25" s="38">
        <v>112730</v>
      </c>
      <c r="L25" s="38"/>
      <c r="M25" s="38">
        <v>67575</v>
      </c>
      <c r="N25" s="38">
        <v>4541</v>
      </c>
      <c r="O25" s="38">
        <v>1</v>
      </c>
      <c r="P25" s="40">
        <f t="shared" si="9"/>
        <v>184847</v>
      </c>
      <c r="Q25" s="38">
        <v>22684</v>
      </c>
      <c r="R25" s="38"/>
      <c r="S25" s="38"/>
      <c r="T25" s="38"/>
      <c r="U25" s="38"/>
      <c r="V25" s="38"/>
      <c r="W25" s="40">
        <f t="shared" si="10"/>
        <v>0</v>
      </c>
      <c r="X25" s="38"/>
      <c r="Y25" s="62" t="s">
        <v>46</v>
      </c>
      <c r="Z25" s="38"/>
      <c r="AA25" s="38"/>
      <c r="AB25" s="38"/>
      <c r="AC25" s="38"/>
      <c r="AD25" s="38"/>
      <c r="AE25" s="39">
        <f t="shared" si="11"/>
        <v>0</v>
      </c>
      <c r="AF25" s="38"/>
      <c r="AG25" s="39">
        <f t="shared" si="12"/>
        <v>1657851</v>
      </c>
      <c r="AH25" s="39">
        <f t="shared" si="13"/>
        <v>112730</v>
      </c>
      <c r="AI25" s="39">
        <f t="shared" si="14"/>
        <v>0</v>
      </c>
      <c r="AJ25" s="39">
        <f t="shared" si="15"/>
        <v>67575</v>
      </c>
      <c r="AK25" s="39">
        <f t="shared" si="16"/>
        <v>21607670</v>
      </c>
      <c r="AL25" s="39">
        <f t="shared" si="16"/>
        <v>1</v>
      </c>
      <c r="AM25" s="39">
        <f t="shared" si="17"/>
        <v>23445827</v>
      </c>
      <c r="AN25" s="39">
        <f t="shared" si="18"/>
        <v>23964</v>
      </c>
      <c r="AO25" s="41">
        <v>1986850</v>
      </c>
      <c r="AP25" s="41"/>
    </row>
    <row r="26" spans="1:40" s="42" customFormat="1" ht="21" customHeight="1">
      <c r="A26" s="6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39"/>
      <c r="S26" s="39"/>
      <c r="T26" s="39"/>
      <c r="U26" s="39"/>
      <c r="V26" s="39"/>
      <c r="W26" s="40"/>
      <c r="X26" s="39"/>
      <c r="Y26" s="6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57" s="57" customFormat="1" ht="28.5" customHeight="1">
      <c r="A27" s="35" t="s">
        <v>47</v>
      </c>
      <c r="B27" s="46">
        <f aca="true" t="shared" si="19" ref="B27:X27">SUM(B28:B34)</f>
        <v>4072388</v>
      </c>
      <c r="C27" s="46">
        <f t="shared" si="19"/>
        <v>634623</v>
      </c>
      <c r="D27" s="46">
        <f t="shared" si="19"/>
        <v>19</v>
      </c>
      <c r="E27" s="46">
        <f t="shared" si="19"/>
        <v>4707030</v>
      </c>
      <c r="F27" s="46">
        <f t="shared" si="19"/>
        <v>41294</v>
      </c>
      <c r="G27" s="46">
        <f t="shared" si="19"/>
        <v>0</v>
      </c>
      <c r="H27" s="46">
        <f t="shared" si="19"/>
        <v>0</v>
      </c>
      <c r="I27" s="46">
        <f t="shared" si="19"/>
        <v>0</v>
      </c>
      <c r="J27" s="46">
        <f t="shared" si="19"/>
        <v>0</v>
      </c>
      <c r="K27" s="46">
        <f t="shared" si="19"/>
        <v>1033903</v>
      </c>
      <c r="L27" s="46">
        <f t="shared" si="19"/>
        <v>0</v>
      </c>
      <c r="M27" s="46">
        <f t="shared" si="19"/>
        <v>136735</v>
      </c>
      <c r="N27" s="46">
        <f t="shared" si="19"/>
        <v>651621</v>
      </c>
      <c r="O27" s="46">
        <f t="shared" si="19"/>
        <v>0</v>
      </c>
      <c r="P27" s="46">
        <f t="shared" si="19"/>
        <v>1822259</v>
      </c>
      <c r="Q27" s="46">
        <f t="shared" si="19"/>
        <v>7292</v>
      </c>
      <c r="R27" s="46">
        <f t="shared" si="19"/>
        <v>0</v>
      </c>
      <c r="S27" s="46">
        <f t="shared" si="19"/>
        <v>0</v>
      </c>
      <c r="T27" s="46">
        <f t="shared" si="19"/>
        <v>0</v>
      </c>
      <c r="U27" s="46">
        <f t="shared" si="19"/>
        <v>0</v>
      </c>
      <c r="V27" s="46">
        <f t="shared" si="19"/>
        <v>0</v>
      </c>
      <c r="W27" s="46">
        <f t="shared" si="19"/>
        <v>0</v>
      </c>
      <c r="X27" s="46">
        <f t="shared" si="19"/>
        <v>0</v>
      </c>
      <c r="Y27" s="35" t="s">
        <v>47</v>
      </c>
      <c r="Z27" s="46">
        <f aca="true" t="shared" si="20" ref="Z27:AN27">SUM(Z28:Z34)</f>
        <v>53312</v>
      </c>
      <c r="AA27" s="46">
        <f t="shared" si="20"/>
        <v>0</v>
      </c>
      <c r="AB27" s="46">
        <f t="shared" si="20"/>
        <v>0</v>
      </c>
      <c r="AC27" s="46">
        <f t="shared" si="20"/>
        <v>0</v>
      </c>
      <c r="AD27" s="46">
        <f t="shared" si="20"/>
        <v>0</v>
      </c>
      <c r="AE27" s="46">
        <f t="shared" si="20"/>
        <v>53312</v>
      </c>
      <c r="AF27" s="46">
        <f t="shared" si="20"/>
        <v>0</v>
      </c>
      <c r="AG27" s="46">
        <f t="shared" si="20"/>
        <v>4125700</v>
      </c>
      <c r="AH27" s="46">
        <f t="shared" si="20"/>
        <v>1033903</v>
      </c>
      <c r="AI27" s="46">
        <f t="shared" si="20"/>
        <v>0</v>
      </c>
      <c r="AJ27" s="46">
        <f t="shared" si="20"/>
        <v>136735</v>
      </c>
      <c r="AK27" s="46">
        <f t="shared" si="20"/>
        <v>1286244</v>
      </c>
      <c r="AL27" s="46">
        <f t="shared" si="20"/>
        <v>19</v>
      </c>
      <c r="AM27" s="46">
        <f t="shared" si="20"/>
        <v>6582601</v>
      </c>
      <c r="AN27" s="46">
        <f t="shared" si="20"/>
        <v>48586</v>
      </c>
      <c r="AO27" s="36">
        <f>SUM(AO28:AO33)</f>
        <v>74996</v>
      </c>
      <c r="AP27" s="36">
        <f>SUM(AP28:AP33)</f>
        <v>0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42" s="42" customFormat="1" ht="31.5" customHeight="1">
      <c r="A28" s="63" t="s">
        <v>48</v>
      </c>
      <c r="B28" s="38">
        <v>3999357</v>
      </c>
      <c r="C28" s="38">
        <v>634623</v>
      </c>
      <c r="D28" s="38"/>
      <c r="E28" s="39">
        <f aca="true" t="shared" si="21" ref="E28:E34">SUM(B28:D28)</f>
        <v>4633980</v>
      </c>
      <c r="F28" s="38">
        <v>29272</v>
      </c>
      <c r="G28" s="38"/>
      <c r="H28" s="38"/>
      <c r="I28" s="39">
        <f aca="true" t="shared" si="22" ref="I28:I34">SUM(G28:H28)</f>
        <v>0</v>
      </c>
      <c r="J28" s="38"/>
      <c r="K28" s="38">
        <v>183416</v>
      </c>
      <c r="L28" s="38"/>
      <c r="M28" s="38">
        <v>42856</v>
      </c>
      <c r="N28" s="38">
        <v>644313</v>
      </c>
      <c r="O28" s="38"/>
      <c r="P28" s="40">
        <f aca="true" t="shared" si="23" ref="P28:P34">SUM(K28:O28)</f>
        <v>870585</v>
      </c>
      <c r="Q28" s="38">
        <v>549</v>
      </c>
      <c r="R28" s="38"/>
      <c r="S28" s="38"/>
      <c r="T28" s="38"/>
      <c r="U28" s="38"/>
      <c r="V28" s="38"/>
      <c r="W28" s="40">
        <f aca="true" t="shared" si="24" ref="W28:W34">SUM(R28:V28)</f>
        <v>0</v>
      </c>
      <c r="X28" s="38"/>
      <c r="Y28" s="63" t="s">
        <v>48</v>
      </c>
      <c r="Z28" s="38">
        <v>53312</v>
      </c>
      <c r="AA28" s="38"/>
      <c r="AB28" s="38"/>
      <c r="AC28" s="38"/>
      <c r="AD28" s="38"/>
      <c r="AE28" s="39">
        <f aca="true" t="shared" si="25" ref="AE28:AE34">SUM(Z28:AD28)</f>
        <v>53312</v>
      </c>
      <c r="AF28" s="38"/>
      <c r="AG28" s="39">
        <f aca="true" t="shared" si="26" ref="AG28:AG34">B28+Z28</f>
        <v>4052669</v>
      </c>
      <c r="AH28" s="39">
        <f aca="true" t="shared" si="27" ref="AH28:AH35">K28+R28+AA28</f>
        <v>183416</v>
      </c>
      <c r="AI28" s="39">
        <f aca="true" t="shared" si="28" ref="AI28:AI35">L28+S28</f>
        <v>0</v>
      </c>
      <c r="AJ28" s="39">
        <f aca="true" t="shared" si="29" ref="AJ28:AJ35">M28+T28+AB28</f>
        <v>42856</v>
      </c>
      <c r="AK28" s="39">
        <f aca="true" t="shared" si="30" ref="AK28:AL34">C28+G28+N28+U28+AC28</f>
        <v>1278936</v>
      </c>
      <c r="AL28" s="39">
        <f t="shared" si="30"/>
        <v>0</v>
      </c>
      <c r="AM28" s="39">
        <f aca="true" t="shared" si="31" ref="AM28:AM35">SUM(AG28:AL28)</f>
        <v>5557877</v>
      </c>
      <c r="AN28" s="39">
        <f aca="true" t="shared" si="32" ref="AN28:AN34">F28+J28+Q28+X28+AF28</f>
        <v>29821</v>
      </c>
      <c r="AO28" s="41">
        <v>74996</v>
      </c>
      <c r="AP28" s="41"/>
    </row>
    <row r="29" spans="1:42" s="42" customFormat="1" ht="31.5" customHeight="1">
      <c r="A29" s="62" t="s">
        <v>49</v>
      </c>
      <c r="B29" s="38"/>
      <c r="C29" s="38"/>
      <c r="D29" s="38"/>
      <c r="E29" s="39">
        <f t="shared" si="21"/>
        <v>0</v>
      </c>
      <c r="F29" s="38">
        <v>3232</v>
      </c>
      <c r="G29" s="38"/>
      <c r="H29" s="38"/>
      <c r="I29" s="39">
        <f t="shared" si="22"/>
        <v>0</v>
      </c>
      <c r="J29" s="38"/>
      <c r="K29" s="38">
        <v>113309</v>
      </c>
      <c r="L29" s="38"/>
      <c r="M29" s="38">
        <v>10539</v>
      </c>
      <c r="N29" s="38">
        <v>3891</v>
      </c>
      <c r="O29" s="38"/>
      <c r="P29" s="40">
        <f t="shared" si="23"/>
        <v>127739</v>
      </c>
      <c r="Q29" s="38">
        <v>4283</v>
      </c>
      <c r="R29" s="38"/>
      <c r="S29" s="38"/>
      <c r="T29" s="38"/>
      <c r="U29" s="38"/>
      <c r="V29" s="38"/>
      <c r="W29" s="40">
        <f t="shared" si="24"/>
        <v>0</v>
      </c>
      <c r="X29" s="38"/>
      <c r="Y29" s="62" t="s">
        <v>49</v>
      </c>
      <c r="Z29" s="38"/>
      <c r="AA29" s="38"/>
      <c r="AB29" s="38"/>
      <c r="AC29" s="38"/>
      <c r="AD29" s="38"/>
      <c r="AE29" s="39">
        <f t="shared" si="25"/>
        <v>0</v>
      </c>
      <c r="AF29" s="38"/>
      <c r="AG29" s="39">
        <f t="shared" si="26"/>
        <v>0</v>
      </c>
      <c r="AH29" s="39">
        <f t="shared" si="27"/>
        <v>113309</v>
      </c>
      <c r="AI29" s="39">
        <f t="shared" si="28"/>
        <v>0</v>
      </c>
      <c r="AJ29" s="39">
        <f t="shared" si="29"/>
        <v>10539</v>
      </c>
      <c r="AK29" s="39">
        <f t="shared" si="30"/>
        <v>3891</v>
      </c>
      <c r="AL29" s="39">
        <f t="shared" si="30"/>
        <v>0</v>
      </c>
      <c r="AM29" s="39">
        <f t="shared" si="31"/>
        <v>127739</v>
      </c>
      <c r="AN29" s="39">
        <f t="shared" si="32"/>
        <v>7515</v>
      </c>
      <c r="AO29" s="41"/>
      <c r="AP29" s="41"/>
    </row>
    <row r="30" spans="1:42" s="42" customFormat="1" ht="31.5" customHeight="1">
      <c r="A30" s="62" t="s">
        <v>50</v>
      </c>
      <c r="B30" s="38"/>
      <c r="C30" s="38"/>
      <c r="D30" s="38"/>
      <c r="E30" s="39">
        <f t="shared" si="21"/>
        <v>0</v>
      </c>
      <c r="F30" s="38">
        <v>1773</v>
      </c>
      <c r="G30" s="38"/>
      <c r="H30" s="38"/>
      <c r="I30" s="39">
        <f t="shared" si="22"/>
        <v>0</v>
      </c>
      <c r="J30" s="38"/>
      <c r="K30" s="38">
        <v>130569</v>
      </c>
      <c r="L30" s="38"/>
      <c r="M30" s="38">
        <v>7956</v>
      </c>
      <c r="N30" s="38">
        <v>917</v>
      </c>
      <c r="O30" s="38"/>
      <c r="P30" s="40">
        <f t="shared" si="23"/>
        <v>139442</v>
      </c>
      <c r="Q30" s="38"/>
      <c r="R30" s="38"/>
      <c r="S30" s="38"/>
      <c r="T30" s="38"/>
      <c r="U30" s="38"/>
      <c r="V30" s="38"/>
      <c r="W30" s="40">
        <f t="shared" si="24"/>
        <v>0</v>
      </c>
      <c r="X30" s="38"/>
      <c r="Y30" s="62" t="s">
        <v>50</v>
      </c>
      <c r="Z30" s="38"/>
      <c r="AA30" s="38"/>
      <c r="AB30" s="38"/>
      <c r="AC30" s="38"/>
      <c r="AD30" s="38"/>
      <c r="AE30" s="39">
        <f t="shared" si="25"/>
        <v>0</v>
      </c>
      <c r="AF30" s="38"/>
      <c r="AG30" s="39">
        <f t="shared" si="26"/>
        <v>0</v>
      </c>
      <c r="AH30" s="39">
        <f t="shared" si="27"/>
        <v>130569</v>
      </c>
      <c r="AI30" s="39">
        <f t="shared" si="28"/>
        <v>0</v>
      </c>
      <c r="AJ30" s="39">
        <f t="shared" si="29"/>
        <v>7956</v>
      </c>
      <c r="AK30" s="39">
        <f t="shared" si="30"/>
        <v>917</v>
      </c>
      <c r="AL30" s="39">
        <f t="shared" si="30"/>
        <v>0</v>
      </c>
      <c r="AM30" s="39">
        <f t="shared" si="31"/>
        <v>139442</v>
      </c>
      <c r="AN30" s="39">
        <f t="shared" si="32"/>
        <v>1773</v>
      </c>
      <c r="AO30" s="41"/>
      <c r="AP30" s="41"/>
    </row>
    <row r="31" spans="1:42" s="42" customFormat="1" ht="31.5" customHeight="1">
      <c r="A31" s="62" t="s">
        <v>51</v>
      </c>
      <c r="B31" s="38"/>
      <c r="C31" s="38"/>
      <c r="D31" s="38"/>
      <c r="E31" s="39">
        <f t="shared" si="21"/>
        <v>0</v>
      </c>
      <c r="F31" s="38">
        <v>221</v>
      </c>
      <c r="G31" s="38"/>
      <c r="H31" s="38"/>
      <c r="I31" s="39">
        <f t="shared" si="22"/>
        <v>0</v>
      </c>
      <c r="J31" s="38"/>
      <c r="K31" s="38">
        <v>413871</v>
      </c>
      <c r="L31" s="38"/>
      <c r="M31" s="38">
        <v>45728</v>
      </c>
      <c r="N31" s="38">
        <v>558</v>
      </c>
      <c r="O31" s="38"/>
      <c r="P31" s="40">
        <f t="shared" si="23"/>
        <v>460157</v>
      </c>
      <c r="Q31" s="38">
        <v>1266</v>
      </c>
      <c r="R31" s="38"/>
      <c r="S31" s="38"/>
      <c r="T31" s="38"/>
      <c r="U31" s="38"/>
      <c r="V31" s="38"/>
      <c r="W31" s="40">
        <f t="shared" si="24"/>
        <v>0</v>
      </c>
      <c r="X31" s="38"/>
      <c r="Y31" s="62" t="s">
        <v>51</v>
      </c>
      <c r="Z31" s="38"/>
      <c r="AA31" s="38"/>
      <c r="AB31" s="38"/>
      <c r="AC31" s="38"/>
      <c r="AD31" s="38"/>
      <c r="AE31" s="39">
        <f t="shared" si="25"/>
        <v>0</v>
      </c>
      <c r="AF31" s="38"/>
      <c r="AG31" s="39">
        <f t="shared" si="26"/>
        <v>0</v>
      </c>
      <c r="AH31" s="39">
        <f t="shared" si="27"/>
        <v>413871</v>
      </c>
      <c r="AI31" s="39">
        <f t="shared" si="28"/>
        <v>0</v>
      </c>
      <c r="AJ31" s="39">
        <f t="shared" si="29"/>
        <v>45728</v>
      </c>
      <c r="AK31" s="39">
        <f t="shared" si="30"/>
        <v>558</v>
      </c>
      <c r="AL31" s="39">
        <f t="shared" si="30"/>
        <v>0</v>
      </c>
      <c r="AM31" s="39">
        <f t="shared" si="31"/>
        <v>460157</v>
      </c>
      <c r="AN31" s="39">
        <f t="shared" si="32"/>
        <v>1487</v>
      </c>
      <c r="AO31" s="41"/>
      <c r="AP31" s="41"/>
    </row>
    <row r="32" spans="1:42" s="42" customFormat="1" ht="31.5" customHeight="1">
      <c r="A32" s="62" t="s">
        <v>52</v>
      </c>
      <c r="B32" s="38"/>
      <c r="C32" s="38"/>
      <c r="D32" s="38"/>
      <c r="E32" s="39">
        <f t="shared" si="21"/>
        <v>0</v>
      </c>
      <c r="F32" s="38">
        <v>667</v>
      </c>
      <c r="G32" s="38"/>
      <c r="H32" s="38"/>
      <c r="I32" s="39">
        <f t="shared" si="22"/>
        <v>0</v>
      </c>
      <c r="J32" s="38"/>
      <c r="K32" s="38">
        <v>183751</v>
      </c>
      <c r="L32" s="38"/>
      <c r="M32" s="38">
        <v>28593</v>
      </c>
      <c r="N32" s="38">
        <v>1299</v>
      </c>
      <c r="O32" s="38"/>
      <c r="P32" s="40">
        <f t="shared" si="23"/>
        <v>213643</v>
      </c>
      <c r="Q32" s="38">
        <v>1194</v>
      </c>
      <c r="R32" s="38"/>
      <c r="S32" s="38"/>
      <c r="T32" s="38"/>
      <c r="U32" s="38"/>
      <c r="V32" s="38"/>
      <c r="W32" s="40">
        <f t="shared" si="24"/>
        <v>0</v>
      </c>
      <c r="X32" s="38"/>
      <c r="Y32" s="62" t="s">
        <v>52</v>
      </c>
      <c r="Z32" s="38"/>
      <c r="AA32" s="38"/>
      <c r="AB32" s="38"/>
      <c r="AC32" s="38"/>
      <c r="AD32" s="38"/>
      <c r="AE32" s="39">
        <f t="shared" si="25"/>
        <v>0</v>
      </c>
      <c r="AF32" s="38"/>
      <c r="AG32" s="39">
        <f t="shared" si="26"/>
        <v>0</v>
      </c>
      <c r="AH32" s="39">
        <f t="shared" si="27"/>
        <v>183751</v>
      </c>
      <c r="AI32" s="39">
        <f t="shared" si="28"/>
        <v>0</v>
      </c>
      <c r="AJ32" s="39">
        <f t="shared" si="29"/>
        <v>28593</v>
      </c>
      <c r="AK32" s="39">
        <f t="shared" si="30"/>
        <v>1299</v>
      </c>
      <c r="AL32" s="39">
        <f t="shared" si="30"/>
        <v>0</v>
      </c>
      <c r="AM32" s="39">
        <f t="shared" si="31"/>
        <v>213643</v>
      </c>
      <c r="AN32" s="39">
        <f t="shared" si="32"/>
        <v>1861</v>
      </c>
      <c r="AO32" s="41"/>
      <c r="AP32" s="41"/>
    </row>
    <row r="33" spans="1:42" s="42" customFormat="1" ht="31.5" customHeight="1">
      <c r="A33" s="62" t="s">
        <v>53</v>
      </c>
      <c r="B33" s="38"/>
      <c r="C33" s="38"/>
      <c r="D33" s="38">
        <v>19</v>
      </c>
      <c r="E33" s="39">
        <f t="shared" si="21"/>
        <v>19</v>
      </c>
      <c r="F33" s="38">
        <v>308</v>
      </c>
      <c r="G33" s="38"/>
      <c r="H33" s="38"/>
      <c r="I33" s="39">
        <f t="shared" si="22"/>
        <v>0</v>
      </c>
      <c r="J33" s="38"/>
      <c r="K33" s="38">
        <v>8987</v>
      </c>
      <c r="L33" s="38"/>
      <c r="M33" s="38">
        <v>1063</v>
      </c>
      <c r="N33" s="38">
        <v>350</v>
      </c>
      <c r="O33" s="38"/>
      <c r="P33" s="40">
        <f t="shared" si="23"/>
        <v>10400</v>
      </c>
      <c r="Q33" s="38"/>
      <c r="R33" s="38"/>
      <c r="S33" s="38"/>
      <c r="T33" s="38"/>
      <c r="U33" s="38"/>
      <c r="V33" s="38"/>
      <c r="W33" s="40">
        <f t="shared" si="24"/>
        <v>0</v>
      </c>
      <c r="X33" s="38"/>
      <c r="Y33" s="62" t="s">
        <v>53</v>
      </c>
      <c r="Z33" s="38"/>
      <c r="AA33" s="38"/>
      <c r="AB33" s="38"/>
      <c r="AC33" s="38"/>
      <c r="AD33" s="38"/>
      <c r="AE33" s="39">
        <f t="shared" si="25"/>
        <v>0</v>
      </c>
      <c r="AF33" s="38"/>
      <c r="AG33" s="39">
        <f t="shared" si="26"/>
        <v>0</v>
      </c>
      <c r="AH33" s="39">
        <f t="shared" si="27"/>
        <v>8987</v>
      </c>
      <c r="AI33" s="39">
        <f t="shared" si="28"/>
        <v>0</v>
      </c>
      <c r="AJ33" s="39">
        <f t="shared" si="29"/>
        <v>1063</v>
      </c>
      <c r="AK33" s="39">
        <f t="shared" si="30"/>
        <v>350</v>
      </c>
      <c r="AL33" s="39">
        <f t="shared" si="30"/>
        <v>19</v>
      </c>
      <c r="AM33" s="39">
        <f t="shared" si="31"/>
        <v>10419</v>
      </c>
      <c r="AN33" s="39">
        <f t="shared" si="32"/>
        <v>308</v>
      </c>
      <c r="AO33" s="41"/>
      <c r="AP33" s="41"/>
    </row>
    <row r="34" spans="1:42" s="42" customFormat="1" ht="31.5" customHeight="1">
      <c r="A34" s="62" t="s">
        <v>54</v>
      </c>
      <c r="B34" s="38">
        <v>73031</v>
      </c>
      <c r="C34" s="38"/>
      <c r="D34" s="38"/>
      <c r="E34" s="39">
        <f t="shared" si="21"/>
        <v>73031</v>
      </c>
      <c r="F34" s="38">
        <v>5821</v>
      </c>
      <c r="G34" s="38"/>
      <c r="H34" s="38"/>
      <c r="I34" s="39">
        <f t="shared" si="22"/>
        <v>0</v>
      </c>
      <c r="J34" s="38"/>
      <c r="K34" s="38"/>
      <c r="L34" s="38"/>
      <c r="M34" s="38"/>
      <c r="N34" s="38">
        <v>293</v>
      </c>
      <c r="O34" s="38"/>
      <c r="P34" s="40">
        <f t="shared" si="23"/>
        <v>293</v>
      </c>
      <c r="Q34" s="38"/>
      <c r="R34" s="38"/>
      <c r="S34" s="38"/>
      <c r="T34" s="38"/>
      <c r="U34" s="38"/>
      <c r="V34" s="38"/>
      <c r="W34" s="40">
        <f t="shared" si="24"/>
        <v>0</v>
      </c>
      <c r="X34" s="38"/>
      <c r="Y34" s="62" t="s">
        <v>54</v>
      </c>
      <c r="Z34" s="38"/>
      <c r="AA34" s="38"/>
      <c r="AB34" s="38"/>
      <c r="AC34" s="38"/>
      <c r="AD34" s="38"/>
      <c r="AE34" s="39">
        <f t="shared" si="25"/>
        <v>0</v>
      </c>
      <c r="AF34" s="38"/>
      <c r="AG34" s="39">
        <f t="shared" si="26"/>
        <v>73031</v>
      </c>
      <c r="AH34" s="39">
        <f t="shared" si="27"/>
        <v>0</v>
      </c>
      <c r="AI34" s="39">
        <f t="shared" si="28"/>
        <v>0</v>
      </c>
      <c r="AJ34" s="39">
        <f t="shared" si="29"/>
        <v>0</v>
      </c>
      <c r="AK34" s="39">
        <f t="shared" si="30"/>
        <v>293</v>
      </c>
      <c r="AL34" s="39">
        <f t="shared" si="30"/>
        <v>0</v>
      </c>
      <c r="AM34" s="39">
        <f t="shared" si="31"/>
        <v>73324</v>
      </c>
      <c r="AN34" s="39">
        <f t="shared" si="32"/>
        <v>5821</v>
      </c>
      <c r="AO34" s="41"/>
      <c r="AP34" s="41"/>
    </row>
    <row r="35" spans="1:40" s="42" customFormat="1" ht="21" customHeight="1">
      <c r="A35" s="3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39"/>
      <c r="R35" s="39"/>
      <c r="S35" s="39"/>
      <c r="T35" s="39"/>
      <c r="U35" s="39"/>
      <c r="V35" s="39"/>
      <c r="W35" s="40"/>
      <c r="X35" s="39"/>
      <c r="Y35" s="37"/>
      <c r="Z35" s="39"/>
      <c r="AA35" s="39"/>
      <c r="AB35" s="39"/>
      <c r="AC35" s="39"/>
      <c r="AD35" s="39"/>
      <c r="AE35" s="39"/>
      <c r="AF35" s="39"/>
      <c r="AG35" s="39"/>
      <c r="AH35" s="39">
        <f t="shared" si="27"/>
        <v>0</v>
      </c>
      <c r="AI35" s="39">
        <f t="shared" si="28"/>
        <v>0</v>
      </c>
      <c r="AJ35" s="39">
        <f t="shared" si="29"/>
        <v>0</v>
      </c>
      <c r="AK35" s="39"/>
      <c r="AL35" s="39"/>
      <c r="AM35" s="39">
        <f t="shared" si="31"/>
        <v>0</v>
      </c>
      <c r="AN35" s="39"/>
    </row>
    <row r="36" spans="1:42" s="57" customFormat="1" ht="28.5" customHeight="1">
      <c r="A36" s="64" t="s">
        <v>55</v>
      </c>
      <c r="B36" s="46">
        <f aca="true" t="shared" si="33" ref="B36:X36">B37</f>
        <v>0</v>
      </c>
      <c r="C36" s="46">
        <f t="shared" si="33"/>
        <v>0</v>
      </c>
      <c r="D36" s="46">
        <f t="shared" si="33"/>
        <v>0</v>
      </c>
      <c r="E36" s="46">
        <f t="shared" si="33"/>
        <v>0</v>
      </c>
      <c r="F36" s="46">
        <f t="shared" si="33"/>
        <v>2635</v>
      </c>
      <c r="G36" s="46">
        <f t="shared" si="33"/>
        <v>0</v>
      </c>
      <c r="H36" s="46">
        <f t="shared" si="33"/>
        <v>0</v>
      </c>
      <c r="I36" s="46">
        <f t="shared" si="33"/>
        <v>0</v>
      </c>
      <c r="J36" s="46">
        <f t="shared" si="33"/>
        <v>0</v>
      </c>
      <c r="K36" s="46">
        <f t="shared" si="33"/>
        <v>82338</v>
      </c>
      <c r="L36" s="46">
        <f t="shared" si="33"/>
        <v>0</v>
      </c>
      <c r="M36" s="46">
        <f t="shared" si="33"/>
        <v>6495</v>
      </c>
      <c r="N36" s="46">
        <f t="shared" si="33"/>
        <v>5859</v>
      </c>
      <c r="O36" s="46">
        <f t="shared" si="33"/>
        <v>649</v>
      </c>
      <c r="P36" s="46">
        <f t="shared" si="33"/>
        <v>95341</v>
      </c>
      <c r="Q36" s="46">
        <f t="shared" si="33"/>
        <v>0</v>
      </c>
      <c r="R36" s="46">
        <f t="shared" si="33"/>
        <v>0</v>
      </c>
      <c r="S36" s="46">
        <f t="shared" si="33"/>
        <v>0</v>
      </c>
      <c r="T36" s="46">
        <f t="shared" si="33"/>
        <v>0</v>
      </c>
      <c r="U36" s="46">
        <f t="shared" si="33"/>
        <v>0</v>
      </c>
      <c r="V36" s="46">
        <f t="shared" si="33"/>
        <v>0</v>
      </c>
      <c r="W36" s="46">
        <f t="shared" si="33"/>
        <v>0</v>
      </c>
      <c r="X36" s="46">
        <f t="shared" si="33"/>
        <v>0</v>
      </c>
      <c r="Y36" s="64" t="s">
        <v>55</v>
      </c>
      <c r="Z36" s="46">
        <f aca="true" t="shared" si="34" ref="Z36:AP36">Z37</f>
        <v>0</v>
      </c>
      <c r="AA36" s="46">
        <f t="shared" si="34"/>
        <v>0</v>
      </c>
      <c r="AB36" s="46">
        <f t="shared" si="34"/>
        <v>0</v>
      </c>
      <c r="AC36" s="46">
        <f t="shared" si="34"/>
        <v>0</v>
      </c>
      <c r="AD36" s="46">
        <f t="shared" si="34"/>
        <v>0</v>
      </c>
      <c r="AE36" s="46">
        <f t="shared" si="34"/>
        <v>0</v>
      </c>
      <c r="AF36" s="46">
        <f t="shared" si="34"/>
        <v>0</v>
      </c>
      <c r="AG36" s="46">
        <f t="shared" si="34"/>
        <v>0</v>
      </c>
      <c r="AH36" s="46">
        <f t="shared" si="34"/>
        <v>82338</v>
      </c>
      <c r="AI36" s="46">
        <f t="shared" si="34"/>
        <v>0</v>
      </c>
      <c r="AJ36" s="46">
        <f t="shared" si="34"/>
        <v>6495</v>
      </c>
      <c r="AK36" s="46">
        <f t="shared" si="34"/>
        <v>5859</v>
      </c>
      <c r="AL36" s="46">
        <f t="shared" si="34"/>
        <v>649</v>
      </c>
      <c r="AM36" s="46">
        <f t="shared" si="34"/>
        <v>95341</v>
      </c>
      <c r="AN36" s="46">
        <f t="shared" si="34"/>
        <v>2635</v>
      </c>
      <c r="AO36" s="36">
        <f t="shared" si="34"/>
        <v>25540466</v>
      </c>
      <c r="AP36" s="36">
        <f t="shared" si="34"/>
        <v>0</v>
      </c>
    </row>
    <row r="37" spans="1:42" s="42" customFormat="1" ht="31.5" customHeight="1">
      <c r="A37" s="65" t="s">
        <v>105</v>
      </c>
      <c r="B37" s="38"/>
      <c r="C37" s="38"/>
      <c r="D37" s="38"/>
      <c r="E37" s="39">
        <f>SUM(B37:D37)</f>
        <v>0</v>
      </c>
      <c r="F37" s="38">
        <v>2635</v>
      </c>
      <c r="G37" s="38"/>
      <c r="H37" s="38"/>
      <c r="I37" s="39">
        <f>SUM(G37:H37)</f>
        <v>0</v>
      </c>
      <c r="J37" s="38"/>
      <c r="K37" s="38">
        <v>82338</v>
      </c>
      <c r="L37" s="38"/>
      <c r="M37" s="38">
        <v>6495</v>
      </c>
      <c r="N37" s="38">
        <v>5859</v>
      </c>
      <c r="O37" s="38">
        <v>649</v>
      </c>
      <c r="P37" s="40">
        <f>SUM(K37:O37)</f>
        <v>95341</v>
      </c>
      <c r="Q37" s="38"/>
      <c r="R37" s="38"/>
      <c r="S37" s="38"/>
      <c r="T37" s="38"/>
      <c r="U37" s="38"/>
      <c r="V37" s="38"/>
      <c r="W37" s="40">
        <f>SUM(R37:V37)</f>
        <v>0</v>
      </c>
      <c r="X37" s="38"/>
      <c r="Y37" s="65" t="s">
        <v>15</v>
      </c>
      <c r="Z37" s="38"/>
      <c r="AA37" s="38"/>
      <c r="AB37" s="38"/>
      <c r="AC37" s="38"/>
      <c r="AD37" s="38"/>
      <c r="AE37" s="39">
        <f>SUM(Z37:AD37)</f>
        <v>0</v>
      </c>
      <c r="AF37" s="38"/>
      <c r="AG37" s="39">
        <f>B37+Z37</f>
        <v>0</v>
      </c>
      <c r="AH37" s="39">
        <f>K37+R37+AA37</f>
        <v>82338</v>
      </c>
      <c r="AI37" s="39">
        <f>L37+S37</f>
        <v>0</v>
      </c>
      <c r="AJ37" s="39">
        <f>M37+T37+AB37</f>
        <v>6495</v>
      </c>
      <c r="AK37" s="39">
        <f>C37+G37+N37+U37+AC37</f>
        <v>5859</v>
      </c>
      <c r="AL37" s="39">
        <f>D37+H37+O37+V37+AD37</f>
        <v>649</v>
      </c>
      <c r="AM37" s="39">
        <f>SUM(AG37:AL37)</f>
        <v>95341</v>
      </c>
      <c r="AN37" s="39">
        <f>F37+J37+Q37+X37+AF37</f>
        <v>2635</v>
      </c>
      <c r="AO37" s="41">
        <v>25540466</v>
      </c>
      <c r="AP37" s="41"/>
    </row>
    <row r="38" spans="1:40" s="42" customFormat="1" ht="21" customHeight="1">
      <c r="A38" s="6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  <c r="Q38" s="39"/>
      <c r="R38" s="39"/>
      <c r="S38" s="39"/>
      <c r="T38" s="39"/>
      <c r="U38" s="39"/>
      <c r="V38" s="39"/>
      <c r="W38" s="40"/>
      <c r="X38" s="39"/>
      <c r="Y38" s="6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2" s="57" customFormat="1" ht="28.5" customHeight="1">
      <c r="A39" s="35" t="s">
        <v>56</v>
      </c>
      <c r="B39" s="46">
        <f aca="true" t="shared" si="35" ref="B39:Q39">B40</f>
        <v>0</v>
      </c>
      <c r="C39" s="46">
        <f t="shared" si="35"/>
        <v>0</v>
      </c>
      <c r="D39" s="46">
        <f t="shared" si="35"/>
        <v>0</v>
      </c>
      <c r="E39" s="46">
        <f t="shared" si="35"/>
        <v>0</v>
      </c>
      <c r="F39" s="46">
        <f t="shared" si="35"/>
        <v>176</v>
      </c>
      <c r="G39" s="46">
        <f t="shared" si="35"/>
        <v>0</v>
      </c>
      <c r="H39" s="46">
        <f t="shared" si="35"/>
        <v>0</v>
      </c>
      <c r="I39" s="46">
        <f t="shared" si="35"/>
        <v>0</v>
      </c>
      <c r="J39" s="46">
        <f t="shared" si="35"/>
        <v>0</v>
      </c>
      <c r="K39" s="46">
        <f t="shared" si="35"/>
        <v>50</v>
      </c>
      <c r="L39" s="46">
        <f t="shared" si="35"/>
        <v>0</v>
      </c>
      <c r="M39" s="46">
        <f t="shared" si="35"/>
        <v>2</v>
      </c>
      <c r="N39" s="46">
        <f t="shared" si="35"/>
        <v>216</v>
      </c>
      <c r="O39" s="46">
        <f t="shared" si="35"/>
        <v>0</v>
      </c>
      <c r="P39" s="46">
        <f t="shared" si="35"/>
        <v>268</v>
      </c>
      <c r="Q39" s="46">
        <f t="shared" si="35"/>
        <v>140</v>
      </c>
      <c r="R39" s="46">
        <f>+R40</f>
        <v>0</v>
      </c>
      <c r="S39" s="46">
        <f aca="true" t="shared" si="36" ref="S39:X39">S40</f>
        <v>0</v>
      </c>
      <c r="T39" s="46">
        <f t="shared" si="36"/>
        <v>0</v>
      </c>
      <c r="U39" s="46">
        <f t="shared" si="36"/>
        <v>0</v>
      </c>
      <c r="V39" s="46">
        <f t="shared" si="36"/>
        <v>0</v>
      </c>
      <c r="W39" s="46">
        <f t="shared" si="36"/>
        <v>0</v>
      </c>
      <c r="X39" s="46">
        <f t="shared" si="36"/>
        <v>0</v>
      </c>
      <c r="Y39" s="35" t="s">
        <v>56</v>
      </c>
      <c r="Z39" s="46">
        <f aca="true" t="shared" si="37" ref="Z39:AP39">Z40</f>
        <v>0</v>
      </c>
      <c r="AA39" s="46">
        <f t="shared" si="37"/>
        <v>0</v>
      </c>
      <c r="AB39" s="46">
        <f t="shared" si="37"/>
        <v>0</v>
      </c>
      <c r="AC39" s="46">
        <f t="shared" si="37"/>
        <v>0</v>
      </c>
      <c r="AD39" s="46">
        <f t="shared" si="37"/>
        <v>0</v>
      </c>
      <c r="AE39" s="46">
        <f t="shared" si="37"/>
        <v>0</v>
      </c>
      <c r="AF39" s="46">
        <f t="shared" si="37"/>
        <v>0</v>
      </c>
      <c r="AG39" s="46">
        <f t="shared" si="37"/>
        <v>0</v>
      </c>
      <c r="AH39" s="46">
        <f t="shared" si="37"/>
        <v>50</v>
      </c>
      <c r="AI39" s="46">
        <f t="shared" si="37"/>
        <v>0</v>
      </c>
      <c r="AJ39" s="46">
        <f t="shared" si="37"/>
        <v>2</v>
      </c>
      <c r="AK39" s="46">
        <f t="shared" si="37"/>
        <v>216</v>
      </c>
      <c r="AL39" s="46">
        <f t="shared" si="37"/>
        <v>0</v>
      </c>
      <c r="AM39" s="46">
        <f t="shared" si="37"/>
        <v>268</v>
      </c>
      <c r="AN39" s="46">
        <f t="shared" si="37"/>
        <v>316</v>
      </c>
      <c r="AO39" s="36">
        <f t="shared" si="37"/>
        <v>0</v>
      </c>
      <c r="AP39" s="36">
        <f t="shared" si="37"/>
        <v>0</v>
      </c>
    </row>
    <row r="40" spans="1:42" s="42" customFormat="1" ht="31.5" customHeight="1">
      <c r="A40" s="65" t="s">
        <v>16</v>
      </c>
      <c r="B40" s="38"/>
      <c r="C40" s="38"/>
      <c r="D40" s="38"/>
      <c r="E40" s="39">
        <f>SUM(B40:D40)</f>
        <v>0</v>
      </c>
      <c r="F40" s="38">
        <v>176</v>
      </c>
      <c r="G40" s="38"/>
      <c r="H40" s="38"/>
      <c r="I40" s="39">
        <f>SUM(G40:H40)</f>
        <v>0</v>
      </c>
      <c r="J40" s="38"/>
      <c r="K40" s="38">
        <v>50</v>
      </c>
      <c r="L40" s="38"/>
      <c r="M40" s="38">
        <v>2</v>
      </c>
      <c r="N40" s="38">
        <v>216</v>
      </c>
      <c r="O40" s="38"/>
      <c r="P40" s="40">
        <f>SUM(K40:O40)</f>
        <v>268</v>
      </c>
      <c r="Q40" s="38">
        <v>140</v>
      </c>
      <c r="R40" s="38"/>
      <c r="S40" s="38"/>
      <c r="T40" s="38"/>
      <c r="U40" s="38"/>
      <c r="V40" s="38"/>
      <c r="W40" s="40">
        <f>SUM(R40:V40)</f>
        <v>0</v>
      </c>
      <c r="X40" s="38"/>
      <c r="Y40" s="65" t="s">
        <v>16</v>
      </c>
      <c r="Z40" s="38"/>
      <c r="AA40" s="38"/>
      <c r="AB40" s="38"/>
      <c r="AC40" s="38"/>
      <c r="AD40" s="38"/>
      <c r="AE40" s="39">
        <f>SUM(Z40:AD40)</f>
        <v>0</v>
      </c>
      <c r="AF40" s="38"/>
      <c r="AG40" s="39">
        <f>B40+Z40</f>
        <v>0</v>
      </c>
      <c r="AH40" s="39">
        <f>K40+R40+AA40</f>
        <v>50</v>
      </c>
      <c r="AI40" s="39">
        <f>L40+S40</f>
        <v>0</v>
      </c>
      <c r="AJ40" s="39">
        <f>M40+T40+AB40</f>
        <v>2</v>
      </c>
      <c r="AK40" s="39">
        <f>C40+G40+N40+U40+AC40</f>
        <v>216</v>
      </c>
      <c r="AL40" s="39">
        <f>D40+H40+O40+V40+AD40</f>
        <v>0</v>
      </c>
      <c r="AM40" s="39">
        <f>SUM(AG40:AL40)</f>
        <v>268</v>
      </c>
      <c r="AN40" s="39">
        <f>F40+J40+Q40+X40+AF40</f>
        <v>316</v>
      </c>
      <c r="AO40" s="41"/>
      <c r="AP40" s="41"/>
    </row>
    <row r="41" spans="1:40" s="42" customFormat="1" ht="21" customHeight="1">
      <c r="A41" s="43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56"/>
      <c r="Q41" s="39"/>
      <c r="R41" s="39"/>
      <c r="S41" s="39"/>
      <c r="T41" s="39"/>
      <c r="U41" s="39"/>
      <c r="V41" s="39"/>
      <c r="W41" s="56"/>
      <c r="X41" s="39"/>
      <c r="Y41" s="43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59" s="57" customFormat="1" ht="28.5" customHeight="1">
      <c r="A42" s="3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35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</row>
    <row r="43" spans="1:42" s="42" customFormat="1" ht="31.5" customHeight="1">
      <c r="A43" s="37"/>
      <c r="B43" s="38"/>
      <c r="C43" s="38"/>
      <c r="D43" s="38"/>
      <c r="E43" s="39"/>
      <c r="F43" s="38"/>
      <c r="G43" s="38"/>
      <c r="H43" s="38"/>
      <c r="I43" s="39"/>
      <c r="J43" s="38"/>
      <c r="K43" s="38"/>
      <c r="L43" s="38"/>
      <c r="M43" s="38"/>
      <c r="N43" s="38"/>
      <c r="O43" s="38"/>
      <c r="P43" s="40"/>
      <c r="Q43" s="38"/>
      <c r="R43" s="38"/>
      <c r="S43" s="38"/>
      <c r="T43" s="38"/>
      <c r="U43" s="38"/>
      <c r="V43" s="38"/>
      <c r="W43" s="40"/>
      <c r="X43" s="38"/>
      <c r="Y43" s="37"/>
      <c r="Z43" s="38"/>
      <c r="AA43" s="38"/>
      <c r="AB43" s="38"/>
      <c r="AC43" s="38"/>
      <c r="AD43" s="38"/>
      <c r="AE43" s="39"/>
      <c r="AF43" s="38"/>
      <c r="AG43" s="39"/>
      <c r="AH43" s="39"/>
      <c r="AI43" s="39"/>
      <c r="AJ43" s="39"/>
      <c r="AK43" s="39"/>
      <c r="AL43" s="39"/>
      <c r="AM43" s="39"/>
      <c r="AN43" s="39"/>
      <c r="AO43" s="41"/>
      <c r="AP43" s="41"/>
    </row>
    <row r="44" spans="1:41" s="42" customFormat="1" ht="15" customHeight="1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  <c r="Q44" s="39"/>
      <c r="R44" s="39"/>
      <c r="S44" s="39"/>
      <c r="T44" s="39"/>
      <c r="U44" s="39"/>
      <c r="V44" s="39"/>
      <c r="W44" s="40"/>
      <c r="X44" s="39"/>
      <c r="Y44" s="37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66"/>
    </row>
    <row r="45" spans="1:42" s="57" customFormat="1" ht="39.75" customHeight="1">
      <c r="A45" s="67" t="s">
        <v>17</v>
      </c>
      <c r="B45" s="68">
        <f aca="true" t="shared" si="38" ref="B45:X45">B9+B12+B19+B27+B36+B39</f>
        <v>33146677</v>
      </c>
      <c r="C45" s="68">
        <f t="shared" si="38"/>
        <v>93061996</v>
      </c>
      <c r="D45" s="68">
        <f t="shared" si="38"/>
        <v>250459</v>
      </c>
      <c r="E45" s="68">
        <f t="shared" si="38"/>
        <v>126459132</v>
      </c>
      <c r="F45" s="68">
        <f t="shared" si="38"/>
        <v>6549713</v>
      </c>
      <c r="G45" s="68">
        <f t="shared" si="38"/>
        <v>60226</v>
      </c>
      <c r="H45" s="68">
        <f t="shared" si="38"/>
        <v>0</v>
      </c>
      <c r="I45" s="68">
        <f t="shared" si="38"/>
        <v>60226</v>
      </c>
      <c r="J45" s="68">
        <f t="shared" si="38"/>
        <v>52099</v>
      </c>
      <c r="K45" s="68">
        <f t="shared" si="38"/>
        <v>6345755</v>
      </c>
      <c r="L45" s="68">
        <f t="shared" si="38"/>
        <v>3388</v>
      </c>
      <c r="M45" s="68">
        <f t="shared" si="38"/>
        <v>1143533</v>
      </c>
      <c r="N45" s="68">
        <f t="shared" si="38"/>
        <v>984380</v>
      </c>
      <c r="O45" s="68">
        <f t="shared" si="38"/>
        <v>2377</v>
      </c>
      <c r="P45" s="68">
        <f t="shared" si="38"/>
        <v>8479433</v>
      </c>
      <c r="Q45" s="68">
        <f t="shared" si="38"/>
        <v>1156791</v>
      </c>
      <c r="R45" s="68">
        <f t="shared" si="38"/>
        <v>124713</v>
      </c>
      <c r="S45" s="68">
        <f t="shared" si="38"/>
        <v>0</v>
      </c>
      <c r="T45" s="68">
        <f t="shared" si="38"/>
        <v>12938</v>
      </c>
      <c r="U45" s="68">
        <f t="shared" si="38"/>
        <v>98682</v>
      </c>
      <c r="V45" s="68">
        <f t="shared" si="38"/>
        <v>37</v>
      </c>
      <c r="W45" s="68">
        <f t="shared" si="38"/>
        <v>236370</v>
      </c>
      <c r="X45" s="68">
        <f t="shared" si="38"/>
        <v>108468</v>
      </c>
      <c r="Y45" s="67" t="s">
        <v>17</v>
      </c>
      <c r="Z45" s="68">
        <f aca="true" t="shared" si="39" ref="Z45:AN45">Z9+Z12+Z19+Z27+Z36+Z39</f>
        <v>393103</v>
      </c>
      <c r="AA45" s="68">
        <f t="shared" si="39"/>
        <v>0</v>
      </c>
      <c r="AB45" s="68">
        <f t="shared" si="39"/>
        <v>1729</v>
      </c>
      <c r="AC45" s="68">
        <f t="shared" si="39"/>
        <v>3207</v>
      </c>
      <c r="AD45" s="68">
        <f t="shared" si="39"/>
        <v>247201</v>
      </c>
      <c r="AE45" s="68">
        <f t="shared" si="39"/>
        <v>645240</v>
      </c>
      <c r="AF45" s="68">
        <f t="shared" si="39"/>
        <v>15529</v>
      </c>
      <c r="AG45" s="68">
        <f t="shared" si="39"/>
        <v>33539780</v>
      </c>
      <c r="AH45" s="68">
        <f t="shared" si="39"/>
        <v>6470468</v>
      </c>
      <c r="AI45" s="68">
        <f t="shared" si="39"/>
        <v>3388</v>
      </c>
      <c r="AJ45" s="68">
        <f t="shared" si="39"/>
        <v>1158200</v>
      </c>
      <c r="AK45" s="68">
        <f t="shared" si="39"/>
        <v>94208491</v>
      </c>
      <c r="AL45" s="68">
        <f t="shared" si="39"/>
        <v>500074</v>
      </c>
      <c r="AM45" s="68">
        <f t="shared" si="39"/>
        <v>135880401</v>
      </c>
      <c r="AN45" s="68">
        <f t="shared" si="39"/>
        <v>7882600</v>
      </c>
      <c r="AO45" s="68">
        <f>AO9+AO12+AO19+AO27+AO36+AO39+AO42</f>
        <v>39069590725</v>
      </c>
      <c r="AP45" s="68">
        <f>AP9+AP12+AP19+AP27+AP36+AP39+AP42</f>
        <v>0</v>
      </c>
    </row>
    <row r="46" spans="1:40" s="42" customFormat="1" ht="12" customHeight="1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1:19" s="156" customFormat="1" ht="18" customHeight="1">
      <c r="A47" s="164" t="s">
        <v>106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55"/>
      <c r="N47" s="157"/>
      <c r="O47" s="157"/>
      <c r="P47" s="158"/>
      <c r="Q47" s="157"/>
      <c r="R47" s="157"/>
      <c r="S47" s="157"/>
    </row>
    <row r="48" spans="1:16" s="156" customFormat="1" ht="18" customHeight="1">
      <c r="A48" s="71" t="s">
        <v>107</v>
      </c>
      <c r="F48" s="159"/>
      <c r="P48" s="160"/>
    </row>
    <row r="49" spans="1:16" s="156" customFormat="1" ht="18" customHeight="1">
      <c r="A49" s="71" t="s">
        <v>108</v>
      </c>
      <c r="F49" s="159"/>
      <c r="P49" s="160"/>
    </row>
    <row r="50" spans="1:16" s="161" customFormat="1" ht="15.75" customHeight="1">
      <c r="A50" s="71" t="s">
        <v>109</v>
      </c>
      <c r="F50" s="162"/>
      <c r="P50" s="163"/>
    </row>
    <row r="51" ht="15" customHeight="1">
      <c r="A51" s="72"/>
    </row>
    <row r="52" ht="15" customHeight="1">
      <c r="A52" s="72"/>
    </row>
    <row r="53" ht="15" customHeight="1">
      <c r="A53" s="76"/>
    </row>
    <row r="54" ht="15" customHeight="1">
      <c r="A54" s="76"/>
    </row>
    <row r="55" ht="15" customHeight="1">
      <c r="A55" s="76"/>
    </row>
    <row r="56" ht="15" customHeight="1">
      <c r="A56" s="76"/>
    </row>
    <row r="57" ht="15" customHeight="1">
      <c r="A57" s="76"/>
    </row>
    <row r="58" ht="15" customHeight="1">
      <c r="A58" s="76"/>
    </row>
    <row r="59" ht="15" customHeight="1">
      <c r="A59" s="76"/>
    </row>
    <row r="60" ht="15" customHeight="1">
      <c r="A60" s="76"/>
    </row>
    <row r="61" ht="15" customHeight="1">
      <c r="A61" s="76"/>
    </row>
    <row r="62" ht="15" customHeight="1">
      <c r="A62" s="76"/>
    </row>
    <row r="63" ht="15" customHeight="1">
      <c r="A63" s="76"/>
    </row>
    <row r="64" ht="15" customHeight="1">
      <c r="A64" s="76"/>
    </row>
    <row r="65" ht="15" customHeight="1">
      <c r="A65" s="76"/>
    </row>
    <row r="66" ht="15.75">
      <c r="A66" s="76"/>
    </row>
    <row r="67" ht="15.75">
      <c r="A67" s="76"/>
    </row>
    <row r="68" ht="15.75">
      <c r="A68" s="76"/>
    </row>
    <row r="69" ht="15.75">
      <c r="A69" s="76"/>
    </row>
    <row r="70" ht="15.75">
      <c r="A70" s="76"/>
    </row>
    <row r="71" ht="15.75">
      <c r="A71" s="76"/>
    </row>
    <row r="72" ht="15.75">
      <c r="A72" s="76"/>
    </row>
    <row r="73" ht="15.75">
      <c r="A73" s="76"/>
    </row>
    <row r="74" ht="15.75">
      <c r="A74" s="76"/>
    </row>
    <row r="75" ht="15.75">
      <c r="A75" s="76"/>
    </row>
    <row r="76" ht="15.75">
      <c r="A76" s="76"/>
    </row>
    <row r="77" ht="15.75">
      <c r="A77" s="76"/>
    </row>
    <row r="78" ht="15.75">
      <c r="A78" s="76"/>
    </row>
    <row r="79" ht="15.75">
      <c r="A79" s="76"/>
    </row>
    <row r="80" ht="15.75">
      <c r="A80" s="76"/>
    </row>
    <row r="81" ht="15.75">
      <c r="A81" s="76"/>
    </row>
    <row r="82" ht="15.75">
      <c r="A82" s="76"/>
    </row>
    <row r="134" ht="14.25" customHeight="1"/>
  </sheetData>
  <mergeCells count="16">
    <mergeCell ref="C2:J2"/>
    <mergeCell ref="Z6:AF6"/>
    <mergeCell ref="K2:P2"/>
    <mergeCell ref="AA2:AF2"/>
    <mergeCell ref="AG2:AK2"/>
    <mergeCell ref="Y4:Y7"/>
    <mergeCell ref="K5:X5"/>
    <mergeCell ref="Z5:AF5"/>
    <mergeCell ref="AG5:AN6"/>
    <mergeCell ref="A47:J47"/>
    <mergeCell ref="G6:J6"/>
    <mergeCell ref="K6:Q6"/>
    <mergeCell ref="R6:X6"/>
    <mergeCell ref="A4:A7"/>
    <mergeCell ref="B5:J5"/>
    <mergeCell ref="B6:F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geOrder="overThenDown" paperSize="9" scale="54" r:id="rId1"/>
  <colBreaks count="3" manualBreakCount="3">
    <brk id="10" max="65535" man="1"/>
    <brk id="24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BG52"/>
  <sheetViews>
    <sheetView tabSelected="1" view="pageBreakPreview" zoomScale="60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3"/>
    </sheetView>
  </sheetViews>
  <sheetFormatPr defaultColWidth="13.25390625" defaultRowHeight="15.75"/>
  <cols>
    <col min="1" max="1" width="39.25390625" style="152" customWidth="1"/>
    <col min="2" max="2" width="14.75390625" style="148" customWidth="1"/>
    <col min="3" max="3" width="14.875" style="148" customWidth="1"/>
    <col min="4" max="4" width="12.875" style="148" customWidth="1"/>
    <col min="5" max="5" width="15.375" style="148" customWidth="1"/>
    <col min="6" max="6" width="14.875" style="149" customWidth="1"/>
    <col min="7" max="7" width="10.75390625" style="148" customWidth="1"/>
    <col min="8" max="8" width="7.25390625" style="148" customWidth="1"/>
    <col min="9" max="9" width="10.50390625" style="148" customWidth="1"/>
    <col min="10" max="10" width="9.125" style="148" customWidth="1"/>
    <col min="11" max="11" width="13.75390625" style="148" customWidth="1"/>
    <col min="12" max="12" width="9.50390625" style="148" customWidth="1"/>
    <col min="13" max="13" width="13.625" style="148" customWidth="1"/>
    <col min="14" max="14" width="13.125" style="148" customWidth="1"/>
    <col min="15" max="15" width="10.25390625" style="148" customWidth="1"/>
    <col min="16" max="16" width="14.375" style="150" customWidth="1"/>
    <col min="17" max="17" width="12.375" style="148" customWidth="1"/>
    <col min="18" max="18" width="10.00390625" style="148" customWidth="1"/>
    <col min="19" max="19" width="5.875" style="148" customWidth="1"/>
    <col min="20" max="20" width="9.00390625" style="148" customWidth="1"/>
    <col min="21" max="21" width="11.25390625" style="148" customWidth="1"/>
    <col min="22" max="22" width="7.00390625" style="148" customWidth="1"/>
    <col min="23" max="23" width="11.50390625" style="148" customWidth="1"/>
    <col min="24" max="24" width="11.25390625" style="148" customWidth="1"/>
    <col min="25" max="25" width="38.625" style="79" customWidth="1"/>
    <col min="26" max="26" width="17.125" style="148" customWidth="1"/>
    <col min="27" max="27" width="13.50390625" style="148" customWidth="1"/>
    <col min="28" max="28" width="15.375" style="148" customWidth="1"/>
    <col min="29" max="30" width="15.75390625" style="148" customWidth="1"/>
    <col min="31" max="31" width="16.125" style="148" customWidth="1"/>
    <col min="32" max="32" width="17.50390625" style="148" customWidth="1"/>
    <col min="33" max="33" width="19.375" style="148" customWidth="1"/>
    <col min="34" max="34" width="17.125" style="148" customWidth="1"/>
    <col min="35" max="35" width="14.375" style="148" customWidth="1"/>
    <col min="36" max="36" width="19.375" style="148" customWidth="1"/>
    <col min="37" max="37" width="18.875" style="148" customWidth="1"/>
    <col min="38" max="38" width="18.50390625" style="148" customWidth="1"/>
    <col min="39" max="39" width="19.625" style="148" customWidth="1"/>
    <col min="40" max="40" width="18.00390625" style="148" customWidth="1"/>
    <col min="41" max="41" width="15.75390625" style="148" customWidth="1"/>
    <col min="42" max="42" width="14.375" style="148" bestFit="1" customWidth="1"/>
    <col min="43" max="16384" width="13.25390625" style="148" customWidth="1"/>
  </cols>
  <sheetData>
    <row r="1" spans="1:40" s="79" customFormat="1" ht="9" customHeight="1">
      <c r="A1" s="78"/>
      <c r="F1" s="80"/>
      <c r="K1" s="81"/>
      <c r="P1" s="82"/>
      <c r="R1" s="78"/>
      <c r="S1" s="83"/>
      <c r="X1" s="84"/>
      <c r="Y1" s="78"/>
      <c r="AN1" s="84"/>
    </row>
    <row r="2" spans="1:40" s="79" customFormat="1" ht="51" customHeight="1">
      <c r="A2" s="78"/>
      <c r="C2" s="195" t="s">
        <v>57</v>
      </c>
      <c r="D2" s="195"/>
      <c r="E2" s="195"/>
      <c r="F2" s="195"/>
      <c r="G2" s="195"/>
      <c r="H2" s="195"/>
      <c r="I2" s="195"/>
      <c r="J2" s="195"/>
      <c r="K2" s="196" t="s">
        <v>110</v>
      </c>
      <c r="L2" s="196"/>
      <c r="M2" s="196"/>
      <c r="N2" s="196"/>
      <c r="O2" s="196"/>
      <c r="P2" s="196"/>
      <c r="R2" s="78"/>
      <c r="S2" s="83"/>
      <c r="X2" s="84"/>
      <c r="Y2" s="78"/>
      <c r="AA2" s="197" t="s">
        <v>58</v>
      </c>
      <c r="AB2" s="197"/>
      <c r="AC2" s="197"/>
      <c r="AD2" s="197"/>
      <c r="AE2" s="197"/>
      <c r="AF2" s="197"/>
      <c r="AG2" s="195" t="s">
        <v>59</v>
      </c>
      <c r="AH2" s="195"/>
      <c r="AI2" s="195"/>
      <c r="AJ2" s="195"/>
      <c r="AK2" s="195"/>
      <c r="AN2" s="84"/>
    </row>
    <row r="3" spans="1:40" s="79" customFormat="1" ht="23.25" customHeight="1" thickBot="1">
      <c r="A3" s="85" t="s">
        <v>0</v>
      </c>
      <c r="F3" s="80"/>
      <c r="G3" s="86"/>
      <c r="M3" s="87"/>
      <c r="P3" s="82"/>
      <c r="Q3" s="88"/>
      <c r="R3" s="89"/>
      <c r="X3" s="90" t="s">
        <v>1</v>
      </c>
      <c r="Y3" s="90"/>
      <c r="AN3" s="90" t="s">
        <v>1</v>
      </c>
    </row>
    <row r="4" spans="1:40" s="94" customFormat="1" ht="21" customHeight="1">
      <c r="A4" s="191" t="s">
        <v>60</v>
      </c>
      <c r="B4" s="91"/>
      <c r="C4" s="92"/>
      <c r="D4" s="92"/>
      <c r="E4" s="92"/>
      <c r="F4" s="92"/>
      <c r="G4" s="93" t="s">
        <v>61</v>
      </c>
      <c r="H4" s="92"/>
      <c r="I4" s="92"/>
      <c r="J4" s="92"/>
      <c r="K4" s="92"/>
      <c r="L4" s="92"/>
      <c r="M4" s="92"/>
      <c r="N4" s="93" t="s">
        <v>62</v>
      </c>
      <c r="O4" s="92"/>
      <c r="P4" s="92"/>
      <c r="Q4" s="92"/>
      <c r="R4" s="92"/>
      <c r="S4" s="92"/>
      <c r="T4" s="92"/>
      <c r="U4" s="93" t="s">
        <v>63</v>
      </c>
      <c r="V4" s="92"/>
      <c r="W4" s="92"/>
      <c r="X4" s="92"/>
      <c r="Y4" s="191" t="s">
        <v>60</v>
      </c>
      <c r="Z4" s="92"/>
      <c r="AA4" s="92"/>
      <c r="AB4" s="92"/>
      <c r="AC4" s="93" t="s">
        <v>61</v>
      </c>
      <c r="AD4" s="92"/>
      <c r="AE4" s="92"/>
      <c r="AF4" s="92"/>
      <c r="AG4" s="92"/>
      <c r="AH4" s="93" t="s">
        <v>62</v>
      </c>
      <c r="AI4" s="92"/>
      <c r="AJ4" s="92"/>
      <c r="AK4" s="92"/>
      <c r="AL4" s="93" t="s">
        <v>63</v>
      </c>
      <c r="AM4" s="92"/>
      <c r="AN4" s="92"/>
    </row>
    <row r="5" spans="1:40" s="94" customFormat="1" ht="24" customHeight="1">
      <c r="A5" s="192"/>
      <c r="B5" s="181" t="s">
        <v>64</v>
      </c>
      <c r="C5" s="182"/>
      <c r="D5" s="182"/>
      <c r="E5" s="182"/>
      <c r="F5" s="182"/>
      <c r="G5" s="182"/>
      <c r="H5" s="182"/>
      <c r="I5" s="182"/>
      <c r="J5" s="183"/>
      <c r="K5" s="181" t="s">
        <v>65</v>
      </c>
      <c r="L5" s="182"/>
      <c r="M5" s="182"/>
      <c r="N5" s="182"/>
      <c r="O5" s="182"/>
      <c r="P5" s="182"/>
      <c r="Q5" s="182"/>
      <c r="R5" s="182"/>
      <c r="S5" s="182"/>
      <c r="T5" s="187"/>
      <c r="U5" s="187"/>
      <c r="V5" s="187"/>
      <c r="W5" s="187"/>
      <c r="X5" s="194"/>
      <c r="Y5" s="192"/>
      <c r="Z5" s="181" t="s">
        <v>66</v>
      </c>
      <c r="AA5" s="182"/>
      <c r="AB5" s="182"/>
      <c r="AC5" s="182"/>
      <c r="AD5" s="182"/>
      <c r="AE5" s="182"/>
      <c r="AF5" s="183"/>
      <c r="AG5" s="184" t="s">
        <v>67</v>
      </c>
      <c r="AH5" s="185"/>
      <c r="AI5" s="185"/>
      <c r="AJ5" s="185"/>
      <c r="AK5" s="185"/>
      <c r="AL5" s="185"/>
      <c r="AM5" s="185"/>
      <c r="AN5" s="185"/>
    </row>
    <row r="6" spans="1:40" s="94" customFormat="1" ht="24.75" customHeight="1">
      <c r="A6" s="192"/>
      <c r="B6" s="188" t="s">
        <v>100</v>
      </c>
      <c r="C6" s="189"/>
      <c r="D6" s="189"/>
      <c r="E6" s="189"/>
      <c r="F6" s="190"/>
      <c r="G6" s="188" t="s">
        <v>68</v>
      </c>
      <c r="H6" s="189"/>
      <c r="I6" s="189"/>
      <c r="J6" s="190"/>
      <c r="K6" s="188" t="s">
        <v>101</v>
      </c>
      <c r="L6" s="189"/>
      <c r="M6" s="189"/>
      <c r="N6" s="189"/>
      <c r="O6" s="189"/>
      <c r="P6" s="189"/>
      <c r="Q6" s="190"/>
      <c r="R6" s="188" t="s">
        <v>68</v>
      </c>
      <c r="S6" s="189"/>
      <c r="T6" s="189"/>
      <c r="U6" s="189"/>
      <c r="V6" s="189"/>
      <c r="W6" s="189"/>
      <c r="X6" s="190"/>
      <c r="Y6" s="192"/>
      <c r="Z6" s="188" t="s">
        <v>102</v>
      </c>
      <c r="AA6" s="189"/>
      <c r="AB6" s="189"/>
      <c r="AC6" s="189"/>
      <c r="AD6" s="189"/>
      <c r="AE6" s="189"/>
      <c r="AF6" s="190"/>
      <c r="AG6" s="186"/>
      <c r="AH6" s="187"/>
      <c r="AI6" s="187"/>
      <c r="AJ6" s="187"/>
      <c r="AK6" s="187"/>
      <c r="AL6" s="187"/>
      <c r="AM6" s="187"/>
      <c r="AN6" s="187"/>
    </row>
    <row r="7" spans="1:42" s="94" customFormat="1" ht="45" customHeight="1" thickBot="1">
      <c r="A7" s="193"/>
      <c r="B7" s="95" t="s">
        <v>2</v>
      </c>
      <c r="C7" s="96" t="s">
        <v>3</v>
      </c>
      <c r="D7" s="96" t="s">
        <v>4</v>
      </c>
      <c r="E7" s="96" t="s">
        <v>69</v>
      </c>
      <c r="F7" s="95" t="s">
        <v>70</v>
      </c>
      <c r="G7" s="96" t="s">
        <v>3</v>
      </c>
      <c r="H7" s="96" t="s">
        <v>71</v>
      </c>
      <c r="I7" s="96" t="s">
        <v>69</v>
      </c>
      <c r="J7" s="95" t="s">
        <v>70</v>
      </c>
      <c r="K7" s="96" t="s">
        <v>5</v>
      </c>
      <c r="L7" s="96" t="s">
        <v>6</v>
      </c>
      <c r="M7" s="96" t="s">
        <v>7</v>
      </c>
      <c r="N7" s="96" t="s">
        <v>3</v>
      </c>
      <c r="O7" s="96" t="s">
        <v>4</v>
      </c>
      <c r="P7" s="96" t="s">
        <v>69</v>
      </c>
      <c r="Q7" s="95" t="s">
        <v>70</v>
      </c>
      <c r="R7" s="96" t="s">
        <v>5</v>
      </c>
      <c r="S7" s="96" t="s">
        <v>6</v>
      </c>
      <c r="T7" s="96" t="s">
        <v>7</v>
      </c>
      <c r="U7" s="96" t="s">
        <v>3</v>
      </c>
      <c r="V7" s="96" t="s">
        <v>4</v>
      </c>
      <c r="W7" s="96" t="s">
        <v>69</v>
      </c>
      <c r="X7" s="95" t="s">
        <v>70</v>
      </c>
      <c r="Y7" s="193"/>
      <c r="Z7" s="95" t="s">
        <v>2</v>
      </c>
      <c r="AA7" s="96" t="s">
        <v>5</v>
      </c>
      <c r="AB7" s="96" t="s">
        <v>7</v>
      </c>
      <c r="AC7" s="96" t="s">
        <v>3</v>
      </c>
      <c r="AD7" s="96" t="s">
        <v>4</v>
      </c>
      <c r="AE7" s="96" t="s">
        <v>69</v>
      </c>
      <c r="AF7" s="95" t="s">
        <v>8</v>
      </c>
      <c r="AG7" s="97" t="s">
        <v>2</v>
      </c>
      <c r="AH7" s="96" t="s">
        <v>5</v>
      </c>
      <c r="AI7" s="96" t="s">
        <v>6</v>
      </c>
      <c r="AJ7" s="96" t="s">
        <v>7</v>
      </c>
      <c r="AK7" s="96" t="s">
        <v>72</v>
      </c>
      <c r="AL7" s="96" t="s">
        <v>71</v>
      </c>
      <c r="AM7" s="96" t="s">
        <v>9</v>
      </c>
      <c r="AN7" s="96" t="s">
        <v>70</v>
      </c>
      <c r="AO7" s="98" t="s">
        <v>73</v>
      </c>
      <c r="AP7" s="98" t="s">
        <v>74</v>
      </c>
    </row>
    <row r="8" spans="1:42" s="107" customFormat="1" ht="15" customHeight="1">
      <c r="A8" s="99"/>
      <c r="B8" s="100"/>
      <c r="C8" s="101"/>
      <c r="D8" s="102"/>
      <c r="E8" s="103"/>
      <c r="F8" s="104"/>
      <c r="G8" s="105"/>
      <c r="H8" s="101"/>
      <c r="I8" s="102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99"/>
      <c r="Z8" s="101"/>
      <c r="AA8" s="101"/>
      <c r="AB8" s="101"/>
      <c r="AC8" s="101"/>
      <c r="AD8" s="101"/>
      <c r="AE8" s="101"/>
      <c r="AF8" s="102"/>
      <c r="AG8" s="101"/>
      <c r="AH8" s="101"/>
      <c r="AI8" s="101"/>
      <c r="AJ8" s="101"/>
      <c r="AK8" s="101"/>
      <c r="AL8" s="101"/>
      <c r="AM8" s="101"/>
      <c r="AN8" s="101"/>
      <c r="AO8" s="106"/>
      <c r="AP8" s="106"/>
    </row>
    <row r="9" spans="1:42" s="110" customFormat="1" ht="30" customHeight="1">
      <c r="A9" s="108" t="s">
        <v>103</v>
      </c>
      <c r="B9" s="109">
        <f aca="true" t="shared" si="0" ref="B9:X9">B10</f>
        <v>17469</v>
      </c>
      <c r="C9" s="109">
        <f t="shared" si="0"/>
        <v>157500</v>
      </c>
      <c r="D9" s="109">
        <f t="shared" si="0"/>
        <v>0</v>
      </c>
      <c r="E9" s="109">
        <f t="shared" si="0"/>
        <v>174969</v>
      </c>
      <c r="F9" s="109">
        <f t="shared" si="0"/>
        <v>4998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5428</v>
      </c>
      <c r="L9" s="109">
        <f t="shared" si="0"/>
        <v>0</v>
      </c>
      <c r="M9" s="109">
        <f t="shared" si="0"/>
        <v>3187</v>
      </c>
      <c r="N9" s="109">
        <f t="shared" si="0"/>
        <v>1578</v>
      </c>
      <c r="O9" s="109">
        <f t="shared" si="0"/>
        <v>0</v>
      </c>
      <c r="P9" s="109">
        <f t="shared" si="0"/>
        <v>10193</v>
      </c>
      <c r="Q9" s="109">
        <f t="shared" si="0"/>
        <v>306</v>
      </c>
      <c r="R9" s="109">
        <f t="shared" si="0"/>
        <v>0</v>
      </c>
      <c r="S9" s="109">
        <f t="shared" si="0"/>
        <v>0</v>
      </c>
      <c r="T9" s="109">
        <f t="shared" si="0"/>
        <v>0</v>
      </c>
      <c r="U9" s="109">
        <f t="shared" si="0"/>
        <v>0</v>
      </c>
      <c r="V9" s="109">
        <f t="shared" si="0"/>
        <v>0</v>
      </c>
      <c r="W9" s="109">
        <f t="shared" si="0"/>
        <v>0</v>
      </c>
      <c r="X9" s="109">
        <f t="shared" si="0"/>
        <v>0</v>
      </c>
      <c r="Y9" s="154" t="s">
        <v>37</v>
      </c>
      <c r="Z9" s="109">
        <f aca="true" t="shared" si="1" ref="Z9:AP9">Z10</f>
        <v>0</v>
      </c>
      <c r="AA9" s="109">
        <f t="shared" si="1"/>
        <v>0</v>
      </c>
      <c r="AB9" s="109">
        <f t="shared" si="1"/>
        <v>0</v>
      </c>
      <c r="AC9" s="109">
        <f t="shared" si="1"/>
        <v>0</v>
      </c>
      <c r="AD9" s="109">
        <f t="shared" si="1"/>
        <v>2305</v>
      </c>
      <c r="AE9" s="109">
        <f t="shared" si="1"/>
        <v>2305</v>
      </c>
      <c r="AF9" s="109">
        <f t="shared" si="1"/>
        <v>0</v>
      </c>
      <c r="AG9" s="109">
        <f t="shared" si="1"/>
        <v>17469</v>
      </c>
      <c r="AH9" s="109">
        <f t="shared" si="1"/>
        <v>5428</v>
      </c>
      <c r="AI9" s="109">
        <f t="shared" si="1"/>
        <v>0</v>
      </c>
      <c r="AJ9" s="109">
        <f t="shared" si="1"/>
        <v>3187</v>
      </c>
      <c r="AK9" s="109">
        <f t="shared" si="1"/>
        <v>159078</v>
      </c>
      <c r="AL9" s="109">
        <f t="shared" si="1"/>
        <v>2305</v>
      </c>
      <c r="AM9" s="109">
        <f t="shared" si="1"/>
        <v>187467</v>
      </c>
      <c r="AN9" s="109">
        <f t="shared" si="1"/>
        <v>5304</v>
      </c>
      <c r="AO9" s="109">
        <f t="shared" si="1"/>
        <v>0</v>
      </c>
      <c r="AP9" s="109">
        <f t="shared" si="1"/>
        <v>0</v>
      </c>
    </row>
    <row r="10" spans="1:42" s="115" customFormat="1" ht="31.5" customHeight="1">
      <c r="A10" s="111" t="s">
        <v>10</v>
      </c>
      <c r="B10" s="112">
        <v>17469</v>
      </c>
      <c r="C10" s="112">
        <v>157500</v>
      </c>
      <c r="D10" s="112"/>
      <c r="E10" s="113">
        <f>SUM(B10:D10)</f>
        <v>174969</v>
      </c>
      <c r="F10" s="112">
        <v>4998</v>
      </c>
      <c r="G10" s="112"/>
      <c r="H10" s="112"/>
      <c r="I10" s="113">
        <f>SUM(G10:H10)</f>
        <v>0</v>
      </c>
      <c r="J10" s="112"/>
      <c r="K10" s="112">
        <v>5428</v>
      </c>
      <c r="L10" s="112"/>
      <c r="M10" s="112">
        <v>3187</v>
      </c>
      <c r="N10" s="112">
        <v>1578</v>
      </c>
      <c r="O10" s="112"/>
      <c r="P10" s="114">
        <f>SUM(K10:O10)</f>
        <v>10193</v>
      </c>
      <c r="Q10" s="112">
        <v>306</v>
      </c>
      <c r="R10" s="112"/>
      <c r="S10" s="112"/>
      <c r="T10" s="112"/>
      <c r="U10" s="112"/>
      <c r="V10" s="112"/>
      <c r="W10" s="114">
        <f>SUM(R10:V10)</f>
        <v>0</v>
      </c>
      <c r="X10" s="112"/>
      <c r="Y10" s="111" t="s">
        <v>10</v>
      </c>
      <c r="Z10" s="112"/>
      <c r="AA10" s="112"/>
      <c r="AB10" s="112"/>
      <c r="AC10" s="112"/>
      <c r="AD10" s="112">
        <v>2305</v>
      </c>
      <c r="AE10" s="113">
        <f>SUM(Z10:AD10)</f>
        <v>2305</v>
      </c>
      <c r="AF10" s="112"/>
      <c r="AG10" s="113">
        <f>B10+Z10</f>
        <v>17469</v>
      </c>
      <c r="AH10" s="113">
        <f>K10+R10+AA10</f>
        <v>5428</v>
      </c>
      <c r="AI10" s="113">
        <f>L10+S10</f>
        <v>0</v>
      </c>
      <c r="AJ10" s="113">
        <f>M10+T10+AB10</f>
        <v>3187</v>
      </c>
      <c r="AK10" s="113">
        <f>C10+G10+N10+U10+AC10</f>
        <v>159078</v>
      </c>
      <c r="AL10" s="113">
        <f>D10+H10+O10+V10+AD10</f>
        <v>2305</v>
      </c>
      <c r="AM10" s="113">
        <f>SUM(AG10:AL10)</f>
        <v>187467</v>
      </c>
      <c r="AN10" s="113">
        <f>F10+J10+Q10+X10+AF10</f>
        <v>5304</v>
      </c>
      <c r="AO10" s="112"/>
      <c r="AP10" s="112"/>
    </row>
    <row r="11" spans="1:42" s="115" customFormat="1" ht="20.25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  <c r="Q11" s="117"/>
      <c r="R11" s="117"/>
      <c r="S11" s="117"/>
      <c r="T11" s="117"/>
      <c r="U11" s="117"/>
      <c r="V11" s="117"/>
      <c r="W11" s="118"/>
      <c r="X11" s="117"/>
      <c r="Y11" s="116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9"/>
      <c r="AP11" s="119"/>
    </row>
    <row r="12" spans="1:42" s="110" customFormat="1" ht="30" customHeight="1">
      <c r="A12" s="108" t="s">
        <v>75</v>
      </c>
      <c r="B12" s="109">
        <f aca="true" t="shared" si="2" ref="B12:X12">SUM(B13:B17)</f>
        <v>0</v>
      </c>
      <c r="C12" s="109">
        <f t="shared" si="2"/>
        <v>70103011</v>
      </c>
      <c r="D12" s="109">
        <f t="shared" si="2"/>
        <v>285948</v>
      </c>
      <c r="E12" s="109">
        <f t="shared" si="2"/>
        <v>70388959</v>
      </c>
      <c r="F12" s="109">
        <f t="shared" si="2"/>
        <v>7315035</v>
      </c>
      <c r="G12" s="109">
        <f t="shared" si="2"/>
        <v>68992</v>
      </c>
      <c r="H12" s="109">
        <f t="shared" si="2"/>
        <v>0</v>
      </c>
      <c r="I12" s="109">
        <f t="shared" si="2"/>
        <v>68992</v>
      </c>
      <c r="J12" s="109">
        <f t="shared" si="2"/>
        <v>50041</v>
      </c>
      <c r="K12" s="109">
        <f t="shared" si="2"/>
        <v>4449193</v>
      </c>
      <c r="L12" s="109">
        <f t="shared" si="2"/>
        <v>6555</v>
      </c>
      <c r="M12" s="109">
        <f t="shared" si="2"/>
        <v>792947</v>
      </c>
      <c r="N12" s="109">
        <f t="shared" si="2"/>
        <v>113405</v>
      </c>
      <c r="O12" s="109">
        <f t="shared" si="2"/>
        <v>1459</v>
      </c>
      <c r="P12" s="109">
        <f t="shared" si="2"/>
        <v>5363559</v>
      </c>
      <c r="Q12" s="109">
        <f t="shared" si="2"/>
        <v>1275242</v>
      </c>
      <c r="R12" s="109">
        <f t="shared" si="2"/>
        <v>150118</v>
      </c>
      <c r="S12" s="109">
        <f t="shared" si="2"/>
        <v>521</v>
      </c>
      <c r="T12" s="109">
        <f t="shared" si="2"/>
        <v>13176</v>
      </c>
      <c r="U12" s="109">
        <f t="shared" si="2"/>
        <v>100714</v>
      </c>
      <c r="V12" s="109">
        <f t="shared" si="2"/>
        <v>0</v>
      </c>
      <c r="W12" s="109">
        <f t="shared" si="2"/>
        <v>264529</v>
      </c>
      <c r="X12" s="109">
        <f t="shared" si="2"/>
        <v>63363</v>
      </c>
      <c r="Y12" s="108" t="s">
        <v>75</v>
      </c>
      <c r="Z12" s="109">
        <f aca="true" t="shared" si="3" ref="Z12:AP12">SUM(Z13:Z17)</f>
        <v>0</v>
      </c>
      <c r="AA12" s="109">
        <f t="shared" si="3"/>
        <v>0</v>
      </c>
      <c r="AB12" s="109">
        <f t="shared" si="3"/>
        <v>1428</v>
      </c>
      <c r="AC12" s="109">
        <f t="shared" si="3"/>
        <v>0</v>
      </c>
      <c r="AD12" s="109">
        <f t="shared" si="3"/>
        <v>120422</v>
      </c>
      <c r="AE12" s="109">
        <f t="shared" si="3"/>
        <v>121850</v>
      </c>
      <c r="AF12" s="109">
        <f t="shared" si="3"/>
        <v>3500</v>
      </c>
      <c r="AG12" s="109">
        <f t="shared" si="3"/>
        <v>0</v>
      </c>
      <c r="AH12" s="109">
        <f t="shared" si="3"/>
        <v>4599311</v>
      </c>
      <c r="AI12" s="109">
        <f t="shared" si="3"/>
        <v>7076</v>
      </c>
      <c r="AJ12" s="109">
        <f t="shared" si="3"/>
        <v>807551</v>
      </c>
      <c r="AK12" s="109">
        <f t="shared" si="3"/>
        <v>70386122</v>
      </c>
      <c r="AL12" s="109">
        <f t="shared" si="3"/>
        <v>407829</v>
      </c>
      <c r="AM12" s="109">
        <f t="shared" si="3"/>
        <v>76207889</v>
      </c>
      <c r="AN12" s="109">
        <f t="shared" si="3"/>
        <v>8707181</v>
      </c>
      <c r="AO12" s="109">
        <f t="shared" si="3"/>
        <v>34797761814</v>
      </c>
      <c r="AP12" s="109">
        <f t="shared" si="3"/>
        <v>0</v>
      </c>
    </row>
    <row r="13" spans="1:42" s="115" customFormat="1" ht="31.5" customHeight="1">
      <c r="A13" s="111" t="s">
        <v>76</v>
      </c>
      <c r="B13" s="112"/>
      <c r="C13" s="112">
        <v>522091</v>
      </c>
      <c r="D13" s="112">
        <v>810</v>
      </c>
      <c r="E13" s="113">
        <f>SUM(B13:D13)</f>
        <v>522901</v>
      </c>
      <c r="F13" s="112">
        <v>3109</v>
      </c>
      <c r="G13" s="112"/>
      <c r="H13" s="112"/>
      <c r="I13" s="113">
        <f>SUM(G13:H13)</f>
        <v>0</v>
      </c>
      <c r="J13" s="112"/>
      <c r="K13" s="112">
        <v>2283681</v>
      </c>
      <c r="L13" s="112">
        <v>6555</v>
      </c>
      <c r="M13" s="112">
        <v>108770</v>
      </c>
      <c r="N13" s="112">
        <v>7384</v>
      </c>
      <c r="O13" s="112">
        <v>1459</v>
      </c>
      <c r="P13" s="114">
        <f>SUM(K13:O13)</f>
        <v>2407849</v>
      </c>
      <c r="Q13" s="112">
        <v>33118</v>
      </c>
      <c r="R13" s="112"/>
      <c r="S13" s="112"/>
      <c r="T13" s="112"/>
      <c r="U13" s="112"/>
      <c r="V13" s="112"/>
      <c r="W13" s="114">
        <f>SUM(R13:V13)</f>
        <v>0</v>
      </c>
      <c r="X13" s="112"/>
      <c r="Y13" s="111" t="s">
        <v>76</v>
      </c>
      <c r="Z13" s="112"/>
      <c r="AA13" s="112"/>
      <c r="AB13" s="112">
        <v>1428</v>
      </c>
      <c r="AC13" s="112"/>
      <c r="AD13" s="112">
        <v>2268</v>
      </c>
      <c r="AE13" s="113">
        <f>SUM(Z13:AD13)</f>
        <v>3696</v>
      </c>
      <c r="AF13" s="112">
        <v>3485</v>
      </c>
      <c r="AG13" s="113">
        <f>B13+Z13</f>
        <v>0</v>
      </c>
      <c r="AH13" s="113">
        <f>K13+R13+AA13</f>
        <v>2283681</v>
      </c>
      <c r="AI13" s="113">
        <f>L13+S13</f>
        <v>6555</v>
      </c>
      <c r="AJ13" s="113">
        <f>M13+T13+AB13</f>
        <v>110198</v>
      </c>
      <c r="AK13" s="113">
        <f aca="true" t="shared" si="4" ref="AK13:AL17">C13+G13+N13+U13+AC13</f>
        <v>529475</v>
      </c>
      <c r="AL13" s="120">
        <f t="shared" si="4"/>
        <v>4537</v>
      </c>
      <c r="AM13" s="113">
        <f>SUM(AG13:AL13)</f>
        <v>2934446</v>
      </c>
      <c r="AN13" s="113">
        <f>F13+J13+Q13+X13+AF13</f>
        <v>39712</v>
      </c>
      <c r="AO13" s="112">
        <v>1378240</v>
      </c>
      <c r="AP13" s="112"/>
    </row>
    <row r="14" spans="1:42" s="115" customFormat="1" ht="39.75" customHeight="1">
      <c r="A14" s="121" t="s">
        <v>77</v>
      </c>
      <c r="B14" s="112"/>
      <c r="C14" s="112">
        <v>68715842</v>
      </c>
      <c r="D14" s="112">
        <v>285138</v>
      </c>
      <c r="E14" s="113">
        <f>SUM(B14:D14)</f>
        <v>69000980</v>
      </c>
      <c r="F14" s="112">
        <v>5353976</v>
      </c>
      <c r="G14" s="112">
        <v>8714</v>
      </c>
      <c r="H14" s="112"/>
      <c r="I14" s="113">
        <f>SUM(G14:H14)</f>
        <v>8714</v>
      </c>
      <c r="J14" s="112">
        <v>481</v>
      </c>
      <c r="K14" s="112">
        <v>1042721</v>
      </c>
      <c r="L14" s="112"/>
      <c r="M14" s="112">
        <v>377488</v>
      </c>
      <c r="N14" s="112">
        <v>42089</v>
      </c>
      <c r="O14" s="112"/>
      <c r="P14" s="114">
        <f>SUM(K14:O14)</f>
        <v>1462298</v>
      </c>
      <c r="Q14" s="112">
        <v>574448</v>
      </c>
      <c r="R14" s="112"/>
      <c r="S14" s="112"/>
      <c r="T14" s="112">
        <v>27</v>
      </c>
      <c r="U14" s="112">
        <v>9924</v>
      </c>
      <c r="V14" s="112"/>
      <c r="W14" s="114">
        <f>SUM(R14:V14)</f>
        <v>9951</v>
      </c>
      <c r="X14" s="112">
        <v>1927</v>
      </c>
      <c r="Y14" s="121" t="s">
        <v>77</v>
      </c>
      <c r="Z14" s="112"/>
      <c r="AA14" s="112"/>
      <c r="AB14" s="112"/>
      <c r="AC14" s="112"/>
      <c r="AD14" s="112"/>
      <c r="AE14" s="113">
        <f>SUM(Z14:AD14)</f>
        <v>0</v>
      </c>
      <c r="AF14" s="112"/>
      <c r="AG14" s="113">
        <f>B14+Z14</f>
        <v>0</v>
      </c>
      <c r="AH14" s="113">
        <f>K14+R14+AA14</f>
        <v>1042721</v>
      </c>
      <c r="AI14" s="113">
        <f>L14+S14</f>
        <v>0</v>
      </c>
      <c r="AJ14" s="113">
        <f>M14+T14+AB14</f>
        <v>377515</v>
      </c>
      <c r="AK14" s="113">
        <f t="shared" si="4"/>
        <v>68776569</v>
      </c>
      <c r="AL14" s="113">
        <f t="shared" si="4"/>
        <v>285138</v>
      </c>
      <c r="AM14" s="113">
        <f>SUM(AG14:AL14)</f>
        <v>70481943</v>
      </c>
      <c r="AN14" s="113">
        <f>F14+J14+Q14+X14+AF14</f>
        <v>5930832</v>
      </c>
      <c r="AO14" s="112">
        <v>34339937000</v>
      </c>
      <c r="AP14" s="112"/>
    </row>
    <row r="15" spans="1:42" s="115" customFormat="1" ht="31.5" customHeight="1">
      <c r="A15" s="111" t="s">
        <v>78</v>
      </c>
      <c r="B15" s="112"/>
      <c r="C15" s="112"/>
      <c r="D15" s="112"/>
      <c r="E15" s="113">
        <f>SUM(B15:D15)</f>
        <v>0</v>
      </c>
      <c r="F15" s="112">
        <v>1951250</v>
      </c>
      <c r="G15" s="112">
        <v>46777</v>
      </c>
      <c r="H15" s="112"/>
      <c r="I15" s="113">
        <f>SUM(G15:H15)</f>
        <v>46777</v>
      </c>
      <c r="J15" s="112">
        <v>49560</v>
      </c>
      <c r="K15" s="112">
        <v>1006589</v>
      </c>
      <c r="L15" s="112"/>
      <c r="M15" s="112">
        <v>269184</v>
      </c>
      <c r="N15" s="112">
        <v>48995</v>
      </c>
      <c r="O15" s="112"/>
      <c r="P15" s="114">
        <f>SUM(K15:O15)</f>
        <v>1324768</v>
      </c>
      <c r="Q15" s="112">
        <v>647441</v>
      </c>
      <c r="R15" s="112">
        <v>150118</v>
      </c>
      <c r="S15" s="112">
        <v>521</v>
      </c>
      <c r="T15" s="112">
        <v>13149</v>
      </c>
      <c r="U15" s="112">
        <v>82790</v>
      </c>
      <c r="V15" s="112"/>
      <c r="W15" s="114">
        <f>SUM(R15:V15)</f>
        <v>246578</v>
      </c>
      <c r="X15" s="112">
        <v>60936</v>
      </c>
      <c r="Y15" s="111" t="s">
        <v>78</v>
      </c>
      <c r="Z15" s="122"/>
      <c r="AA15" s="112"/>
      <c r="AB15" s="112"/>
      <c r="AC15" s="112"/>
      <c r="AD15" s="112">
        <v>118154</v>
      </c>
      <c r="AE15" s="113">
        <f>SUM(Z15:AD15)</f>
        <v>118154</v>
      </c>
      <c r="AF15" s="112">
        <v>15</v>
      </c>
      <c r="AG15" s="113">
        <f>B15+Z15</f>
        <v>0</v>
      </c>
      <c r="AH15" s="113">
        <f>K15+R15+AA15</f>
        <v>1156707</v>
      </c>
      <c r="AI15" s="113">
        <f>L15+S15</f>
        <v>521</v>
      </c>
      <c r="AJ15" s="113">
        <f>M15+T15+AB15</f>
        <v>282333</v>
      </c>
      <c r="AK15" s="113">
        <f t="shared" si="4"/>
        <v>178562</v>
      </c>
      <c r="AL15" s="113">
        <f t="shared" si="4"/>
        <v>118154</v>
      </c>
      <c r="AM15" s="113">
        <f>SUM(AG15:AL15)</f>
        <v>1736277</v>
      </c>
      <c r="AN15" s="113">
        <f>F15+J15+Q15+X15+AF15</f>
        <v>2709202</v>
      </c>
      <c r="AO15" s="112">
        <v>6247879</v>
      </c>
      <c r="AP15" s="112"/>
    </row>
    <row r="16" spans="1:42" s="126" customFormat="1" ht="31.5" customHeight="1">
      <c r="A16" s="123" t="s">
        <v>11</v>
      </c>
      <c r="B16" s="124"/>
      <c r="C16" s="124">
        <v>865078</v>
      </c>
      <c r="D16" s="124"/>
      <c r="E16" s="120">
        <f>SUM(B16:D16)</f>
        <v>865078</v>
      </c>
      <c r="F16" s="124"/>
      <c r="G16" s="124">
        <v>13501</v>
      </c>
      <c r="H16" s="124"/>
      <c r="I16" s="120">
        <f>SUM(G16:H16)</f>
        <v>13501</v>
      </c>
      <c r="J16" s="124"/>
      <c r="K16" s="124"/>
      <c r="L16" s="124"/>
      <c r="M16" s="124">
        <v>11827</v>
      </c>
      <c r="N16" s="124">
        <v>4839</v>
      </c>
      <c r="O16" s="124"/>
      <c r="P16" s="125">
        <f>SUM(K16:O16)</f>
        <v>16666</v>
      </c>
      <c r="Q16" s="124">
        <v>6760</v>
      </c>
      <c r="R16" s="124"/>
      <c r="S16" s="124"/>
      <c r="T16" s="124"/>
      <c r="U16" s="124"/>
      <c r="V16" s="124"/>
      <c r="W16" s="125">
        <f>SUM(R16:V16)</f>
        <v>0</v>
      </c>
      <c r="X16" s="124"/>
      <c r="Y16" s="123" t="s">
        <v>11</v>
      </c>
      <c r="Z16" s="124"/>
      <c r="AA16" s="124"/>
      <c r="AB16" s="124"/>
      <c r="AC16" s="124"/>
      <c r="AD16" s="124"/>
      <c r="AE16" s="120">
        <f>SUM(Z16:AD16)</f>
        <v>0</v>
      </c>
      <c r="AF16" s="124"/>
      <c r="AG16" s="120">
        <f>B16+Z16</f>
        <v>0</v>
      </c>
      <c r="AH16" s="120">
        <f>K16+R16+AA16</f>
        <v>0</v>
      </c>
      <c r="AI16" s="120">
        <f>L16+S16</f>
        <v>0</v>
      </c>
      <c r="AJ16" s="120">
        <f>M16+T16+AB16</f>
        <v>11827</v>
      </c>
      <c r="AK16" s="120">
        <f t="shared" si="4"/>
        <v>883418</v>
      </c>
      <c r="AL16" s="120">
        <f t="shared" si="4"/>
        <v>0</v>
      </c>
      <c r="AM16" s="120">
        <f>SUM(AG16:AL16)</f>
        <v>895245</v>
      </c>
      <c r="AN16" s="120">
        <f>F16+J16+Q16+X16+AF16</f>
        <v>6760</v>
      </c>
      <c r="AO16" s="124">
        <v>198695</v>
      </c>
      <c r="AP16" s="124"/>
    </row>
    <row r="17" spans="1:42" s="115" customFormat="1" ht="39.75" customHeight="1">
      <c r="A17" s="127" t="s">
        <v>79</v>
      </c>
      <c r="B17" s="112"/>
      <c r="C17" s="112"/>
      <c r="D17" s="112"/>
      <c r="E17" s="113">
        <f>SUM(B17:D17)</f>
        <v>0</v>
      </c>
      <c r="F17" s="112">
        <v>6700</v>
      </c>
      <c r="G17" s="112"/>
      <c r="H17" s="112"/>
      <c r="I17" s="113">
        <f>SUM(G17:H17)</f>
        <v>0</v>
      </c>
      <c r="J17" s="112"/>
      <c r="K17" s="112">
        <v>116202</v>
      </c>
      <c r="L17" s="112"/>
      <c r="M17" s="112">
        <v>25678</v>
      </c>
      <c r="N17" s="112">
        <v>10098</v>
      </c>
      <c r="O17" s="112"/>
      <c r="P17" s="114">
        <f>SUM(K17:O17)</f>
        <v>151978</v>
      </c>
      <c r="Q17" s="112">
        <v>13475</v>
      </c>
      <c r="R17" s="112"/>
      <c r="S17" s="112"/>
      <c r="T17" s="112"/>
      <c r="U17" s="112">
        <v>8000</v>
      </c>
      <c r="V17" s="112"/>
      <c r="W17" s="114">
        <f>SUM(R17:V17)</f>
        <v>8000</v>
      </c>
      <c r="X17" s="112">
        <v>500</v>
      </c>
      <c r="Y17" s="127" t="s">
        <v>79</v>
      </c>
      <c r="Z17" s="112"/>
      <c r="AA17" s="112"/>
      <c r="AB17" s="112"/>
      <c r="AC17" s="112"/>
      <c r="AD17" s="112"/>
      <c r="AE17" s="113">
        <f>SUM(Z17:AD17)</f>
        <v>0</v>
      </c>
      <c r="AF17" s="112"/>
      <c r="AG17" s="113">
        <f>B17+Z17</f>
        <v>0</v>
      </c>
      <c r="AH17" s="113">
        <f>K17+R17+AA17</f>
        <v>116202</v>
      </c>
      <c r="AI17" s="113">
        <f>L17+S17</f>
        <v>0</v>
      </c>
      <c r="AJ17" s="113">
        <f>M17+T17+AB17</f>
        <v>25678</v>
      </c>
      <c r="AK17" s="113">
        <f t="shared" si="4"/>
        <v>18098</v>
      </c>
      <c r="AL17" s="113">
        <f t="shared" si="4"/>
        <v>0</v>
      </c>
      <c r="AM17" s="113">
        <f>SUM(AG17:AL17)</f>
        <v>159978</v>
      </c>
      <c r="AN17" s="113">
        <f>F17+J17+Q17+X17+AF17</f>
        <v>20675</v>
      </c>
      <c r="AO17" s="112">
        <v>450000000</v>
      </c>
      <c r="AP17" s="112"/>
    </row>
    <row r="18" spans="1:42" s="115" customFormat="1" ht="21" customHeight="1">
      <c r="A18" s="116"/>
      <c r="B18" s="113"/>
      <c r="C18" s="113"/>
      <c r="D18" s="113"/>
      <c r="E18" s="113"/>
      <c r="F18" s="113"/>
      <c r="G18" s="109"/>
      <c r="H18" s="113"/>
      <c r="I18" s="113"/>
      <c r="J18" s="113"/>
      <c r="K18" s="113"/>
      <c r="L18" s="113"/>
      <c r="M18" s="113"/>
      <c r="N18" s="113"/>
      <c r="O18" s="113"/>
      <c r="P18" s="128"/>
      <c r="Q18" s="113"/>
      <c r="R18" s="113"/>
      <c r="S18" s="113"/>
      <c r="T18" s="113"/>
      <c r="U18" s="113"/>
      <c r="V18" s="113"/>
      <c r="W18" s="128"/>
      <c r="X18" s="113"/>
      <c r="Y18" s="116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9"/>
      <c r="AP18" s="119"/>
    </row>
    <row r="19" spans="1:42" s="129" customFormat="1" ht="31.5" customHeight="1">
      <c r="A19" s="108" t="s">
        <v>80</v>
      </c>
      <c r="B19" s="109">
        <f aca="true" t="shared" si="5" ref="B19:X19">SUM(B20:B25)</f>
        <v>3371345</v>
      </c>
      <c r="C19" s="109">
        <f t="shared" si="5"/>
        <v>28101859</v>
      </c>
      <c r="D19" s="109">
        <f t="shared" si="5"/>
        <v>0</v>
      </c>
      <c r="E19" s="109">
        <f t="shared" si="5"/>
        <v>31473204</v>
      </c>
      <c r="F19" s="109">
        <f t="shared" si="5"/>
        <v>25153</v>
      </c>
      <c r="G19" s="109">
        <f t="shared" si="5"/>
        <v>0</v>
      </c>
      <c r="H19" s="109">
        <f t="shared" si="5"/>
        <v>0</v>
      </c>
      <c r="I19" s="109">
        <f t="shared" si="5"/>
        <v>0</v>
      </c>
      <c r="J19" s="109">
        <f t="shared" si="5"/>
        <v>0</v>
      </c>
      <c r="K19" s="109">
        <f t="shared" si="5"/>
        <v>1305664</v>
      </c>
      <c r="L19" s="109">
        <f t="shared" si="5"/>
        <v>0</v>
      </c>
      <c r="M19" s="109">
        <f t="shared" si="5"/>
        <v>192456</v>
      </c>
      <c r="N19" s="109">
        <f t="shared" si="5"/>
        <v>454152</v>
      </c>
      <c r="O19" s="109">
        <f t="shared" si="5"/>
        <v>0</v>
      </c>
      <c r="P19" s="109">
        <f t="shared" si="5"/>
        <v>1952272</v>
      </c>
      <c r="Q19" s="109">
        <f t="shared" si="5"/>
        <v>86967</v>
      </c>
      <c r="R19" s="109">
        <f t="shared" si="5"/>
        <v>0</v>
      </c>
      <c r="S19" s="109">
        <f t="shared" si="5"/>
        <v>0</v>
      </c>
      <c r="T19" s="109">
        <f t="shared" si="5"/>
        <v>0</v>
      </c>
      <c r="U19" s="109">
        <f t="shared" si="5"/>
        <v>0</v>
      </c>
      <c r="V19" s="109">
        <f t="shared" si="5"/>
        <v>0</v>
      </c>
      <c r="W19" s="109">
        <f t="shared" si="5"/>
        <v>0</v>
      </c>
      <c r="X19" s="109">
        <f t="shared" si="5"/>
        <v>0</v>
      </c>
      <c r="Y19" s="108" t="s">
        <v>80</v>
      </c>
      <c r="Z19" s="109">
        <f aca="true" t="shared" si="6" ref="Z19:AP19">SUM(Z20:Z25)</f>
        <v>9579</v>
      </c>
      <c r="AA19" s="109">
        <f t="shared" si="6"/>
        <v>0</v>
      </c>
      <c r="AB19" s="109">
        <f t="shared" si="6"/>
        <v>0</v>
      </c>
      <c r="AC19" s="109">
        <f t="shared" si="6"/>
        <v>3852</v>
      </c>
      <c r="AD19" s="109">
        <f t="shared" si="6"/>
        <v>591</v>
      </c>
      <c r="AE19" s="109">
        <f t="shared" si="6"/>
        <v>14022</v>
      </c>
      <c r="AF19" s="109">
        <f t="shared" si="6"/>
        <v>20123</v>
      </c>
      <c r="AG19" s="109">
        <f t="shared" si="6"/>
        <v>3380924</v>
      </c>
      <c r="AH19" s="109">
        <f t="shared" si="6"/>
        <v>1305664</v>
      </c>
      <c r="AI19" s="109">
        <f t="shared" si="6"/>
        <v>0</v>
      </c>
      <c r="AJ19" s="109">
        <f t="shared" si="6"/>
        <v>192456</v>
      </c>
      <c r="AK19" s="109">
        <f t="shared" si="6"/>
        <v>28559863</v>
      </c>
      <c r="AL19" s="109">
        <f t="shared" si="6"/>
        <v>591</v>
      </c>
      <c r="AM19" s="109">
        <f t="shared" si="6"/>
        <v>33439498</v>
      </c>
      <c r="AN19" s="109">
        <f t="shared" si="6"/>
        <v>132243</v>
      </c>
      <c r="AO19" s="109">
        <f t="shared" si="6"/>
        <v>2087260</v>
      </c>
      <c r="AP19" s="109">
        <f t="shared" si="6"/>
        <v>0</v>
      </c>
    </row>
    <row r="20" spans="1:42" s="115" customFormat="1" ht="31.5" customHeight="1">
      <c r="A20" s="111" t="s">
        <v>12</v>
      </c>
      <c r="B20" s="112">
        <v>42715</v>
      </c>
      <c r="C20" s="112">
        <v>24742</v>
      </c>
      <c r="D20" s="112"/>
      <c r="E20" s="113">
        <f aca="true" t="shared" si="7" ref="E20:E25">SUM(B20:D20)</f>
        <v>67457</v>
      </c>
      <c r="F20" s="112">
        <v>2070</v>
      </c>
      <c r="G20" s="112"/>
      <c r="H20" s="112"/>
      <c r="I20" s="113">
        <f aca="true" t="shared" si="8" ref="I20:I25">SUM(G20:H20)</f>
        <v>0</v>
      </c>
      <c r="J20" s="112"/>
      <c r="K20" s="112">
        <v>941</v>
      </c>
      <c r="L20" s="112"/>
      <c r="M20" s="112">
        <v>1566</v>
      </c>
      <c r="N20" s="112">
        <v>2942</v>
      </c>
      <c r="O20" s="112"/>
      <c r="P20" s="114">
        <f aca="true" t="shared" si="9" ref="P20:P25">SUM(K20:O20)</f>
        <v>5449</v>
      </c>
      <c r="Q20" s="112">
        <v>18</v>
      </c>
      <c r="R20" s="112"/>
      <c r="S20" s="112"/>
      <c r="T20" s="112"/>
      <c r="U20" s="112"/>
      <c r="V20" s="112"/>
      <c r="W20" s="114">
        <f aca="true" t="shared" si="10" ref="W20:W25">SUM(R20:V20)</f>
        <v>0</v>
      </c>
      <c r="X20" s="112"/>
      <c r="Y20" s="111" t="s">
        <v>12</v>
      </c>
      <c r="Z20" s="112"/>
      <c r="AA20" s="112"/>
      <c r="AB20" s="112"/>
      <c r="AC20" s="112"/>
      <c r="AD20" s="112"/>
      <c r="AE20" s="113">
        <f aca="true" t="shared" si="11" ref="AE20:AE25">SUM(Z20:AD20)</f>
        <v>0</v>
      </c>
      <c r="AF20" s="112">
        <v>120</v>
      </c>
      <c r="AG20" s="113">
        <f aca="true" t="shared" si="12" ref="AG20:AG25">B20+Z20</f>
        <v>42715</v>
      </c>
      <c r="AH20" s="113">
        <f aca="true" t="shared" si="13" ref="AH20:AH25">K20+R20+AA20</f>
        <v>941</v>
      </c>
      <c r="AI20" s="113">
        <f aca="true" t="shared" si="14" ref="AI20:AI25">L20+S20</f>
        <v>0</v>
      </c>
      <c r="AJ20" s="113">
        <f aca="true" t="shared" si="15" ref="AJ20:AJ25">M20+T20+AB20</f>
        <v>1566</v>
      </c>
      <c r="AK20" s="113">
        <f aca="true" t="shared" si="16" ref="AK20:AL25">C20+G20+N20+U20+AC20</f>
        <v>27684</v>
      </c>
      <c r="AL20" s="113">
        <f t="shared" si="16"/>
        <v>0</v>
      </c>
      <c r="AM20" s="113">
        <f aca="true" t="shared" si="17" ref="AM20:AM25">SUM(AG20:AL20)</f>
        <v>72906</v>
      </c>
      <c r="AN20" s="113">
        <f aca="true" t="shared" si="18" ref="AN20:AN25">F20+J20+Q20+X20+AF20</f>
        <v>2208</v>
      </c>
      <c r="AO20" s="112"/>
      <c r="AP20" s="112"/>
    </row>
    <row r="21" spans="1:42" s="115" customFormat="1" ht="31.5" customHeight="1">
      <c r="A21" s="111" t="s">
        <v>13</v>
      </c>
      <c r="B21" s="112"/>
      <c r="C21" s="112">
        <v>92627</v>
      </c>
      <c r="D21" s="112"/>
      <c r="E21" s="113">
        <f t="shared" si="7"/>
        <v>92627</v>
      </c>
      <c r="F21" s="112">
        <v>75</v>
      </c>
      <c r="G21" s="112"/>
      <c r="H21" s="112"/>
      <c r="I21" s="113">
        <f t="shared" si="8"/>
        <v>0</v>
      </c>
      <c r="J21" s="112"/>
      <c r="K21" s="112">
        <v>800</v>
      </c>
      <c r="L21" s="112"/>
      <c r="M21" s="112">
        <v>1500</v>
      </c>
      <c r="N21" s="112">
        <v>18940</v>
      </c>
      <c r="O21" s="112"/>
      <c r="P21" s="114">
        <f t="shared" si="9"/>
        <v>21240</v>
      </c>
      <c r="Q21" s="112">
        <v>40</v>
      </c>
      <c r="R21" s="112"/>
      <c r="S21" s="112"/>
      <c r="T21" s="112"/>
      <c r="U21" s="112"/>
      <c r="V21" s="112"/>
      <c r="W21" s="114">
        <f t="shared" si="10"/>
        <v>0</v>
      </c>
      <c r="X21" s="112"/>
      <c r="Y21" s="111" t="s">
        <v>13</v>
      </c>
      <c r="Z21" s="112"/>
      <c r="AA21" s="112"/>
      <c r="AB21" s="112"/>
      <c r="AC21" s="112"/>
      <c r="AD21" s="112"/>
      <c r="AE21" s="113">
        <f t="shared" si="11"/>
        <v>0</v>
      </c>
      <c r="AF21" s="112"/>
      <c r="AG21" s="113">
        <f t="shared" si="12"/>
        <v>0</v>
      </c>
      <c r="AH21" s="113">
        <f t="shared" si="13"/>
        <v>800</v>
      </c>
      <c r="AI21" s="113">
        <f t="shared" si="14"/>
        <v>0</v>
      </c>
      <c r="AJ21" s="113">
        <f t="shared" si="15"/>
        <v>1500</v>
      </c>
      <c r="AK21" s="113">
        <f t="shared" si="16"/>
        <v>111567</v>
      </c>
      <c r="AL21" s="113">
        <f t="shared" si="16"/>
        <v>0</v>
      </c>
      <c r="AM21" s="113">
        <f t="shared" si="17"/>
        <v>113867</v>
      </c>
      <c r="AN21" s="113">
        <f t="shared" si="18"/>
        <v>115</v>
      </c>
      <c r="AO21" s="112"/>
      <c r="AP21" s="112"/>
    </row>
    <row r="22" spans="1:42" s="126" customFormat="1" ht="31.5" customHeight="1">
      <c r="A22" s="130" t="s">
        <v>81</v>
      </c>
      <c r="B22" s="124">
        <v>478339</v>
      </c>
      <c r="C22" s="124">
        <v>1038806</v>
      </c>
      <c r="D22" s="124"/>
      <c r="E22" s="120">
        <f t="shared" si="7"/>
        <v>1517145</v>
      </c>
      <c r="F22" s="124">
        <v>2930</v>
      </c>
      <c r="G22" s="124"/>
      <c r="H22" s="124"/>
      <c r="I22" s="120">
        <f t="shared" si="8"/>
        <v>0</v>
      </c>
      <c r="J22" s="124"/>
      <c r="K22" s="124">
        <v>841817</v>
      </c>
      <c r="L22" s="124"/>
      <c r="M22" s="124">
        <v>78943</v>
      </c>
      <c r="N22" s="124">
        <v>213758</v>
      </c>
      <c r="O22" s="124"/>
      <c r="P22" s="125">
        <f t="shared" si="9"/>
        <v>1134518</v>
      </c>
      <c r="Q22" s="124">
        <v>45089</v>
      </c>
      <c r="R22" s="124"/>
      <c r="S22" s="124"/>
      <c r="T22" s="124"/>
      <c r="U22" s="124"/>
      <c r="V22" s="124"/>
      <c r="W22" s="125">
        <f t="shared" si="10"/>
        <v>0</v>
      </c>
      <c r="X22" s="124"/>
      <c r="Y22" s="130" t="s">
        <v>81</v>
      </c>
      <c r="Z22" s="124">
        <v>9579</v>
      </c>
      <c r="AA22" s="124"/>
      <c r="AB22" s="124"/>
      <c r="AC22" s="124">
        <v>3032</v>
      </c>
      <c r="AD22" s="124"/>
      <c r="AE22" s="120">
        <f t="shared" si="11"/>
        <v>12611</v>
      </c>
      <c r="AF22" s="124">
        <v>8778</v>
      </c>
      <c r="AG22" s="120">
        <f t="shared" si="12"/>
        <v>487918</v>
      </c>
      <c r="AH22" s="120">
        <f t="shared" si="13"/>
        <v>841817</v>
      </c>
      <c r="AI22" s="120">
        <f t="shared" si="14"/>
        <v>0</v>
      </c>
      <c r="AJ22" s="120">
        <f t="shared" si="15"/>
        <v>78943</v>
      </c>
      <c r="AK22" s="120">
        <f t="shared" si="16"/>
        <v>1255596</v>
      </c>
      <c r="AL22" s="120">
        <f t="shared" si="16"/>
        <v>0</v>
      </c>
      <c r="AM22" s="120">
        <f t="shared" si="17"/>
        <v>2664274</v>
      </c>
      <c r="AN22" s="120">
        <f t="shared" si="18"/>
        <v>56797</v>
      </c>
      <c r="AO22" s="124"/>
      <c r="AP22" s="124"/>
    </row>
    <row r="23" spans="1:42" s="115" customFormat="1" ht="31.5" customHeight="1">
      <c r="A23" s="131" t="s">
        <v>82</v>
      </c>
      <c r="B23" s="112">
        <v>1198365</v>
      </c>
      <c r="C23" s="112">
        <v>1024550</v>
      </c>
      <c r="D23" s="112"/>
      <c r="E23" s="113">
        <f t="shared" si="7"/>
        <v>2222915</v>
      </c>
      <c r="F23" s="112">
        <v>18595</v>
      </c>
      <c r="G23" s="112"/>
      <c r="H23" s="112"/>
      <c r="I23" s="113">
        <f t="shared" si="8"/>
        <v>0</v>
      </c>
      <c r="J23" s="112"/>
      <c r="K23" s="112">
        <v>347880</v>
      </c>
      <c r="L23" s="112"/>
      <c r="M23" s="112">
        <v>43145</v>
      </c>
      <c r="N23" s="112">
        <v>212285</v>
      </c>
      <c r="O23" s="112"/>
      <c r="P23" s="114">
        <f t="shared" si="9"/>
        <v>603310</v>
      </c>
      <c r="Q23" s="112">
        <v>3023</v>
      </c>
      <c r="R23" s="112"/>
      <c r="S23" s="112"/>
      <c r="T23" s="112"/>
      <c r="U23" s="112"/>
      <c r="V23" s="112"/>
      <c r="W23" s="114">
        <f t="shared" si="10"/>
        <v>0</v>
      </c>
      <c r="X23" s="112"/>
      <c r="Y23" s="131" t="s">
        <v>82</v>
      </c>
      <c r="Z23" s="112"/>
      <c r="AA23" s="112"/>
      <c r="AB23" s="112"/>
      <c r="AC23" s="112">
        <v>820</v>
      </c>
      <c r="AD23" s="112">
        <v>591</v>
      </c>
      <c r="AE23" s="113">
        <f t="shared" si="11"/>
        <v>1411</v>
      </c>
      <c r="AF23" s="112">
        <v>11225</v>
      </c>
      <c r="AG23" s="113">
        <f t="shared" si="12"/>
        <v>1198365</v>
      </c>
      <c r="AH23" s="113">
        <f t="shared" si="13"/>
        <v>347880</v>
      </c>
      <c r="AI23" s="113">
        <f t="shared" si="14"/>
        <v>0</v>
      </c>
      <c r="AJ23" s="113">
        <f t="shared" si="15"/>
        <v>43145</v>
      </c>
      <c r="AK23" s="113">
        <f t="shared" si="16"/>
        <v>1237655</v>
      </c>
      <c r="AL23" s="113">
        <f t="shared" si="16"/>
        <v>591</v>
      </c>
      <c r="AM23" s="113">
        <f t="shared" si="17"/>
        <v>2827636</v>
      </c>
      <c r="AN23" s="113">
        <f t="shared" si="18"/>
        <v>32843</v>
      </c>
      <c r="AO23" s="112"/>
      <c r="AP23" s="112"/>
    </row>
    <row r="24" spans="1:42" s="126" customFormat="1" ht="31.5" customHeight="1">
      <c r="A24" s="130" t="s">
        <v>14</v>
      </c>
      <c r="B24" s="124">
        <v>21009</v>
      </c>
      <c r="C24" s="124"/>
      <c r="D24" s="124"/>
      <c r="E24" s="120">
        <f t="shared" si="7"/>
        <v>21009</v>
      </c>
      <c r="F24" s="124">
        <v>30</v>
      </c>
      <c r="G24" s="124"/>
      <c r="H24" s="124"/>
      <c r="I24" s="120">
        <f t="shared" si="8"/>
        <v>0</v>
      </c>
      <c r="J24" s="124"/>
      <c r="K24" s="124"/>
      <c r="L24" s="124"/>
      <c r="M24" s="124">
        <v>200</v>
      </c>
      <c r="N24" s="124">
        <v>805</v>
      </c>
      <c r="O24" s="124"/>
      <c r="P24" s="125">
        <f t="shared" si="9"/>
        <v>1005</v>
      </c>
      <c r="Q24" s="124">
        <v>655</v>
      </c>
      <c r="R24" s="124"/>
      <c r="S24" s="124"/>
      <c r="T24" s="124"/>
      <c r="U24" s="124"/>
      <c r="V24" s="124"/>
      <c r="W24" s="125">
        <f t="shared" si="10"/>
        <v>0</v>
      </c>
      <c r="X24" s="124"/>
      <c r="Y24" s="130" t="s">
        <v>14</v>
      </c>
      <c r="Z24" s="124"/>
      <c r="AA24" s="124"/>
      <c r="AB24" s="124"/>
      <c r="AC24" s="124"/>
      <c r="AD24" s="124"/>
      <c r="AE24" s="120">
        <f t="shared" si="11"/>
        <v>0</v>
      </c>
      <c r="AF24" s="124"/>
      <c r="AG24" s="120">
        <f t="shared" si="12"/>
        <v>21009</v>
      </c>
      <c r="AH24" s="120">
        <f t="shared" si="13"/>
        <v>0</v>
      </c>
      <c r="AI24" s="120">
        <f t="shared" si="14"/>
        <v>0</v>
      </c>
      <c r="AJ24" s="120">
        <f t="shared" si="15"/>
        <v>200</v>
      </c>
      <c r="AK24" s="120">
        <f t="shared" si="16"/>
        <v>805</v>
      </c>
      <c r="AL24" s="120">
        <f t="shared" si="16"/>
        <v>0</v>
      </c>
      <c r="AM24" s="120">
        <f t="shared" si="17"/>
        <v>22014</v>
      </c>
      <c r="AN24" s="120">
        <f t="shared" si="18"/>
        <v>685</v>
      </c>
      <c r="AO24" s="124">
        <v>10000</v>
      </c>
      <c r="AP24" s="124"/>
    </row>
    <row r="25" spans="1:42" s="115" customFormat="1" ht="31.5" customHeight="1">
      <c r="A25" s="131" t="s">
        <v>83</v>
      </c>
      <c r="B25" s="112">
        <v>1630917</v>
      </c>
      <c r="C25" s="112">
        <v>25921134</v>
      </c>
      <c r="D25" s="112"/>
      <c r="E25" s="113">
        <f t="shared" si="7"/>
        <v>27552051</v>
      </c>
      <c r="F25" s="112">
        <v>1453</v>
      </c>
      <c r="G25" s="112"/>
      <c r="H25" s="112"/>
      <c r="I25" s="113">
        <f t="shared" si="8"/>
        <v>0</v>
      </c>
      <c r="J25" s="112"/>
      <c r="K25" s="112">
        <v>114226</v>
      </c>
      <c r="L25" s="112"/>
      <c r="M25" s="112">
        <v>67102</v>
      </c>
      <c r="N25" s="112">
        <v>5422</v>
      </c>
      <c r="O25" s="112"/>
      <c r="P25" s="114">
        <f t="shared" si="9"/>
        <v>186750</v>
      </c>
      <c r="Q25" s="112">
        <v>38142</v>
      </c>
      <c r="R25" s="112"/>
      <c r="S25" s="112"/>
      <c r="T25" s="112"/>
      <c r="U25" s="112"/>
      <c r="V25" s="112"/>
      <c r="W25" s="114">
        <f t="shared" si="10"/>
        <v>0</v>
      </c>
      <c r="X25" s="112"/>
      <c r="Y25" s="131" t="s">
        <v>83</v>
      </c>
      <c r="Z25" s="112"/>
      <c r="AA25" s="112"/>
      <c r="AB25" s="112"/>
      <c r="AC25" s="112"/>
      <c r="AD25" s="112"/>
      <c r="AE25" s="113">
        <f t="shared" si="11"/>
        <v>0</v>
      </c>
      <c r="AF25" s="112"/>
      <c r="AG25" s="113">
        <f t="shared" si="12"/>
        <v>1630917</v>
      </c>
      <c r="AH25" s="113">
        <f t="shared" si="13"/>
        <v>114226</v>
      </c>
      <c r="AI25" s="113">
        <f t="shared" si="14"/>
        <v>0</v>
      </c>
      <c r="AJ25" s="113">
        <f t="shared" si="15"/>
        <v>67102</v>
      </c>
      <c r="AK25" s="113">
        <f t="shared" si="16"/>
        <v>25926556</v>
      </c>
      <c r="AL25" s="113">
        <f t="shared" si="16"/>
        <v>0</v>
      </c>
      <c r="AM25" s="113">
        <f t="shared" si="17"/>
        <v>27738801</v>
      </c>
      <c r="AN25" s="113">
        <f t="shared" si="18"/>
        <v>39595</v>
      </c>
      <c r="AO25" s="112">
        <v>2077260</v>
      </c>
      <c r="AP25" s="112"/>
    </row>
    <row r="26" spans="1:42" s="115" customFormat="1" ht="21" customHeight="1">
      <c r="A26" s="13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4"/>
      <c r="Q26" s="113"/>
      <c r="R26" s="113"/>
      <c r="S26" s="113"/>
      <c r="T26" s="113"/>
      <c r="U26" s="113"/>
      <c r="V26" s="113"/>
      <c r="W26" s="114"/>
      <c r="X26" s="113"/>
      <c r="Y26" s="131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9"/>
      <c r="AP26" s="119"/>
    </row>
    <row r="27" spans="1:57" s="129" customFormat="1" ht="31.5" customHeight="1">
      <c r="A27" s="108" t="s">
        <v>84</v>
      </c>
      <c r="B27" s="109">
        <f aca="true" t="shared" si="19" ref="B27:X27">SUM(B28:B34)</f>
        <v>605018</v>
      </c>
      <c r="C27" s="109">
        <f t="shared" si="19"/>
        <v>1123036</v>
      </c>
      <c r="D27" s="109">
        <f t="shared" si="19"/>
        <v>28</v>
      </c>
      <c r="E27" s="109">
        <f t="shared" si="19"/>
        <v>1728082</v>
      </c>
      <c r="F27" s="109">
        <f t="shared" si="19"/>
        <v>62214</v>
      </c>
      <c r="G27" s="109">
        <f t="shared" si="19"/>
        <v>0</v>
      </c>
      <c r="H27" s="109">
        <f t="shared" si="19"/>
        <v>0</v>
      </c>
      <c r="I27" s="109">
        <f t="shared" si="19"/>
        <v>0</v>
      </c>
      <c r="J27" s="109">
        <f t="shared" si="19"/>
        <v>0</v>
      </c>
      <c r="K27" s="109">
        <f t="shared" si="19"/>
        <v>1105203</v>
      </c>
      <c r="L27" s="109">
        <f t="shared" si="19"/>
        <v>0</v>
      </c>
      <c r="M27" s="109">
        <f t="shared" si="19"/>
        <v>155848</v>
      </c>
      <c r="N27" s="109">
        <f t="shared" si="19"/>
        <v>493767</v>
      </c>
      <c r="O27" s="109">
        <f t="shared" si="19"/>
        <v>0</v>
      </c>
      <c r="P27" s="109">
        <f t="shared" si="19"/>
        <v>1754818</v>
      </c>
      <c r="Q27" s="109">
        <f t="shared" si="19"/>
        <v>10654</v>
      </c>
      <c r="R27" s="109">
        <f t="shared" si="19"/>
        <v>0</v>
      </c>
      <c r="S27" s="109">
        <f t="shared" si="19"/>
        <v>400</v>
      </c>
      <c r="T27" s="109">
        <f t="shared" si="19"/>
        <v>0</v>
      </c>
      <c r="U27" s="109">
        <f t="shared" si="19"/>
        <v>1852</v>
      </c>
      <c r="V27" s="109">
        <f t="shared" si="19"/>
        <v>0</v>
      </c>
      <c r="W27" s="109">
        <f t="shared" si="19"/>
        <v>2252</v>
      </c>
      <c r="X27" s="109">
        <f t="shared" si="19"/>
        <v>0</v>
      </c>
      <c r="Y27" s="108" t="s">
        <v>84</v>
      </c>
      <c r="Z27" s="109">
        <f aca="true" t="shared" si="20" ref="Z27:AN27">SUM(Z28:Z34)</f>
        <v>152022</v>
      </c>
      <c r="AA27" s="109">
        <f t="shared" si="20"/>
        <v>0</v>
      </c>
      <c r="AB27" s="109">
        <f t="shared" si="20"/>
        <v>0</v>
      </c>
      <c r="AC27" s="109">
        <f t="shared" si="20"/>
        <v>0</v>
      </c>
      <c r="AD27" s="109">
        <f t="shared" si="20"/>
        <v>0</v>
      </c>
      <c r="AE27" s="109">
        <f t="shared" si="20"/>
        <v>152022</v>
      </c>
      <c r="AF27" s="109">
        <f t="shared" si="20"/>
        <v>0</v>
      </c>
      <c r="AG27" s="109">
        <f t="shared" si="20"/>
        <v>757040</v>
      </c>
      <c r="AH27" s="109">
        <f t="shared" si="20"/>
        <v>1105203</v>
      </c>
      <c r="AI27" s="109">
        <f t="shared" si="20"/>
        <v>400</v>
      </c>
      <c r="AJ27" s="109">
        <f t="shared" si="20"/>
        <v>155848</v>
      </c>
      <c r="AK27" s="109">
        <f t="shared" si="20"/>
        <v>1618655</v>
      </c>
      <c r="AL27" s="109">
        <f t="shared" si="20"/>
        <v>28</v>
      </c>
      <c r="AM27" s="109">
        <f t="shared" si="20"/>
        <v>3637174</v>
      </c>
      <c r="AN27" s="109">
        <f t="shared" si="20"/>
        <v>72868</v>
      </c>
      <c r="AO27" s="109">
        <f>SUM(AO28:AO33)</f>
        <v>59233</v>
      </c>
      <c r="AP27" s="109">
        <f>SUM(AP28:AP33)</f>
        <v>0</v>
      </c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</row>
    <row r="28" spans="1:42" s="115" customFormat="1" ht="31.5" customHeight="1">
      <c r="A28" s="132" t="s">
        <v>85</v>
      </c>
      <c r="B28" s="112">
        <v>494608</v>
      </c>
      <c r="C28" s="112">
        <v>1102536</v>
      </c>
      <c r="D28" s="112"/>
      <c r="E28" s="113">
        <f aca="true" t="shared" si="21" ref="E28:E34">SUM(B28:D28)</f>
        <v>1597144</v>
      </c>
      <c r="F28" s="112">
        <v>53803</v>
      </c>
      <c r="G28" s="112"/>
      <c r="H28" s="112"/>
      <c r="I28" s="113">
        <f aca="true" t="shared" si="22" ref="I28:I34">SUM(G28:H28)</f>
        <v>0</v>
      </c>
      <c r="J28" s="112"/>
      <c r="K28" s="112">
        <v>236652</v>
      </c>
      <c r="L28" s="112"/>
      <c r="M28" s="112">
        <v>43414</v>
      </c>
      <c r="N28" s="112">
        <v>484830</v>
      </c>
      <c r="O28" s="112"/>
      <c r="P28" s="114">
        <f aca="true" t="shared" si="23" ref="P28:P34">SUM(K28:O28)</f>
        <v>764896</v>
      </c>
      <c r="Q28" s="112">
        <v>899</v>
      </c>
      <c r="R28" s="112"/>
      <c r="S28" s="112">
        <v>400</v>
      </c>
      <c r="T28" s="112"/>
      <c r="U28" s="112">
        <v>1852</v>
      </c>
      <c r="V28" s="112"/>
      <c r="W28" s="114">
        <f aca="true" t="shared" si="24" ref="W28:W34">SUM(R28:V28)</f>
        <v>2252</v>
      </c>
      <c r="X28" s="112"/>
      <c r="Y28" s="132" t="s">
        <v>85</v>
      </c>
      <c r="Z28" s="112">
        <v>152022</v>
      </c>
      <c r="AA28" s="112"/>
      <c r="AB28" s="112"/>
      <c r="AC28" s="112"/>
      <c r="AD28" s="112"/>
      <c r="AE28" s="113">
        <f aca="true" t="shared" si="25" ref="AE28:AE34">SUM(Z28:AD28)</f>
        <v>152022</v>
      </c>
      <c r="AF28" s="112"/>
      <c r="AG28" s="113">
        <f aca="true" t="shared" si="26" ref="AG28:AG34">B28+Z28</f>
        <v>646630</v>
      </c>
      <c r="AH28" s="113">
        <f aca="true" t="shared" si="27" ref="AH28:AH34">K28+R28+AA28</f>
        <v>236652</v>
      </c>
      <c r="AI28" s="113">
        <f aca="true" t="shared" si="28" ref="AI28:AI34">L28+S28</f>
        <v>400</v>
      </c>
      <c r="AJ28" s="113">
        <f aca="true" t="shared" si="29" ref="AJ28:AJ34">M28+T28+AB28</f>
        <v>43414</v>
      </c>
      <c r="AK28" s="113">
        <f aca="true" t="shared" si="30" ref="AK28:AL34">C28+G28+N28+U28+AC28</f>
        <v>1589218</v>
      </c>
      <c r="AL28" s="113">
        <f t="shared" si="30"/>
        <v>0</v>
      </c>
      <c r="AM28" s="113">
        <f aca="true" t="shared" si="31" ref="AM28:AM34">SUM(AG28:AL28)</f>
        <v>2516314</v>
      </c>
      <c r="AN28" s="113">
        <f aca="true" t="shared" si="32" ref="AN28:AN34">F28+J28+Q28+X28+AF28</f>
        <v>54702</v>
      </c>
      <c r="AO28" s="112">
        <v>59233</v>
      </c>
      <c r="AP28" s="112"/>
    </row>
    <row r="29" spans="1:42" s="115" customFormat="1" ht="31.5" customHeight="1">
      <c r="A29" s="131" t="s">
        <v>86</v>
      </c>
      <c r="B29" s="112"/>
      <c r="C29" s="112"/>
      <c r="D29" s="112"/>
      <c r="E29" s="113">
        <f t="shared" si="21"/>
        <v>0</v>
      </c>
      <c r="F29" s="112">
        <v>3407</v>
      </c>
      <c r="G29" s="112"/>
      <c r="H29" s="112"/>
      <c r="I29" s="113">
        <f t="shared" si="22"/>
        <v>0</v>
      </c>
      <c r="J29" s="112"/>
      <c r="K29" s="112">
        <v>93746</v>
      </c>
      <c r="L29" s="112"/>
      <c r="M29" s="112">
        <v>16829</v>
      </c>
      <c r="N29" s="112">
        <v>4987</v>
      </c>
      <c r="O29" s="112"/>
      <c r="P29" s="114">
        <f t="shared" si="23"/>
        <v>115562</v>
      </c>
      <c r="Q29" s="112">
        <v>5629</v>
      </c>
      <c r="R29" s="112"/>
      <c r="S29" s="112"/>
      <c r="T29" s="112"/>
      <c r="U29" s="112"/>
      <c r="V29" s="112"/>
      <c r="W29" s="114">
        <f t="shared" si="24"/>
        <v>0</v>
      </c>
      <c r="X29" s="112"/>
      <c r="Y29" s="131" t="s">
        <v>87</v>
      </c>
      <c r="Z29" s="112"/>
      <c r="AA29" s="112"/>
      <c r="AB29" s="112"/>
      <c r="AC29" s="112"/>
      <c r="AD29" s="112"/>
      <c r="AE29" s="113">
        <f t="shared" si="25"/>
        <v>0</v>
      </c>
      <c r="AF29" s="112"/>
      <c r="AG29" s="113">
        <f t="shared" si="26"/>
        <v>0</v>
      </c>
      <c r="AH29" s="113">
        <f t="shared" si="27"/>
        <v>93746</v>
      </c>
      <c r="AI29" s="113">
        <f t="shared" si="28"/>
        <v>0</v>
      </c>
      <c r="AJ29" s="113">
        <f t="shared" si="29"/>
        <v>16829</v>
      </c>
      <c r="AK29" s="113">
        <f t="shared" si="30"/>
        <v>4987</v>
      </c>
      <c r="AL29" s="113">
        <f t="shared" si="30"/>
        <v>0</v>
      </c>
      <c r="AM29" s="113">
        <f t="shared" si="31"/>
        <v>115562</v>
      </c>
      <c r="AN29" s="113">
        <f t="shared" si="32"/>
        <v>9036</v>
      </c>
      <c r="AO29" s="112"/>
      <c r="AP29" s="112"/>
    </row>
    <row r="30" spans="1:42" s="115" customFormat="1" ht="31.5" customHeight="1">
      <c r="A30" s="131" t="s">
        <v>88</v>
      </c>
      <c r="B30" s="112"/>
      <c r="C30" s="112"/>
      <c r="D30" s="112"/>
      <c r="E30" s="113">
        <f t="shared" si="21"/>
        <v>0</v>
      </c>
      <c r="F30" s="112">
        <v>3295</v>
      </c>
      <c r="G30" s="112"/>
      <c r="H30" s="112"/>
      <c r="I30" s="113">
        <f t="shared" si="22"/>
        <v>0</v>
      </c>
      <c r="J30" s="112"/>
      <c r="K30" s="112">
        <v>134445</v>
      </c>
      <c r="L30" s="112"/>
      <c r="M30" s="112">
        <v>8100</v>
      </c>
      <c r="N30" s="112">
        <v>771</v>
      </c>
      <c r="O30" s="112"/>
      <c r="P30" s="114">
        <f t="shared" si="23"/>
        <v>143316</v>
      </c>
      <c r="Q30" s="112"/>
      <c r="R30" s="112"/>
      <c r="S30" s="112"/>
      <c r="T30" s="112"/>
      <c r="U30" s="112"/>
      <c r="V30" s="112"/>
      <c r="W30" s="114">
        <f t="shared" si="24"/>
        <v>0</v>
      </c>
      <c r="X30" s="112"/>
      <c r="Y30" s="131" t="s">
        <v>89</v>
      </c>
      <c r="Z30" s="112"/>
      <c r="AA30" s="112"/>
      <c r="AB30" s="112"/>
      <c r="AC30" s="112"/>
      <c r="AD30" s="112"/>
      <c r="AE30" s="113">
        <f t="shared" si="25"/>
        <v>0</v>
      </c>
      <c r="AF30" s="112"/>
      <c r="AG30" s="113">
        <f t="shared" si="26"/>
        <v>0</v>
      </c>
      <c r="AH30" s="113">
        <f t="shared" si="27"/>
        <v>134445</v>
      </c>
      <c r="AI30" s="113">
        <f t="shared" si="28"/>
        <v>0</v>
      </c>
      <c r="AJ30" s="113">
        <f t="shared" si="29"/>
        <v>8100</v>
      </c>
      <c r="AK30" s="113">
        <f t="shared" si="30"/>
        <v>771</v>
      </c>
      <c r="AL30" s="113">
        <f t="shared" si="30"/>
        <v>0</v>
      </c>
      <c r="AM30" s="113">
        <f t="shared" si="31"/>
        <v>143316</v>
      </c>
      <c r="AN30" s="113">
        <f t="shared" si="32"/>
        <v>3295</v>
      </c>
      <c r="AO30" s="112"/>
      <c r="AP30" s="112"/>
    </row>
    <row r="31" spans="1:42" s="115" customFormat="1" ht="31.5" customHeight="1">
      <c r="A31" s="131" t="s">
        <v>90</v>
      </c>
      <c r="B31" s="112"/>
      <c r="C31" s="112"/>
      <c r="D31" s="112"/>
      <c r="E31" s="113">
        <f t="shared" si="21"/>
        <v>0</v>
      </c>
      <c r="F31" s="112">
        <v>228</v>
      </c>
      <c r="G31" s="112"/>
      <c r="H31" s="112"/>
      <c r="I31" s="113">
        <f t="shared" si="22"/>
        <v>0</v>
      </c>
      <c r="J31" s="112"/>
      <c r="K31" s="112">
        <v>443460</v>
      </c>
      <c r="L31" s="112"/>
      <c r="M31" s="112">
        <v>50405</v>
      </c>
      <c r="N31" s="112">
        <v>944</v>
      </c>
      <c r="O31" s="112"/>
      <c r="P31" s="114">
        <f t="shared" si="23"/>
        <v>494809</v>
      </c>
      <c r="Q31" s="112">
        <v>2270</v>
      </c>
      <c r="R31" s="112"/>
      <c r="S31" s="112"/>
      <c r="T31" s="112"/>
      <c r="U31" s="112"/>
      <c r="V31" s="112"/>
      <c r="W31" s="114">
        <f t="shared" si="24"/>
        <v>0</v>
      </c>
      <c r="X31" s="112"/>
      <c r="Y31" s="131" t="s">
        <v>91</v>
      </c>
      <c r="Z31" s="112"/>
      <c r="AA31" s="112"/>
      <c r="AB31" s="112"/>
      <c r="AC31" s="112"/>
      <c r="AD31" s="112"/>
      <c r="AE31" s="113">
        <f t="shared" si="25"/>
        <v>0</v>
      </c>
      <c r="AF31" s="112"/>
      <c r="AG31" s="113">
        <f t="shared" si="26"/>
        <v>0</v>
      </c>
      <c r="AH31" s="113">
        <f t="shared" si="27"/>
        <v>443460</v>
      </c>
      <c r="AI31" s="113">
        <f t="shared" si="28"/>
        <v>0</v>
      </c>
      <c r="AJ31" s="113">
        <f t="shared" si="29"/>
        <v>50405</v>
      </c>
      <c r="AK31" s="113">
        <f t="shared" si="30"/>
        <v>944</v>
      </c>
      <c r="AL31" s="113">
        <f t="shared" si="30"/>
        <v>0</v>
      </c>
      <c r="AM31" s="113">
        <f t="shared" si="31"/>
        <v>494809</v>
      </c>
      <c r="AN31" s="113">
        <f t="shared" si="32"/>
        <v>2498</v>
      </c>
      <c r="AO31" s="112"/>
      <c r="AP31" s="112"/>
    </row>
    <row r="32" spans="1:42" s="115" customFormat="1" ht="31.5" customHeight="1">
      <c r="A32" s="131" t="s">
        <v>92</v>
      </c>
      <c r="B32" s="112"/>
      <c r="C32" s="112"/>
      <c r="D32" s="112"/>
      <c r="E32" s="113">
        <f t="shared" si="21"/>
        <v>0</v>
      </c>
      <c r="F32" s="112">
        <v>813</v>
      </c>
      <c r="G32" s="112"/>
      <c r="H32" s="112"/>
      <c r="I32" s="113">
        <f t="shared" si="22"/>
        <v>0</v>
      </c>
      <c r="J32" s="112"/>
      <c r="K32" s="112">
        <v>186000</v>
      </c>
      <c r="L32" s="112"/>
      <c r="M32" s="112">
        <v>36000</v>
      </c>
      <c r="N32" s="112">
        <v>1550</v>
      </c>
      <c r="O32" s="112"/>
      <c r="P32" s="114">
        <f t="shared" si="23"/>
        <v>223550</v>
      </c>
      <c r="Q32" s="112">
        <v>1785</v>
      </c>
      <c r="R32" s="112"/>
      <c r="S32" s="112"/>
      <c r="T32" s="112"/>
      <c r="U32" s="112"/>
      <c r="V32" s="112"/>
      <c r="W32" s="114">
        <f t="shared" si="24"/>
        <v>0</v>
      </c>
      <c r="X32" s="112"/>
      <c r="Y32" s="131" t="s">
        <v>93</v>
      </c>
      <c r="Z32" s="112"/>
      <c r="AA32" s="112"/>
      <c r="AB32" s="112"/>
      <c r="AC32" s="112"/>
      <c r="AD32" s="112"/>
      <c r="AE32" s="113">
        <f t="shared" si="25"/>
        <v>0</v>
      </c>
      <c r="AF32" s="112"/>
      <c r="AG32" s="113">
        <f t="shared" si="26"/>
        <v>0</v>
      </c>
      <c r="AH32" s="113">
        <f t="shared" si="27"/>
        <v>186000</v>
      </c>
      <c r="AI32" s="113">
        <f t="shared" si="28"/>
        <v>0</v>
      </c>
      <c r="AJ32" s="113">
        <f t="shared" si="29"/>
        <v>36000</v>
      </c>
      <c r="AK32" s="113">
        <f t="shared" si="30"/>
        <v>1550</v>
      </c>
      <c r="AL32" s="113">
        <f t="shared" si="30"/>
        <v>0</v>
      </c>
      <c r="AM32" s="113">
        <f t="shared" si="31"/>
        <v>223550</v>
      </c>
      <c r="AN32" s="113">
        <f t="shared" si="32"/>
        <v>2598</v>
      </c>
      <c r="AO32" s="112"/>
      <c r="AP32" s="112"/>
    </row>
    <row r="33" spans="1:42" s="115" customFormat="1" ht="31.5" customHeight="1">
      <c r="A33" s="131" t="s">
        <v>94</v>
      </c>
      <c r="B33" s="112"/>
      <c r="C33" s="112"/>
      <c r="D33" s="112">
        <v>28</v>
      </c>
      <c r="E33" s="113">
        <f t="shared" si="21"/>
        <v>28</v>
      </c>
      <c r="F33" s="112">
        <v>453</v>
      </c>
      <c r="G33" s="112"/>
      <c r="H33" s="112"/>
      <c r="I33" s="113">
        <f t="shared" si="22"/>
        <v>0</v>
      </c>
      <c r="J33" s="112"/>
      <c r="K33" s="112">
        <v>8400</v>
      </c>
      <c r="L33" s="112"/>
      <c r="M33" s="112">
        <v>1100</v>
      </c>
      <c r="N33" s="112">
        <v>334</v>
      </c>
      <c r="O33" s="112"/>
      <c r="P33" s="114">
        <f t="shared" si="23"/>
        <v>9834</v>
      </c>
      <c r="Q33" s="112"/>
      <c r="R33" s="112"/>
      <c r="S33" s="112"/>
      <c r="T33" s="112"/>
      <c r="U33" s="112"/>
      <c r="V33" s="112"/>
      <c r="W33" s="114">
        <f t="shared" si="24"/>
        <v>0</v>
      </c>
      <c r="X33" s="112"/>
      <c r="Y33" s="131" t="s">
        <v>95</v>
      </c>
      <c r="Z33" s="112"/>
      <c r="AA33" s="112"/>
      <c r="AB33" s="112"/>
      <c r="AC33" s="112"/>
      <c r="AD33" s="112"/>
      <c r="AE33" s="113">
        <f t="shared" si="25"/>
        <v>0</v>
      </c>
      <c r="AF33" s="112"/>
      <c r="AG33" s="113">
        <f t="shared" si="26"/>
        <v>0</v>
      </c>
      <c r="AH33" s="113">
        <f t="shared" si="27"/>
        <v>8400</v>
      </c>
      <c r="AI33" s="113">
        <f t="shared" si="28"/>
        <v>0</v>
      </c>
      <c r="AJ33" s="113">
        <f t="shared" si="29"/>
        <v>1100</v>
      </c>
      <c r="AK33" s="113">
        <f t="shared" si="30"/>
        <v>334</v>
      </c>
      <c r="AL33" s="113">
        <f t="shared" si="30"/>
        <v>28</v>
      </c>
      <c r="AM33" s="113">
        <f t="shared" si="31"/>
        <v>9862</v>
      </c>
      <c r="AN33" s="113">
        <f t="shared" si="32"/>
        <v>453</v>
      </c>
      <c r="AO33" s="112"/>
      <c r="AP33" s="112"/>
    </row>
    <row r="34" spans="1:42" s="115" customFormat="1" ht="31.5" customHeight="1">
      <c r="A34" s="131" t="s">
        <v>96</v>
      </c>
      <c r="B34" s="112">
        <v>110410</v>
      </c>
      <c r="C34" s="112">
        <v>20500</v>
      </c>
      <c r="D34" s="112"/>
      <c r="E34" s="113">
        <f t="shared" si="21"/>
        <v>130910</v>
      </c>
      <c r="F34" s="112">
        <v>215</v>
      </c>
      <c r="G34" s="112"/>
      <c r="H34" s="112"/>
      <c r="I34" s="113">
        <f t="shared" si="22"/>
        <v>0</v>
      </c>
      <c r="J34" s="112"/>
      <c r="K34" s="112">
        <v>2500</v>
      </c>
      <c r="L34" s="112"/>
      <c r="M34" s="112"/>
      <c r="N34" s="112">
        <v>351</v>
      </c>
      <c r="O34" s="112"/>
      <c r="P34" s="114">
        <f t="shared" si="23"/>
        <v>2851</v>
      </c>
      <c r="Q34" s="112">
        <v>71</v>
      </c>
      <c r="R34" s="112"/>
      <c r="S34" s="112"/>
      <c r="T34" s="112"/>
      <c r="U34" s="112"/>
      <c r="V34" s="112"/>
      <c r="W34" s="114">
        <f t="shared" si="24"/>
        <v>0</v>
      </c>
      <c r="X34" s="112"/>
      <c r="Y34" s="131" t="s">
        <v>96</v>
      </c>
      <c r="Z34" s="112"/>
      <c r="AA34" s="112"/>
      <c r="AB34" s="112"/>
      <c r="AC34" s="112"/>
      <c r="AD34" s="112"/>
      <c r="AE34" s="113">
        <f t="shared" si="25"/>
        <v>0</v>
      </c>
      <c r="AF34" s="112"/>
      <c r="AG34" s="113">
        <f t="shared" si="26"/>
        <v>110410</v>
      </c>
      <c r="AH34" s="113">
        <f t="shared" si="27"/>
        <v>2500</v>
      </c>
      <c r="AI34" s="113">
        <f t="shared" si="28"/>
        <v>0</v>
      </c>
      <c r="AJ34" s="113">
        <f t="shared" si="29"/>
        <v>0</v>
      </c>
      <c r="AK34" s="113">
        <f t="shared" si="30"/>
        <v>20851</v>
      </c>
      <c r="AL34" s="113">
        <f t="shared" si="30"/>
        <v>0</v>
      </c>
      <c r="AM34" s="113">
        <f t="shared" si="31"/>
        <v>133761</v>
      </c>
      <c r="AN34" s="113">
        <f t="shared" si="32"/>
        <v>286</v>
      </c>
      <c r="AO34" s="112"/>
      <c r="AP34" s="112"/>
    </row>
    <row r="35" spans="1:42" s="115" customFormat="1" ht="21" customHeight="1">
      <c r="A35" s="11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3"/>
      <c r="R35" s="113"/>
      <c r="S35" s="113"/>
      <c r="T35" s="113"/>
      <c r="U35" s="113"/>
      <c r="V35" s="113"/>
      <c r="W35" s="114"/>
      <c r="X35" s="113"/>
      <c r="Y35" s="111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9"/>
      <c r="AP35" s="119"/>
    </row>
    <row r="36" spans="1:42" s="129" customFormat="1" ht="30" customHeight="1">
      <c r="A36" s="133" t="s">
        <v>97</v>
      </c>
      <c r="B36" s="109">
        <f aca="true" t="shared" si="33" ref="B36:X36">B37</f>
        <v>0</v>
      </c>
      <c r="C36" s="109">
        <f t="shared" si="33"/>
        <v>0</v>
      </c>
      <c r="D36" s="109">
        <f t="shared" si="33"/>
        <v>0</v>
      </c>
      <c r="E36" s="109">
        <f t="shared" si="33"/>
        <v>0</v>
      </c>
      <c r="F36" s="109">
        <f t="shared" si="33"/>
        <v>4715</v>
      </c>
      <c r="G36" s="109">
        <f t="shared" si="33"/>
        <v>0</v>
      </c>
      <c r="H36" s="109">
        <f t="shared" si="33"/>
        <v>0</v>
      </c>
      <c r="I36" s="109">
        <f t="shared" si="33"/>
        <v>0</v>
      </c>
      <c r="J36" s="109">
        <f t="shared" si="33"/>
        <v>0</v>
      </c>
      <c r="K36" s="109">
        <f t="shared" si="33"/>
        <v>44060</v>
      </c>
      <c r="L36" s="109">
        <f t="shared" si="33"/>
        <v>0</v>
      </c>
      <c r="M36" s="109">
        <f t="shared" si="33"/>
        <v>6533</v>
      </c>
      <c r="N36" s="109">
        <f t="shared" si="33"/>
        <v>11480</v>
      </c>
      <c r="O36" s="109">
        <f t="shared" si="33"/>
        <v>449</v>
      </c>
      <c r="P36" s="109">
        <f t="shared" si="33"/>
        <v>62522</v>
      </c>
      <c r="Q36" s="109">
        <f t="shared" si="33"/>
        <v>0</v>
      </c>
      <c r="R36" s="109">
        <f t="shared" si="33"/>
        <v>0</v>
      </c>
      <c r="S36" s="109">
        <f t="shared" si="33"/>
        <v>0</v>
      </c>
      <c r="T36" s="109">
        <f t="shared" si="33"/>
        <v>0</v>
      </c>
      <c r="U36" s="109">
        <f t="shared" si="33"/>
        <v>0</v>
      </c>
      <c r="V36" s="109">
        <f t="shared" si="33"/>
        <v>0</v>
      </c>
      <c r="W36" s="109">
        <f t="shared" si="33"/>
        <v>0</v>
      </c>
      <c r="X36" s="109">
        <f t="shared" si="33"/>
        <v>0</v>
      </c>
      <c r="Y36" s="133" t="s">
        <v>97</v>
      </c>
      <c r="Z36" s="109">
        <f aca="true" t="shared" si="34" ref="Z36:AP36">Z37</f>
        <v>0</v>
      </c>
      <c r="AA36" s="109">
        <f t="shared" si="34"/>
        <v>0</v>
      </c>
      <c r="AB36" s="109">
        <f t="shared" si="34"/>
        <v>0</v>
      </c>
      <c r="AC36" s="109">
        <f t="shared" si="34"/>
        <v>0</v>
      </c>
      <c r="AD36" s="109">
        <f t="shared" si="34"/>
        <v>0</v>
      </c>
      <c r="AE36" s="109">
        <f t="shared" si="34"/>
        <v>0</v>
      </c>
      <c r="AF36" s="109">
        <f t="shared" si="34"/>
        <v>0</v>
      </c>
      <c r="AG36" s="109">
        <f t="shared" si="34"/>
        <v>0</v>
      </c>
      <c r="AH36" s="109">
        <f t="shared" si="34"/>
        <v>44060</v>
      </c>
      <c r="AI36" s="109">
        <f t="shared" si="34"/>
        <v>0</v>
      </c>
      <c r="AJ36" s="109">
        <f t="shared" si="34"/>
        <v>6533</v>
      </c>
      <c r="AK36" s="109">
        <f t="shared" si="34"/>
        <v>11480</v>
      </c>
      <c r="AL36" s="109">
        <f t="shared" si="34"/>
        <v>449</v>
      </c>
      <c r="AM36" s="109">
        <f t="shared" si="34"/>
        <v>62522</v>
      </c>
      <c r="AN36" s="109">
        <f t="shared" si="34"/>
        <v>4715</v>
      </c>
      <c r="AO36" s="109">
        <f t="shared" si="34"/>
        <v>0</v>
      </c>
      <c r="AP36" s="109">
        <f t="shared" si="34"/>
        <v>0</v>
      </c>
    </row>
    <row r="37" spans="1:42" s="115" customFormat="1" ht="31.5" customHeight="1">
      <c r="A37" s="134" t="s">
        <v>15</v>
      </c>
      <c r="B37" s="112"/>
      <c r="C37" s="112"/>
      <c r="D37" s="112"/>
      <c r="E37" s="113">
        <f>SUM(B37:D37)</f>
        <v>0</v>
      </c>
      <c r="F37" s="112">
        <v>4715</v>
      </c>
      <c r="G37" s="112"/>
      <c r="H37" s="112"/>
      <c r="I37" s="113">
        <f>SUM(G37:H37)</f>
        <v>0</v>
      </c>
      <c r="J37" s="112"/>
      <c r="K37" s="112">
        <v>44060</v>
      </c>
      <c r="L37" s="112"/>
      <c r="M37" s="112">
        <v>6533</v>
      </c>
      <c r="N37" s="112">
        <v>11480</v>
      </c>
      <c r="O37" s="112">
        <v>449</v>
      </c>
      <c r="P37" s="114">
        <f>SUM(K37:O37)</f>
        <v>62522</v>
      </c>
      <c r="Q37" s="112"/>
      <c r="R37" s="112"/>
      <c r="S37" s="112"/>
      <c r="T37" s="112"/>
      <c r="U37" s="112"/>
      <c r="V37" s="112"/>
      <c r="W37" s="114">
        <f>SUM(R37:V37)</f>
        <v>0</v>
      </c>
      <c r="X37" s="112"/>
      <c r="Y37" s="134" t="s">
        <v>15</v>
      </c>
      <c r="Z37" s="112"/>
      <c r="AA37" s="112"/>
      <c r="AB37" s="112"/>
      <c r="AC37" s="112"/>
      <c r="AD37" s="112"/>
      <c r="AE37" s="113">
        <f>SUM(Z37:AD37)</f>
        <v>0</v>
      </c>
      <c r="AF37" s="112"/>
      <c r="AG37" s="113">
        <f>B37+Z37</f>
        <v>0</v>
      </c>
      <c r="AH37" s="113">
        <f>K37+R37+AA37</f>
        <v>44060</v>
      </c>
      <c r="AI37" s="113">
        <f>L37+S37</f>
        <v>0</v>
      </c>
      <c r="AJ37" s="113">
        <f>M37+T37+AB37</f>
        <v>6533</v>
      </c>
      <c r="AK37" s="113">
        <f>C37+G37+N37+U37+AC37</f>
        <v>11480</v>
      </c>
      <c r="AL37" s="113">
        <f>D37+H37+O37+V37+AD37</f>
        <v>449</v>
      </c>
      <c r="AM37" s="113">
        <f>SUM(AG37:AL37)</f>
        <v>62522</v>
      </c>
      <c r="AN37" s="113">
        <f>F37+J37+Q37+X37+AF37</f>
        <v>4715</v>
      </c>
      <c r="AO37" s="112"/>
      <c r="AP37" s="112"/>
    </row>
    <row r="38" spans="1:42" s="115" customFormat="1" ht="21" customHeight="1">
      <c r="A38" s="134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3"/>
      <c r="R38" s="113"/>
      <c r="S38" s="113"/>
      <c r="T38" s="113"/>
      <c r="U38" s="113"/>
      <c r="V38" s="113"/>
      <c r="W38" s="114"/>
      <c r="X38" s="113"/>
      <c r="Y38" s="134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9"/>
      <c r="AP38" s="119"/>
    </row>
    <row r="39" spans="1:42" s="129" customFormat="1" ht="30" customHeight="1">
      <c r="A39" s="108" t="s">
        <v>98</v>
      </c>
      <c r="B39" s="109">
        <f aca="true" t="shared" si="35" ref="B39:X39">B40</f>
        <v>0</v>
      </c>
      <c r="C39" s="109">
        <f t="shared" si="35"/>
        <v>0</v>
      </c>
      <c r="D39" s="109">
        <f t="shared" si="35"/>
        <v>0</v>
      </c>
      <c r="E39" s="109">
        <f t="shared" si="35"/>
        <v>0</v>
      </c>
      <c r="F39" s="109">
        <f t="shared" si="35"/>
        <v>279</v>
      </c>
      <c r="G39" s="109">
        <f t="shared" si="35"/>
        <v>0</v>
      </c>
      <c r="H39" s="109">
        <f t="shared" si="35"/>
        <v>0</v>
      </c>
      <c r="I39" s="109">
        <f t="shared" si="35"/>
        <v>0</v>
      </c>
      <c r="J39" s="109">
        <f t="shared" si="35"/>
        <v>0</v>
      </c>
      <c r="K39" s="109">
        <f t="shared" si="35"/>
        <v>1000</v>
      </c>
      <c r="L39" s="109">
        <f t="shared" si="35"/>
        <v>0</v>
      </c>
      <c r="M39" s="109">
        <f t="shared" si="35"/>
        <v>25</v>
      </c>
      <c r="N39" s="109">
        <f t="shared" si="35"/>
        <v>305</v>
      </c>
      <c r="O39" s="109">
        <f t="shared" si="35"/>
        <v>0</v>
      </c>
      <c r="P39" s="109">
        <f t="shared" si="35"/>
        <v>1330</v>
      </c>
      <c r="Q39" s="109">
        <f t="shared" si="35"/>
        <v>271</v>
      </c>
      <c r="R39" s="109">
        <f t="shared" si="35"/>
        <v>0</v>
      </c>
      <c r="S39" s="109">
        <f t="shared" si="35"/>
        <v>0</v>
      </c>
      <c r="T39" s="109">
        <f t="shared" si="35"/>
        <v>0</v>
      </c>
      <c r="U39" s="109">
        <f t="shared" si="35"/>
        <v>0</v>
      </c>
      <c r="V39" s="109">
        <f t="shared" si="35"/>
        <v>0</v>
      </c>
      <c r="W39" s="109">
        <f t="shared" si="35"/>
        <v>0</v>
      </c>
      <c r="X39" s="109">
        <f t="shared" si="35"/>
        <v>0</v>
      </c>
      <c r="Y39" s="108" t="s">
        <v>98</v>
      </c>
      <c r="Z39" s="109">
        <f aca="true" t="shared" si="36" ref="Z39:AP39">Z40</f>
        <v>0</v>
      </c>
      <c r="AA39" s="109">
        <f t="shared" si="36"/>
        <v>0</v>
      </c>
      <c r="AB39" s="109">
        <f t="shared" si="36"/>
        <v>0</v>
      </c>
      <c r="AC39" s="109">
        <f t="shared" si="36"/>
        <v>0</v>
      </c>
      <c r="AD39" s="109">
        <f t="shared" si="36"/>
        <v>0</v>
      </c>
      <c r="AE39" s="109">
        <f t="shared" si="36"/>
        <v>0</v>
      </c>
      <c r="AF39" s="109">
        <f t="shared" si="36"/>
        <v>0</v>
      </c>
      <c r="AG39" s="109">
        <f t="shared" si="36"/>
        <v>0</v>
      </c>
      <c r="AH39" s="109">
        <f t="shared" si="36"/>
        <v>1000</v>
      </c>
      <c r="AI39" s="109">
        <f t="shared" si="36"/>
        <v>0</v>
      </c>
      <c r="AJ39" s="109">
        <f t="shared" si="36"/>
        <v>25</v>
      </c>
      <c r="AK39" s="109">
        <f t="shared" si="36"/>
        <v>305</v>
      </c>
      <c r="AL39" s="109">
        <f t="shared" si="36"/>
        <v>0</v>
      </c>
      <c r="AM39" s="109">
        <f t="shared" si="36"/>
        <v>1330</v>
      </c>
      <c r="AN39" s="109">
        <f t="shared" si="36"/>
        <v>550</v>
      </c>
      <c r="AO39" s="109">
        <f t="shared" si="36"/>
        <v>0</v>
      </c>
      <c r="AP39" s="109">
        <f t="shared" si="36"/>
        <v>0</v>
      </c>
    </row>
    <row r="40" spans="1:42" s="115" customFormat="1" ht="31.5" customHeight="1">
      <c r="A40" s="134" t="s">
        <v>16</v>
      </c>
      <c r="B40" s="112"/>
      <c r="C40" s="112"/>
      <c r="D40" s="112"/>
      <c r="E40" s="113">
        <f>SUM(B40:D40)</f>
        <v>0</v>
      </c>
      <c r="F40" s="112">
        <v>279</v>
      </c>
      <c r="G40" s="112"/>
      <c r="H40" s="112"/>
      <c r="I40" s="113">
        <f>SUM(G40:H40)</f>
        <v>0</v>
      </c>
      <c r="J40" s="112"/>
      <c r="K40" s="112">
        <v>1000</v>
      </c>
      <c r="L40" s="112"/>
      <c r="M40" s="112">
        <v>25</v>
      </c>
      <c r="N40" s="112">
        <v>305</v>
      </c>
      <c r="O40" s="112"/>
      <c r="P40" s="114">
        <f>SUM(K40:O40)</f>
        <v>1330</v>
      </c>
      <c r="Q40" s="112">
        <v>271</v>
      </c>
      <c r="R40" s="112"/>
      <c r="S40" s="112"/>
      <c r="T40" s="112"/>
      <c r="U40" s="112"/>
      <c r="V40" s="112"/>
      <c r="W40" s="114">
        <f>SUM(R40:V40)</f>
        <v>0</v>
      </c>
      <c r="X40" s="112"/>
      <c r="Y40" s="134" t="s">
        <v>16</v>
      </c>
      <c r="Z40" s="112"/>
      <c r="AA40" s="112"/>
      <c r="AB40" s="112"/>
      <c r="AC40" s="112"/>
      <c r="AD40" s="112"/>
      <c r="AE40" s="113">
        <f>SUM(Z40:AD40)</f>
        <v>0</v>
      </c>
      <c r="AF40" s="112"/>
      <c r="AG40" s="113">
        <f>B40+Z40</f>
        <v>0</v>
      </c>
      <c r="AH40" s="113">
        <f>K40+R40+AA40</f>
        <v>1000</v>
      </c>
      <c r="AI40" s="113">
        <f>L40+S40</f>
        <v>0</v>
      </c>
      <c r="AJ40" s="113">
        <f>M40+T40+AB40</f>
        <v>25</v>
      </c>
      <c r="AK40" s="113">
        <f>C40+G40+N40+U40+AC40</f>
        <v>305</v>
      </c>
      <c r="AL40" s="113">
        <f>D40+H40+O40+V40+AD40</f>
        <v>0</v>
      </c>
      <c r="AM40" s="113">
        <f>SUM(AG40:AL40)</f>
        <v>1330</v>
      </c>
      <c r="AN40" s="113">
        <f>F40+J40+Q40+X40+AF40</f>
        <v>550</v>
      </c>
      <c r="AO40" s="112"/>
      <c r="AP40" s="112"/>
    </row>
    <row r="41" spans="1:42" s="115" customFormat="1" ht="21" customHeight="1">
      <c r="A41" s="11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28"/>
      <c r="Q41" s="113"/>
      <c r="R41" s="113"/>
      <c r="S41" s="113"/>
      <c r="T41" s="113"/>
      <c r="U41" s="113"/>
      <c r="V41" s="113"/>
      <c r="W41" s="128"/>
      <c r="X41" s="113"/>
      <c r="Y41" s="116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9"/>
      <c r="AP41" s="119"/>
    </row>
    <row r="42" spans="1:59" s="129" customFormat="1" ht="30" customHeight="1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8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</row>
    <row r="43" spans="1:42" s="115" customFormat="1" ht="36" customHeight="1">
      <c r="A43" s="111"/>
      <c r="B43" s="112"/>
      <c r="C43" s="112"/>
      <c r="D43" s="112"/>
      <c r="E43" s="113"/>
      <c r="F43" s="112"/>
      <c r="G43" s="112"/>
      <c r="H43" s="112"/>
      <c r="I43" s="113"/>
      <c r="J43" s="112"/>
      <c r="K43" s="112"/>
      <c r="L43" s="112"/>
      <c r="M43" s="112"/>
      <c r="N43" s="112"/>
      <c r="O43" s="112"/>
      <c r="P43" s="114"/>
      <c r="Q43" s="112"/>
      <c r="R43" s="112"/>
      <c r="S43" s="112"/>
      <c r="T43" s="112"/>
      <c r="U43" s="112"/>
      <c r="V43" s="112"/>
      <c r="W43" s="114"/>
      <c r="X43" s="112"/>
      <c r="Y43" s="111"/>
      <c r="Z43" s="112"/>
      <c r="AA43" s="112"/>
      <c r="AB43" s="112"/>
      <c r="AC43" s="112"/>
      <c r="AD43" s="112"/>
      <c r="AE43" s="113"/>
      <c r="AF43" s="112"/>
      <c r="AG43" s="113"/>
      <c r="AH43" s="113"/>
      <c r="AI43" s="113"/>
      <c r="AJ43" s="113"/>
      <c r="AK43" s="113"/>
      <c r="AL43" s="113"/>
      <c r="AM43" s="113"/>
      <c r="AN43" s="113"/>
      <c r="AO43" s="112"/>
      <c r="AP43" s="112"/>
    </row>
    <row r="44" spans="1:42" s="129" customFormat="1" ht="15" customHeight="1">
      <c r="A44" s="11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3"/>
      <c r="R44" s="113"/>
      <c r="S44" s="113"/>
      <c r="T44" s="113"/>
      <c r="U44" s="113"/>
      <c r="V44" s="113"/>
      <c r="W44" s="114"/>
      <c r="X44" s="113"/>
      <c r="Y44" s="111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</row>
    <row r="45" spans="1:42" s="129" customFormat="1" ht="39.75" customHeight="1">
      <c r="A45" s="135" t="s">
        <v>99</v>
      </c>
      <c r="B45" s="136">
        <f aca="true" t="shared" si="37" ref="B45:X45">B9+B12+B19+B27+B36+B39</f>
        <v>3993832</v>
      </c>
      <c r="C45" s="136">
        <f t="shared" si="37"/>
        <v>99485406</v>
      </c>
      <c r="D45" s="136">
        <f t="shared" si="37"/>
        <v>285976</v>
      </c>
      <c r="E45" s="136">
        <f t="shared" si="37"/>
        <v>103765214</v>
      </c>
      <c r="F45" s="136">
        <f t="shared" si="37"/>
        <v>7412394</v>
      </c>
      <c r="G45" s="136">
        <f t="shared" si="37"/>
        <v>68992</v>
      </c>
      <c r="H45" s="136">
        <f t="shared" si="37"/>
        <v>0</v>
      </c>
      <c r="I45" s="136">
        <f t="shared" si="37"/>
        <v>68992</v>
      </c>
      <c r="J45" s="136">
        <f t="shared" si="37"/>
        <v>50041</v>
      </c>
      <c r="K45" s="136">
        <f t="shared" si="37"/>
        <v>6910548</v>
      </c>
      <c r="L45" s="136">
        <f t="shared" si="37"/>
        <v>6555</v>
      </c>
      <c r="M45" s="136">
        <f t="shared" si="37"/>
        <v>1150996</v>
      </c>
      <c r="N45" s="136">
        <f t="shared" si="37"/>
        <v>1074687</v>
      </c>
      <c r="O45" s="136">
        <f t="shared" si="37"/>
        <v>1908</v>
      </c>
      <c r="P45" s="136">
        <f t="shared" si="37"/>
        <v>9144694</v>
      </c>
      <c r="Q45" s="136">
        <f t="shared" si="37"/>
        <v>1373440</v>
      </c>
      <c r="R45" s="136">
        <f t="shared" si="37"/>
        <v>150118</v>
      </c>
      <c r="S45" s="136">
        <f t="shared" si="37"/>
        <v>921</v>
      </c>
      <c r="T45" s="136">
        <f t="shared" si="37"/>
        <v>13176</v>
      </c>
      <c r="U45" s="136">
        <f t="shared" si="37"/>
        <v>102566</v>
      </c>
      <c r="V45" s="136">
        <f t="shared" si="37"/>
        <v>0</v>
      </c>
      <c r="W45" s="136">
        <f t="shared" si="37"/>
        <v>266781</v>
      </c>
      <c r="X45" s="136">
        <f t="shared" si="37"/>
        <v>63363</v>
      </c>
      <c r="Y45" s="135" t="s">
        <v>99</v>
      </c>
      <c r="Z45" s="136">
        <f aca="true" t="shared" si="38" ref="Z45:AN45">Z9+Z12+Z19+Z27+Z36+Z39</f>
        <v>161601</v>
      </c>
      <c r="AA45" s="136">
        <f t="shared" si="38"/>
        <v>0</v>
      </c>
      <c r="AB45" s="136">
        <f t="shared" si="38"/>
        <v>1428</v>
      </c>
      <c r="AC45" s="136">
        <f t="shared" si="38"/>
        <v>3852</v>
      </c>
      <c r="AD45" s="136">
        <f t="shared" si="38"/>
        <v>123318</v>
      </c>
      <c r="AE45" s="136">
        <f t="shared" si="38"/>
        <v>290199</v>
      </c>
      <c r="AF45" s="136">
        <f t="shared" si="38"/>
        <v>23623</v>
      </c>
      <c r="AG45" s="136">
        <f t="shared" si="38"/>
        <v>4155433</v>
      </c>
      <c r="AH45" s="136">
        <f t="shared" si="38"/>
        <v>7060666</v>
      </c>
      <c r="AI45" s="136">
        <f t="shared" si="38"/>
        <v>7476</v>
      </c>
      <c r="AJ45" s="136">
        <f t="shared" si="38"/>
        <v>1165600</v>
      </c>
      <c r="AK45" s="136">
        <f t="shared" si="38"/>
        <v>100735503</v>
      </c>
      <c r="AL45" s="136">
        <f t="shared" si="38"/>
        <v>411202</v>
      </c>
      <c r="AM45" s="136">
        <f t="shared" si="38"/>
        <v>113535880</v>
      </c>
      <c r="AN45" s="136">
        <f t="shared" si="38"/>
        <v>8922861</v>
      </c>
      <c r="AO45" s="136">
        <f>AO9+AO12+AO19+AO27+AO36+AO39+AO42</f>
        <v>34799908307</v>
      </c>
      <c r="AP45" s="136">
        <f>AP9+AP12+AP19+AP27+AP36+AP39+AP42</f>
        <v>0</v>
      </c>
    </row>
    <row r="46" spans="1:42" s="129" customFormat="1" ht="11.25" customHeight="1" thickBot="1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13"/>
      <c r="AP46" s="113"/>
    </row>
    <row r="47" spans="1:25" s="115" customFormat="1" ht="20.25" customHeight="1">
      <c r="A47" s="139"/>
      <c r="B47" s="140"/>
      <c r="H47" s="141"/>
      <c r="N47" s="141"/>
      <c r="O47" s="141"/>
      <c r="P47" s="142"/>
      <c r="Q47" s="141"/>
      <c r="R47" s="141"/>
      <c r="S47" s="141"/>
      <c r="Y47" s="129"/>
    </row>
    <row r="48" spans="1:41" s="115" customFormat="1" ht="18" customHeight="1">
      <c r="A48" s="143"/>
      <c r="B48" s="122"/>
      <c r="P48" s="144"/>
      <c r="Y48" s="129"/>
      <c r="AO48" s="145"/>
    </row>
    <row r="49" spans="1:2" ht="18" customHeight="1">
      <c r="A49" s="146"/>
      <c r="B49" s="147"/>
    </row>
    <row r="50" ht="18" customHeight="1">
      <c r="A50" s="151"/>
    </row>
    <row r="51" ht="15" customHeight="1">
      <c r="A51" s="151"/>
    </row>
    <row r="52" ht="15" customHeight="1">
      <c r="A52" s="15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134" ht="14.25" customHeight="1"/>
  </sheetData>
  <mergeCells count="15">
    <mergeCell ref="C2:J2"/>
    <mergeCell ref="K2:P2"/>
    <mergeCell ref="AA2:AF2"/>
    <mergeCell ref="AG2:AK2"/>
    <mergeCell ref="A4:A7"/>
    <mergeCell ref="Y4:Y7"/>
    <mergeCell ref="B5:J5"/>
    <mergeCell ref="K5:X5"/>
    <mergeCell ref="Z5:AF5"/>
    <mergeCell ref="AG5:AN6"/>
    <mergeCell ref="B6:F6"/>
    <mergeCell ref="G6:J6"/>
    <mergeCell ref="K6:Q6"/>
    <mergeCell ref="R6:X6"/>
    <mergeCell ref="Z6:AF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geOrder="overThenDown" paperSize="9" scale="54" r:id="rId1"/>
  <colBreaks count="3" manualBreakCount="3">
    <brk id="10" max="45" man="1"/>
    <brk id="2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2011-05-02T02:51:45Z</cp:lastPrinted>
  <dcterms:created xsi:type="dcterms:W3CDTF">2011-04-06T10:40:48Z</dcterms:created>
  <dcterms:modified xsi:type="dcterms:W3CDTF">2011-05-02T02:51:48Z</dcterms:modified>
  <cp:category/>
  <cp:version/>
  <cp:contentType/>
  <cp:contentStatus/>
</cp:coreProperties>
</file>