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715" windowHeight="507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'Sheet1'!$A$1:$Q$56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<sst xmlns="http://schemas.openxmlformats.org/spreadsheetml/2006/main" count="68" uniqueCount="56">
  <si>
    <t>機關名稱</t>
  </si>
  <si>
    <t>期初資本額</t>
  </si>
  <si>
    <t xml:space="preserve"> 增                     減                     數       </t>
  </si>
  <si>
    <t>期末資本額</t>
  </si>
  <si>
    <t>實收資本</t>
  </si>
  <si>
    <t>預收資本</t>
  </si>
  <si>
    <t>合計</t>
  </si>
  <si>
    <t>中央政府資本</t>
  </si>
  <si>
    <t>地方政府資本</t>
  </si>
  <si>
    <t>其他政府機關資本</t>
  </si>
  <si>
    <t>民股股東資本</t>
  </si>
  <si>
    <t>現金</t>
  </si>
  <si>
    <t>轉帳</t>
  </si>
  <si>
    <t xml:space="preserve"> </t>
  </si>
  <si>
    <t>中央銀行</t>
  </si>
  <si>
    <t>漢翔航空工業股份有限公司</t>
  </si>
  <si>
    <t>中國輸出入銀行</t>
  </si>
  <si>
    <t>財政部印刷廠</t>
  </si>
  <si>
    <t>榮民工程股份有限公司</t>
  </si>
  <si>
    <t>勞工保險局</t>
  </si>
  <si>
    <t xml:space="preserve">    總           計</t>
  </si>
  <si>
    <t xml:space="preserve">1４４    資      本　    增        </t>
  </si>
  <si>
    <t xml:space="preserve">  減　　  綜　　　計　  　表 </t>
  </si>
  <si>
    <t xml:space="preserve">  單位：新臺幣元</t>
  </si>
  <si>
    <t xml:space="preserve">                　   本             年              度      </t>
  </si>
  <si>
    <t>行 政 院 主 管</t>
  </si>
  <si>
    <t>經 濟 部 主 管</t>
  </si>
  <si>
    <t>台灣糖業股份有限公司</t>
  </si>
  <si>
    <t>台灣中油股份有限公司</t>
  </si>
  <si>
    <t>台灣電力股份有限公司</t>
  </si>
  <si>
    <t>台灣自來水股份有限公司</t>
  </si>
  <si>
    <t>財 政 部 主 管</t>
  </si>
  <si>
    <t>中央存款保險股份有限公司</t>
  </si>
  <si>
    <t>臺灣金融控股股份有限公司</t>
  </si>
  <si>
    <t>臺灣土地銀行股份有限公司</t>
  </si>
  <si>
    <t>臺灣菸酒股份有限公司</t>
  </si>
  <si>
    <t>交 通 部 主 管</t>
  </si>
  <si>
    <t>中華郵政股份有限公司</t>
  </si>
  <si>
    <t>交通部臺灣鐵路管理局</t>
  </si>
  <si>
    <t>交通部基隆港務局</t>
  </si>
  <si>
    <t>交通部臺中港務局</t>
  </si>
  <si>
    <t>交通部高雄港務局</t>
  </si>
  <si>
    <t>交通部花蓮港務局</t>
  </si>
  <si>
    <t>桃園國際機場股份有限公司</t>
  </si>
  <si>
    <t>行政院國軍退除役官兵輔導委員會主管</t>
  </si>
  <si>
    <t>行政院勞工委員會主管</t>
  </si>
  <si>
    <t xml:space="preserve">    7.交通部花蓮港務局增加中央政府資本轉帳部分，係以前年度公積轉列資本之數。</t>
  </si>
  <si>
    <t xml:space="preserve">    3.交通部臺灣鐵路管理局增加中央政府資本現金部分，係為辦理各項鐵路建設計畫，國庫現金增資之數。</t>
  </si>
  <si>
    <t xml:space="preserve">    4.交通部基隆港務局增加中央政府資本現金部分，係為辦理東岸聯外道路工程，國庫現金增資之數；增加中央政府資本轉帳部分，係以前年度公積轉列資本之數。</t>
  </si>
  <si>
    <t xml:space="preserve">    6.交通部高雄港務局增加中央政府資本現金部分，係為辦理高雄港洲際貨櫃中心工程及澎湖商港建設計畫，國庫現金增資之數；增加中央政府資本轉帳部分，係以前年度</t>
  </si>
  <si>
    <t xml:space="preserve">    5.交通部臺中港務局增加中央政府轉帳部分，係以前年度公積轉列資本之數。</t>
  </si>
  <si>
    <t>公積轉列資本，固定資產無償移撥行政院文化建設委員會減列資本，增減互抵之數。</t>
  </si>
  <si>
    <t xml:space="preserve">    8.勞工保險局增加中央政府資本現金部分，係為辦理就業保險業務，國庫現金增資之數。</t>
  </si>
  <si>
    <t xml:space="preserve">    2.台灣自來水股份有限公司增加現金部分，係為辦理各項供水改善工程計畫，中央及地方政府現金增資之數；增加轉帳部分，係中央及地方政府資產作價撥充資本之數。</t>
  </si>
  <si>
    <t xml:space="preserve">    9.桃園國際機場股份有限公司增加中央政府資本現金部分，係該公司為營運需要，國庫現金增資之數；增加中央政府資本轉帳部分，係中央政府資產作價投資之數。</t>
  </si>
  <si>
    <t>註：1.台灣糖業股份有限公司增加中央政府資本轉帳部分，係財政部接收國家金融安定基金管理委員會所持該公司股票之數。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</si>
</sst>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#,##0_ "/>
    <numFmt numFmtId="188" formatCode="#,##0.00_ "/>
    <numFmt numFmtId="189" formatCode="#,##0_);[Red]\(#,##0\)"/>
    <numFmt numFmtId="190" formatCode="_-* #,##0_-;\-* #,##0_-;_-* &quot; &quot;_-;_-@_-"/>
    <numFmt numFmtId="191" formatCode="#,##0.0_ ;[Red]\-#,##0.0\ "/>
    <numFmt numFmtId="192" formatCode="#,##0.00_);[Red]\(#,##0.00\)"/>
    <numFmt numFmtId="193" formatCode="#,###.00_ ;[Red]\-#,###.00\ "/>
    <numFmt numFmtId="194" formatCode="_-* #,###_-;\-* #,###_-;_-* &quot; &quot;_-;_-@_-"/>
    <numFmt numFmtId="195" formatCode="_-\ #,##0_-;\-\ #,##0_-;_ &quot;&quot;_-"/>
    <numFmt numFmtId="196" formatCode="_-\ #,##0.00_-;\-\ #,##0.00_-;_ &quot;&quot;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* #,##0.0_);_(* \(#,##0.0\);_(* &quot;-&quot;_);_(@_)"/>
    <numFmt numFmtId="202" formatCode="_(* #,##0.00_);_(* \(#,##0.00\);_(* &quot;-&quot;_);_(@_)"/>
    <numFmt numFmtId="203" formatCode="_(* #,##0.000_);_(* \(#,##0.000\);_(* &quot;-&quot;_);_(@_)"/>
    <numFmt numFmtId="204" formatCode="_(* #,##0.0000_);_(* \(#,##0.0000\);_(* &quot;-&quot;_);_(@_)"/>
    <numFmt numFmtId="205" formatCode="0_)"/>
    <numFmt numFmtId="206" formatCode="0.00_ "/>
    <numFmt numFmtId="207" formatCode="_-\ #,##0_-;\-\ #,##0_-;_-\ &quot;-&quot;_-"/>
    <numFmt numFmtId="208" formatCode="_-\ #,##0\-;\-\ #,##0\-;_-\ &quot;-&quot;\-"/>
    <numFmt numFmtId="209" formatCode="\-\ #,##0_-;\-\ #,##0_-;\-\ &quot;-&quot;_-"/>
    <numFmt numFmtId="210" formatCode="_-\ #,##0.0_-;\-\ #,##0.0_-;_ &quot;&quot;_-"/>
    <numFmt numFmtId="211" formatCode="0.0000"/>
    <numFmt numFmtId="212" formatCode="#,##0.0000"/>
    <numFmt numFmtId="213" formatCode="_-\ #,##0_-;\-\ #,##0_-;_-\ &quot;&quot;_-"/>
    <numFmt numFmtId="214" formatCode="0.00_);[Red]\(0.00\)"/>
    <numFmt numFmtId="215" formatCode="#,##0.0000_ "/>
    <numFmt numFmtId="216" formatCode="_(* #,##0.00_);_(* \(#,##0.00\);_(* &quot;&quot;??_);_(@_)"/>
    <numFmt numFmtId="217" formatCode="_(* #,##0.0_);_(* \(#,##0.0\);_(* &quot;&quot;??_);_(@_)"/>
    <numFmt numFmtId="218" formatCode="_-\ #,##0.00_-;\-* #,##0.00_-;_-\ &quot;&quot;_-"/>
    <numFmt numFmtId="219" formatCode="_-#,##0_-;\-#,##0_-;_-\ &quot;&quot;_-"/>
    <numFmt numFmtId="220" formatCode="#,##0.000_);\(#,##0.000\)"/>
    <numFmt numFmtId="221" formatCode="#,##0.000;\-#,##0.000"/>
    <numFmt numFmtId="222" formatCode="#,##0.0000;\-#,##0.0000"/>
    <numFmt numFmtId="223" formatCode="0.0_);[Red]\(0.0\)"/>
    <numFmt numFmtId="224" formatCode="_(&quot;*&quot;\ #,##0.00_);_(&quot;*&quot;\ \(#,##0.00\);_(* &quot; &quot;_);_(@_)"/>
    <numFmt numFmtId="225" formatCode="_(&quot;*&quot;\ #,##0.00_);_(&quot;*&quot;\ \(#,##0.00\);_(&quot;$&quot;* &quot; &quot;_);_(@_)"/>
    <numFmt numFmtId="226" formatCode="_(&quot;*&quot;\ #,##0_);_(&quot;*&quot;\ \(#,##0\);_(&quot;$&quot;* &quot; &quot;_);_(@_)"/>
    <numFmt numFmtId="227" formatCode="0.0000_ "/>
    <numFmt numFmtId="228" formatCode="0.000_ "/>
    <numFmt numFmtId="229" formatCode="#,##0;\-#,##0;&quot;-&quot;"/>
    <numFmt numFmtId="230" formatCode="#,##0.00;\-#,##0.00;&quot;-&quot;"/>
    <numFmt numFmtId="231" formatCode="#,##0.0000_ ;[Red]\-#,##0.0000\ "/>
    <numFmt numFmtId="232" formatCode="_-* #,##0_-;\-* #,##0_-;_-* &quot;-&quot;??_-;_-@_-"/>
    <numFmt numFmtId="233" formatCode="#,###"/>
  </numFmts>
  <fonts count="3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u val="single"/>
      <sz val="9"/>
      <color indexed="36"/>
      <name val="Times New Roman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30"/>
      <name val="細明體"/>
      <family val="3"/>
    </font>
    <font>
      <b/>
      <sz val="12"/>
      <name val="Courier"/>
      <family val="3"/>
    </font>
    <font>
      <sz val="12"/>
      <name val="細明體"/>
      <family val="3"/>
    </font>
    <font>
      <sz val="14"/>
      <name val="細明體"/>
      <family val="3"/>
    </font>
    <font>
      <b/>
      <sz val="12"/>
      <name val="華康中黑體"/>
      <family val="3"/>
    </font>
    <font>
      <sz val="11"/>
      <name val="細明體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38" fontId="6" fillId="0" borderId="0" applyBorder="0" applyAlignment="0">
      <protection/>
    </xf>
    <xf numFmtId="180" fontId="7" fillId="16" borderId="1" applyNumberFormat="0" applyFont="0" applyFill="0" applyBorder="0">
      <alignment horizontal="center" vertical="center"/>
      <protection/>
    </xf>
    <xf numFmtId="183" fontId="8" fillId="0" borderId="0">
      <alignment/>
      <protection/>
    </xf>
    <xf numFmtId="0" fontId="9" fillId="0" borderId="0">
      <alignment/>
      <protection/>
    </xf>
    <xf numFmtId="0" fontId="10" fillId="0" borderId="0">
      <alignment vertical="center"/>
      <protection/>
    </xf>
    <xf numFmtId="37" fontId="7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13" fillId="0" borderId="2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8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0" fillId="19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3" applyNumberFormat="0" applyAlignment="0" applyProtection="0"/>
    <xf numFmtId="0" fontId="24" fillId="18" borderId="9" applyNumberFormat="0" applyAlignment="0" applyProtection="0"/>
    <xf numFmtId="0" fontId="25" fillId="0" borderId="0" applyNumberFormat="0" applyFill="0" applyBorder="0" applyAlignment="0" applyProtection="0"/>
    <xf numFmtId="0" fontId="26" fillId="24" borderId="10" applyNumberFormat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37" fontId="7" fillId="0" borderId="0" xfId="38">
      <alignment/>
      <protection/>
    </xf>
    <xf numFmtId="37" fontId="7" fillId="0" borderId="0" xfId="38" applyBorder="1">
      <alignment/>
      <protection/>
    </xf>
    <xf numFmtId="37" fontId="30" fillId="0" borderId="0" xfId="38" applyFont="1" applyAlignment="1" applyProtection="1" quotePrefix="1">
      <alignment horizontal="left"/>
      <protection/>
    </xf>
    <xf numFmtId="37" fontId="30" fillId="0" borderId="0" xfId="38" applyFont="1">
      <alignment/>
      <protection/>
    </xf>
    <xf numFmtId="37" fontId="32" fillId="0" borderId="0" xfId="38" applyFont="1">
      <alignment/>
      <protection/>
    </xf>
    <xf numFmtId="37" fontId="32" fillId="0" borderId="0" xfId="38" applyFont="1" applyBorder="1">
      <alignment/>
      <protection/>
    </xf>
    <xf numFmtId="37" fontId="32" fillId="0" borderId="0" xfId="38" applyFont="1" applyAlignment="1" applyProtection="1" quotePrefix="1">
      <alignment horizontal="left"/>
      <protection/>
    </xf>
    <xf numFmtId="37" fontId="33" fillId="0" borderId="0" xfId="38" applyFont="1" applyAlignment="1" quotePrefix="1">
      <alignment horizontal="center"/>
      <protection/>
    </xf>
    <xf numFmtId="37" fontId="32" fillId="0" borderId="11" xfId="38" applyFont="1" applyBorder="1" applyAlignment="1" applyProtection="1" quotePrefix="1">
      <alignment horizontal="left" vertical="center"/>
      <protection/>
    </xf>
    <xf numFmtId="37" fontId="32" fillId="0" borderId="11" xfId="38" applyFont="1" applyBorder="1" applyAlignment="1">
      <alignment vertical="center"/>
      <protection/>
    </xf>
    <xf numFmtId="37" fontId="32" fillId="0" borderId="12" xfId="38" applyFont="1" applyBorder="1" applyAlignment="1">
      <alignment vertical="center"/>
      <protection/>
    </xf>
    <xf numFmtId="37" fontId="32" fillId="0" borderId="13" xfId="38" applyFont="1" applyBorder="1" applyAlignment="1" quotePrefix="1">
      <alignment horizontal="left" vertical="center"/>
      <protection/>
    </xf>
    <xf numFmtId="37" fontId="32" fillId="0" borderId="13" xfId="38" applyFont="1" applyBorder="1" applyAlignment="1">
      <alignment vertical="center"/>
      <protection/>
    </xf>
    <xf numFmtId="37" fontId="32" fillId="0" borderId="14" xfId="38" applyFont="1" applyBorder="1" applyAlignment="1" applyProtection="1" quotePrefix="1">
      <alignment horizontal="distributed" vertical="center"/>
      <protection/>
    </xf>
    <xf numFmtId="37" fontId="32" fillId="0" borderId="15" xfId="38" applyFont="1" applyBorder="1" applyAlignment="1" applyProtection="1" quotePrefix="1">
      <alignment horizontal="distributed" vertical="center"/>
      <protection/>
    </xf>
    <xf numFmtId="37" fontId="32" fillId="0" borderId="16" xfId="38" applyFont="1" applyBorder="1" applyAlignment="1" applyProtection="1" quotePrefix="1">
      <alignment horizontal="distributed" vertical="center"/>
      <protection/>
    </xf>
    <xf numFmtId="37" fontId="7" fillId="0" borderId="0" xfId="38" applyAlignment="1" applyProtection="1" quotePrefix="1">
      <alignment horizontal="left"/>
      <protection/>
    </xf>
    <xf numFmtId="196" fontId="7" fillId="0" borderId="0" xfId="38" applyNumberFormat="1" applyBorder="1">
      <alignment/>
      <protection/>
    </xf>
    <xf numFmtId="196" fontId="7" fillId="0" borderId="0" xfId="38" applyNumberFormat="1" applyProtection="1">
      <alignment/>
      <protection/>
    </xf>
    <xf numFmtId="196" fontId="7" fillId="0" borderId="0" xfId="38" applyNumberFormat="1">
      <alignment/>
      <protection/>
    </xf>
    <xf numFmtId="37" fontId="34" fillId="0" borderId="0" xfId="38" applyFont="1" applyAlignment="1" applyProtection="1" quotePrefix="1">
      <alignment horizontal="center"/>
      <protection/>
    </xf>
    <xf numFmtId="196" fontId="1" fillId="0" borderId="0" xfId="38" applyNumberFormat="1" applyFont="1" applyBorder="1" applyAlignment="1" applyProtection="1">
      <alignment horizontal="right"/>
      <protection/>
    </xf>
    <xf numFmtId="196" fontId="1" fillId="0" borderId="0" xfId="0" applyNumberFormat="1" applyFont="1" applyFill="1" applyAlignment="1" applyProtection="1">
      <alignment horizontal="right"/>
      <protection/>
    </xf>
    <xf numFmtId="196" fontId="1" fillId="0" borderId="0" xfId="38" applyNumberFormat="1" applyFont="1" applyAlignment="1" applyProtection="1">
      <alignment horizontal="right"/>
      <protection/>
    </xf>
    <xf numFmtId="37" fontId="7" fillId="0" borderId="0" xfId="38" applyAlignment="1">
      <alignment/>
      <protection/>
    </xf>
    <xf numFmtId="37" fontId="32" fillId="0" borderId="0" xfId="38" applyFont="1" applyAlignment="1" applyProtection="1" quotePrefix="1">
      <alignment horizontal="distributed"/>
      <protection/>
    </xf>
    <xf numFmtId="196" fontId="0" fillId="0" borderId="0" xfId="38" applyNumberFormat="1" applyFont="1" applyBorder="1" applyAlignment="1" applyProtection="1">
      <alignment horizontal="right"/>
      <protection locked="0"/>
    </xf>
    <xf numFmtId="196" fontId="0" fillId="0" borderId="0" xfId="38" applyNumberFormat="1" applyFont="1" applyAlignment="1" applyProtection="1">
      <alignment horizontal="right"/>
      <protection locked="0"/>
    </xf>
    <xf numFmtId="196" fontId="0" fillId="0" borderId="0" xfId="38" applyNumberFormat="1" applyFont="1" applyAlignment="1" applyProtection="1">
      <alignment horizontal="right"/>
      <protection/>
    </xf>
    <xf numFmtId="196" fontId="0" fillId="0" borderId="0" xfId="0" applyNumberFormat="1" applyFont="1" applyFill="1" applyAlignment="1" applyProtection="1">
      <alignment horizontal="right"/>
      <protection/>
    </xf>
    <xf numFmtId="196" fontId="0" fillId="0" borderId="0" xfId="38" applyNumberFormat="1" applyFont="1" applyBorder="1" applyAlignment="1" applyProtection="1">
      <alignment horizontal="right"/>
      <protection/>
    </xf>
    <xf numFmtId="196" fontId="0" fillId="0" borderId="0" xfId="38" applyNumberFormat="1" applyFont="1" applyAlignment="1">
      <alignment horizontal="right"/>
      <protection/>
    </xf>
    <xf numFmtId="37" fontId="32" fillId="0" borderId="0" xfId="38" applyFont="1" applyAlignment="1" applyProtection="1">
      <alignment horizontal="distributed"/>
      <protection/>
    </xf>
    <xf numFmtId="37" fontId="32" fillId="0" borderId="0" xfId="38" applyFont="1" applyAlignment="1" applyProtection="1" quotePrefix="1">
      <alignment horizontal="distributed" wrapText="1"/>
      <protection/>
    </xf>
    <xf numFmtId="37" fontId="32" fillId="0" borderId="0" xfId="38" applyFont="1" applyAlignment="1" applyProtection="1">
      <alignment horizontal="distributed" wrapText="1"/>
      <protection/>
    </xf>
    <xf numFmtId="37" fontId="35" fillId="0" borderId="0" xfId="38" applyFont="1" applyAlignment="1" applyProtection="1" quotePrefix="1">
      <alignment horizontal="distributed"/>
      <protection/>
    </xf>
    <xf numFmtId="37" fontId="32" fillId="0" borderId="0" xfId="38" applyFont="1" applyFill="1" applyAlignment="1" applyProtection="1" quotePrefix="1">
      <alignment horizontal="distributed"/>
      <protection/>
    </xf>
    <xf numFmtId="196" fontId="0" fillId="0" borderId="0" xfId="38" applyNumberFormat="1" applyFont="1" applyFill="1" applyBorder="1" applyAlignment="1" applyProtection="1">
      <alignment horizontal="right"/>
      <protection locked="0"/>
    </xf>
    <xf numFmtId="196" fontId="0" fillId="0" borderId="0" xfId="38" applyNumberFormat="1" applyFont="1" applyFill="1" applyAlignment="1" applyProtection="1">
      <alignment horizontal="right"/>
      <protection locked="0"/>
    </xf>
    <xf numFmtId="196" fontId="0" fillId="0" borderId="0" xfId="38" applyNumberFormat="1" applyFont="1" applyFill="1" applyAlignment="1" applyProtection="1">
      <alignment horizontal="right"/>
      <protection/>
    </xf>
    <xf numFmtId="196" fontId="0" fillId="0" borderId="0" xfId="37" applyNumberFormat="1" applyFont="1" applyAlignment="1" applyProtection="1">
      <alignment horizontal="right"/>
      <protection locked="0"/>
    </xf>
    <xf numFmtId="196" fontId="0" fillId="0" borderId="0" xfId="0" applyNumberFormat="1" applyFont="1" applyFill="1" applyAlignment="1" applyProtection="1">
      <alignment horizontal="right"/>
      <protection locked="0"/>
    </xf>
    <xf numFmtId="37" fontId="7" fillId="0" borderId="0" xfId="38" applyFill="1" applyAlignment="1">
      <alignment/>
      <protection/>
    </xf>
    <xf numFmtId="37" fontId="34" fillId="0" borderId="0" xfId="38" applyFont="1" applyBorder="1" applyAlignment="1" applyProtection="1" quotePrefix="1">
      <alignment horizontal="center"/>
      <protection/>
    </xf>
    <xf numFmtId="196" fontId="1" fillId="0" borderId="0" xfId="38" applyNumberFormat="1" applyFont="1" applyBorder="1" applyAlignment="1">
      <alignment horizontal="right"/>
      <protection/>
    </xf>
    <xf numFmtId="37" fontId="31" fillId="0" borderId="0" xfId="38" applyFont="1" applyBorder="1" applyAlignment="1">
      <alignment/>
      <protection/>
    </xf>
    <xf numFmtId="37" fontId="32" fillId="0" borderId="0" xfId="38" applyFont="1" applyBorder="1" applyAlignment="1" applyProtection="1">
      <alignment horizontal="distributed"/>
      <protection/>
    </xf>
    <xf numFmtId="37" fontId="7" fillId="0" borderId="0" xfId="38" applyBorder="1" applyAlignment="1">
      <alignment/>
      <protection/>
    </xf>
    <xf numFmtId="196" fontId="0" fillId="0" borderId="0" xfId="38" applyNumberFormat="1" applyFont="1" applyBorder="1" applyAlignment="1">
      <alignment horizontal="right"/>
      <protection/>
    </xf>
    <xf numFmtId="37" fontId="34" fillId="0" borderId="0" xfId="38" applyFont="1" applyBorder="1" applyAlignment="1" applyProtection="1" quotePrefix="1">
      <alignment horizontal="left"/>
      <protection/>
    </xf>
    <xf numFmtId="37" fontId="34" fillId="0" borderId="17" xfId="38" applyFont="1" applyBorder="1" applyAlignment="1" applyProtection="1" quotePrefix="1">
      <alignment horizontal="left"/>
      <protection/>
    </xf>
    <xf numFmtId="4" fontId="1" fillId="0" borderId="17" xfId="38" applyNumberFormat="1" applyFont="1" applyBorder="1" applyAlignment="1" applyProtection="1">
      <alignment horizontal="right"/>
      <protection/>
    </xf>
    <xf numFmtId="37" fontId="32" fillId="0" borderId="0" xfId="38" applyFont="1" applyAlignment="1">
      <alignment horizontal="left"/>
      <protection/>
    </xf>
    <xf numFmtId="37" fontId="7" fillId="0" borderId="0" xfId="38" applyNumberFormat="1" applyProtection="1">
      <alignment/>
      <protection/>
    </xf>
    <xf numFmtId="4" fontId="7" fillId="0" borderId="0" xfId="38" applyNumberFormat="1">
      <alignment/>
      <protection/>
    </xf>
    <xf numFmtId="37" fontId="32" fillId="0" borderId="0" xfId="38" applyFont="1" applyFill="1">
      <alignment/>
      <protection/>
    </xf>
    <xf numFmtId="37" fontId="7" fillId="0" borderId="0" xfId="38" applyFill="1" applyBorder="1">
      <alignment/>
      <protection/>
    </xf>
    <xf numFmtId="37" fontId="7" fillId="0" borderId="0" xfId="38" applyFill="1">
      <alignment/>
      <protection/>
    </xf>
    <xf numFmtId="37" fontId="7" fillId="0" borderId="0" xfId="38" applyNumberFormat="1" applyFill="1" applyProtection="1">
      <alignment/>
      <protection/>
    </xf>
    <xf numFmtId="4" fontId="7" fillId="0" borderId="0" xfId="38" applyNumberFormat="1" applyFill="1">
      <alignment/>
      <protection/>
    </xf>
    <xf numFmtId="4" fontId="1" fillId="0" borderId="0" xfId="38" applyNumberFormat="1" applyFont="1" applyFill="1" applyBorder="1" applyAlignment="1" applyProtection="1">
      <alignment horizontal="right"/>
      <protection/>
    </xf>
    <xf numFmtId="37" fontId="7" fillId="0" borderId="0" xfId="38" applyFill="1" applyBorder="1" applyAlignment="1">
      <alignment/>
      <protection/>
    </xf>
    <xf numFmtId="37" fontId="7" fillId="0" borderId="0" xfId="38" applyFont="1" applyFill="1" applyBorder="1">
      <alignment/>
      <protection/>
    </xf>
    <xf numFmtId="37" fontId="7" fillId="0" borderId="0" xfId="38" applyFont="1" applyFill="1">
      <alignment/>
      <protection/>
    </xf>
    <xf numFmtId="37" fontId="7" fillId="0" borderId="0" xfId="38" applyNumberFormat="1" applyFont="1" applyFill="1" applyProtection="1">
      <alignment/>
      <protection/>
    </xf>
    <xf numFmtId="37" fontId="32" fillId="0" borderId="18" xfId="38" applyFont="1" applyBorder="1" applyAlignment="1" applyProtection="1" quotePrefix="1">
      <alignment horizontal="distributed" vertical="center"/>
      <protection/>
    </xf>
    <xf numFmtId="37" fontId="7" fillId="0" borderId="19" xfId="38" applyBorder="1" applyAlignment="1">
      <alignment horizontal="distributed" vertical="center"/>
      <protection/>
    </xf>
    <xf numFmtId="37" fontId="7" fillId="0" borderId="20" xfId="38" applyBorder="1" applyAlignment="1">
      <alignment horizontal="distributed" vertical="center"/>
      <protection/>
    </xf>
    <xf numFmtId="37" fontId="7" fillId="0" borderId="21" xfId="38" applyBorder="1" applyAlignment="1">
      <alignment horizontal="distributed" vertical="center"/>
      <protection/>
    </xf>
    <xf numFmtId="37" fontId="32" fillId="0" borderId="22" xfId="38" applyFont="1" applyBorder="1" applyAlignment="1" applyProtection="1" quotePrefix="1">
      <alignment horizontal="distributed" vertical="center"/>
      <protection/>
    </xf>
    <xf numFmtId="37" fontId="7" fillId="0" borderId="23" xfId="38" applyBorder="1" applyAlignment="1">
      <alignment horizontal="distributed" vertical="center"/>
      <protection/>
    </xf>
    <xf numFmtId="37" fontId="7" fillId="0" borderId="24" xfId="38" applyBorder="1" applyAlignment="1">
      <alignment horizontal="distributed" vertical="center"/>
      <protection/>
    </xf>
    <xf numFmtId="37" fontId="32" fillId="0" borderId="25" xfId="38" applyFont="1" applyBorder="1" applyAlignment="1">
      <alignment horizontal="distributed" vertical="center"/>
      <protection/>
    </xf>
    <xf numFmtId="37" fontId="7" fillId="0" borderId="26" xfId="38" applyBorder="1" applyAlignment="1">
      <alignment horizontal="distributed" vertical="center"/>
      <protection/>
    </xf>
    <xf numFmtId="37" fontId="7" fillId="0" borderId="15" xfId="38" applyBorder="1" applyAlignment="1">
      <alignment horizontal="distributed" vertical="center"/>
      <protection/>
    </xf>
    <xf numFmtId="37" fontId="32" fillId="0" borderId="12" xfId="38" applyFont="1" applyBorder="1" applyAlignment="1" applyProtection="1" quotePrefix="1">
      <alignment horizontal="distributed" vertical="center"/>
      <protection/>
    </xf>
    <xf numFmtId="37" fontId="7" fillId="0" borderId="13" xfId="38" applyBorder="1" applyAlignment="1">
      <alignment horizontal="distributed" vertical="center"/>
      <protection/>
    </xf>
    <xf numFmtId="37" fontId="7" fillId="0" borderId="11" xfId="38" applyBorder="1" applyAlignment="1">
      <alignment horizontal="distributed" vertical="center"/>
      <protection/>
    </xf>
    <xf numFmtId="37" fontId="32" fillId="0" borderId="18" xfId="38" applyNumberFormat="1" applyFont="1" applyBorder="1" applyAlignment="1" applyProtection="1" quotePrefix="1">
      <alignment horizontal="distributed" vertical="center"/>
      <protection/>
    </xf>
    <xf numFmtId="37" fontId="7" fillId="0" borderId="27" xfId="38" applyBorder="1" applyAlignment="1">
      <alignment horizontal="distributed" vertical="center"/>
      <protection/>
    </xf>
    <xf numFmtId="37" fontId="7" fillId="0" borderId="28" xfId="38" applyBorder="1" applyAlignment="1">
      <alignment horizontal="distributed" vertical="center"/>
      <protection/>
    </xf>
    <xf numFmtId="37" fontId="7" fillId="0" borderId="23" xfId="38" applyBorder="1" applyAlignment="1">
      <alignment horizontal="distributed" vertical="center"/>
      <protection/>
    </xf>
    <xf numFmtId="37" fontId="7" fillId="0" borderId="24" xfId="38" applyBorder="1" applyAlignment="1">
      <alignment horizontal="distributed" vertical="center"/>
      <protection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b144" xfId="37"/>
    <cellStyle name="一般_乙144資本增減綜計表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-DET07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隨後的超連結" xfId="67"/>
    <cellStyle name="檢查儲存格" xfId="68"/>
    <cellStyle name="壞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Q73"/>
  <sheetViews>
    <sheetView tabSelected="1" view="pageBreakPreview" zoomScale="75" zoomScaleSheetLayoutView="75" workbookViewId="0" topLeftCell="A3">
      <pane xSplit="1" ySplit="4" topLeftCell="B43" activePane="bottomRight" state="frozen"/>
      <selection pane="topLeft" activeCell="A3" sqref="A3"/>
      <selection pane="topRight" activeCell="B3" sqref="B3"/>
      <selection pane="bottomLeft" activeCell="A7" sqref="A7"/>
      <selection pane="bottomRight" activeCell="A49" sqref="A49"/>
    </sheetView>
  </sheetViews>
  <sheetFormatPr defaultColWidth="11.00390625" defaultRowHeight="15.75"/>
  <cols>
    <col min="1" max="1" width="36.75390625" style="1" customWidth="1"/>
    <col min="2" max="2" width="20.375" style="2" customWidth="1"/>
    <col min="3" max="3" width="17.875" style="1" customWidth="1"/>
    <col min="4" max="4" width="20.375" style="1" customWidth="1"/>
    <col min="5" max="5" width="17.625" style="1" customWidth="1"/>
    <col min="6" max="6" width="16.625" style="1" customWidth="1"/>
    <col min="7" max="7" width="10.625" style="1" customWidth="1"/>
    <col min="8" max="8" width="14.125" style="1" customWidth="1"/>
    <col min="9" max="9" width="9.00390625" style="1" customWidth="1"/>
    <col min="10" max="10" width="17.375" style="1" customWidth="1"/>
    <col min="11" max="12" width="10.00390625" style="1" customWidth="1"/>
    <col min="13" max="14" width="19.875" style="1" customWidth="1"/>
    <col min="15" max="17" width="21.25390625" style="1" customWidth="1"/>
    <col min="18" max="16384" width="11.00390625" style="1" customWidth="1"/>
  </cols>
  <sheetData>
    <row r="1" spans="4:9" ht="51.75" customHeight="1">
      <c r="D1" s="3" t="s">
        <v>21</v>
      </c>
      <c r="I1" s="4" t="s">
        <v>22</v>
      </c>
    </row>
    <row r="2" spans="1:17" ht="35.25" customHeight="1" thickBot="1">
      <c r="A2" s="5"/>
      <c r="B2" s="6"/>
      <c r="C2" s="5"/>
      <c r="D2" s="7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Q2" s="8" t="s">
        <v>23</v>
      </c>
    </row>
    <row r="3" spans="1:17" ht="31.5" customHeight="1">
      <c r="A3" s="73" t="s">
        <v>0</v>
      </c>
      <c r="B3" s="76" t="s">
        <v>1</v>
      </c>
      <c r="C3" s="77"/>
      <c r="D3" s="78"/>
      <c r="E3" s="9" t="s">
        <v>24</v>
      </c>
      <c r="F3" s="10"/>
      <c r="G3" s="10"/>
      <c r="H3" s="11"/>
      <c r="I3" s="12" t="s">
        <v>2</v>
      </c>
      <c r="J3" s="13"/>
      <c r="K3" s="13"/>
      <c r="L3" s="13"/>
      <c r="M3" s="13"/>
      <c r="N3" s="10"/>
      <c r="O3" s="76" t="s">
        <v>3</v>
      </c>
      <c r="P3" s="77"/>
      <c r="Q3" s="77"/>
    </row>
    <row r="4" spans="1:17" ht="27.75" customHeight="1">
      <c r="A4" s="74"/>
      <c r="B4" s="70" t="s">
        <v>4</v>
      </c>
      <c r="C4" s="70" t="s">
        <v>5</v>
      </c>
      <c r="D4" s="70" t="s">
        <v>6</v>
      </c>
      <c r="E4" s="66" t="s">
        <v>7</v>
      </c>
      <c r="F4" s="67"/>
      <c r="G4" s="66" t="s">
        <v>8</v>
      </c>
      <c r="H4" s="67"/>
      <c r="I4" s="66" t="s">
        <v>9</v>
      </c>
      <c r="J4" s="67"/>
      <c r="K4" s="66" t="s">
        <v>10</v>
      </c>
      <c r="L4" s="67"/>
      <c r="M4" s="66" t="s">
        <v>6</v>
      </c>
      <c r="N4" s="67"/>
      <c r="O4" s="70" t="s">
        <v>4</v>
      </c>
      <c r="P4" s="70" t="s">
        <v>5</v>
      </c>
      <c r="Q4" s="79" t="s">
        <v>6</v>
      </c>
    </row>
    <row r="5" spans="1:17" ht="17.25" customHeight="1">
      <c r="A5" s="74"/>
      <c r="B5" s="71"/>
      <c r="C5" s="82"/>
      <c r="D5" s="71"/>
      <c r="E5" s="68"/>
      <c r="F5" s="69"/>
      <c r="G5" s="68"/>
      <c r="H5" s="69"/>
      <c r="I5" s="68"/>
      <c r="J5" s="69"/>
      <c r="K5" s="68"/>
      <c r="L5" s="69"/>
      <c r="M5" s="68"/>
      <c r="N5" s="69"/>
      <c r="O5" s="71"/>
      <c r="P5" s="71"/>
      <c r="Q5" s="80"/>
    </row>
    <row r="6" spans="1:17" ht="26.25" customHeight="1" thickBot="1">
      <c r="A6" s="75"/>
      <c r="B6" s="72"/>
      <c r="C6" s="83"/>
      <c r="D6" s="72"/>
      <c r="E6" s="14" t="s">
        <v>11</v>
      </c>
      <c r="F6" s="15" t="s">
        <v>12</v>
      </c>
      <c r="G6" s="14" t="s">
        <v>11</v>
      </c>
      <c r="H6" s="16" t="s">
        <v>12</v>
      </c>
      <c r="I6" s="16" t="s">
        <v>11</v>
      </c>
      <c r="J6" s="15" t="s">
        <v>12</v>
      </c>
      <c r="K6" s="15" t="s">
        <v>11</v>
      </c>
      <c r="L6" s="15" t="s">
        <v>12</v>
      </c>
      <c r="M6" s="15" t="s">
        <v>11</v>
      </c>
      <c r="N6" s="15" t="s">
        <v>12</v>
      </c>
      <c r="O6" s="72"/>
      <c r="P6" s="72"/>
      <c r="Q6" s="81"/>
    </row>
    <row r="7" spans="1:17" ht="15" customHeight="1">
      <c r="A7" s="17" t="s">
        <v>13</v>
      </c>
      <c r="B7" s="18"/>
      <c r="C7" s="19"/>
      <c r="D7" s="19"/>
      <c r="E7" s="20"/>
      <c r="F7" s="20"/>
      <c r="G7" s="20"/>
      <c r="H7" s="19"/>
      <c r="I7" s="20"/>
      <c r="J7" s="20"/>
      <c r="K7" s="20"/>
      <c r="L7" s="20"/>
      <c r="M7" s="20"/>
      <c r="N7" s="19"/>
      <c r="O7" s="20"/>
      <c r="P7" s="19"/>
      <c r="Q7" s="19"/>
    </row>
    <row r="8" spans="1:17" s="25" customFormat="1" ht="30" customHeight="1">
      <c r="A8" s="21" t="s">
        <v>25</v>
      </c>
      <c r="B8" s="22">
        <f>B9</f>
        <v>80000000000</v>
      </c>
      <c r="C8" s="23">
        <f>C9</f>
        <v>0</v>
      </c>
      <c r="D8" s="24">
        <f>SUM(B8:C8)</f>
        <v>80000000000</v>
      </c>
      <c r="E8" s="23">
        <f aca="true" t="shared" si="0" ref="E8:L8">E9</f>
        <v>0</v>
      </c>
      <c r="F8" s="23">
        <f t="shared" si="0"/>
        <v>0</v>
      </c>
      <c r="G8" s="23">
        <f t="shared" si="0"/>
        <v>0</v>
      </c>
      <c r="H8" s="23">
        <f t="shared" si="0"/>
        <v>0</v>
      </c>
      <c r="I8" s="23">
        <f t="shared" si="0"/>
        <v>0</v>
      </c>
      <c r="J8" s="23">
        <f t="shared" si="0"/>
        <v>0</v>
      </c>
      <c r="K8" s="23">
        <f t="shared" si="0"/>
        <v>0</v>
      </c>
      <c r="L8" s="23">
        <f t="shared" si="0"/>
        <v>0</v>
      </c>
      <c r="M8" s="23">
        <f>E8+G8+I8+K8</f>
        <v>0</v>
      </c>
      <c r="N8" s="23">
        <f>F8+H8+J8+L8</f>
        <v>0</v>
      </c>
      <c r="O8" s="24">
        <f>Q8-P8</f>
        <v>80000000000</v>
      </c>
      <c r="P8" s="23">
        <f>P9</f>
        <v>0</v>
      </c>
      <c r="Q8" s="24">
        <f>D8+M8+N8</f>
        <v>80000000000</v>
      </c>
    </row>
    <row r="9" spans="1:17" s="25" customFormat="1" ht="30.75" customHeight="1">
      <c r="A9" s="26" t="s">
        <v>14</v>
      </c>
      <c r="B9" s="27">
        <v>80000000000</v>
      </c>
      <c r="C9" s="28"/>
      <c r="D9" s="29">
        <f>SUM(B9:C9)</f>
        <v>80000000000</v>
      </c>
      <c r="E9" s="28"/>
      <c r="F9" s="28"/>
      <c r="G9" s="28"/>
      <c r="H9" s="28"/>
      <c r="I9" s="28"/>
      <c r="J9" s="28"/>
      <c r="K9" s="28"/>
      <c r="L9" s="28"/>
      <c r="M9" s="30">
        <f>E9+G9+I9+K9</f>
        <v>0</v>
      </c>
      <c r="N9" s="30">
        <f>F9+H9+J9+L9</f>
        <v>0</v>
      </c>
      <c r="O9" s="29">
        <f>Q9-P9</f>
        <v>80000000000</v>
      </c>
      <c r="P9" s="28"/>
      <c r="Q9" s="29">
        <f>D9+M9+N9</f>
        <v>80000000000</v>
      </c>
    </row>
    <row r="10" spans="1:17" s="25" customFormat="1" ht="15" customHeight="1">
      <c r="A10" s="26"/>
      <c r="B10" s="31"/>
      <c r="C10" s="29"/>
      <c r="D10" s="29"/>
      <c r="E10" s="32"/>
      <c r="F10" s="32"/>
      <c r="G10" s="32"/>
      <c r="H10" s="29"/>
      <c r="I10" s="32"/>
      <c r="J10" s="29"/>
      <c r="K10" s="32"/>
      <c r="L10" s="29"/>
      <c r="M10" s="32"/>
      <c r="N10" s="29"/>
      <c r="O10" s="29"/>
      <c r="P10" s="29"/>
      <c r="Q10" s="29"/>
    </row>
    <row r="11" spans="1:17" s="25" customFormat="1" ht="30" customHeight="1">
      <c r="A11" s="21" t="s">
        <v>26</v>
      </c>
      <c r="B11" s="22">
        <f aca="true" t="shared" si="1" ref="B11:Q11">SUM(B12:B16)</f>
        <v>669970806850</v>
      </c>
      <c r="C11" s="22">
        <f t="shared" si="1"/>
        <v>10191787268.58</v>
      </c>
      <c r="D11" s="22">
        <f t="shared" si="1"/>
        <v>680162594118.58</v>
      </c>
      <c r="E11" s="22">
        <f t="shared" si="1"/>
        <v>7330451284</v>
      </c>
      <c r="F11" s="23">
        <f t="shared" si="1"/>
        <v>629737672</v>
      </c>
      <c r="G11" s="23">
        <f t="shared" si="1"/>
        <v>50000</v>
      </c>
      <c r="H11" s="22">
        <f t="shared" si="1"/>
        <v>36160494.75</v>
      </c>
      <c r="I11" s="23">
        <f t="shared" si="1"/>
        <v>0</v>
      </c>
      <c r="J11" s="23">
        <f t="shared" si="1"/>
        <v>-353048890</v>
      </c>
      <c r="K11" s="23">
        <f t="shared" si="1"/>
        <v>0</v>
      </c>
      <c r="L11" s="22">
        <f t="shared" si="1"/>
        <v>0</v>
      </c>
      <c r="M11" s="22">
        <f t="shared" si="1"/>
        <v>7330501284</v>
      </c>
      <c r="N11" s="22">
        <f t="shared" si="1"/>
        <v>312849276.75</v>
      </c>
      <c r="O11" s="22">
        <f t="shared" si="1"/>
        <v>672970806850</v>
      </c>
      <c r="P11" s="22">
        <f t="shared" si="1"/>
        <v>14835137829.33</v>
      </c>
      <c r="Q11" s="22">
        <f t="shared" si="1"/>
        <v>687805944679.3301</v>
      </c>
    </row>
    <row r="12" spans="1:17" s="25" customFormat="1" ht="30.75" customHeight="1">
      <c r="A12" s="33" t="s">
        <v>27</v>
      </c>
      <c r="B12" s="27">
        <v>78288192570</v>
      </c>
      <c r="C12" s="28"/>
      <c r="D12" s="29">
        <f>SUM(B12:C12)</f>
        <v>78288192570</v>
      </c>
      <c r="E12" s="28"/>
      <c r="F12" s="28">
        <v>353048890</v>
      </c>
      <c r="G12" s="28"/>
      <c r="H12" s="28"/>
      <c r="I12" s="28"/>
      <c r="J12" s="28">
        <v>-353048890</v>
      </c>
      <c r="K12" s="28"/>
      <c r="L12" s="28"/>
      <c r="M12" s="30">
        <f aca="true" t="shared" si="2" ref="M12:N16">E12+G12+I12+K12</f>
        <v>0</v>
      </c>
      <c r="N12" s="30">
        <f t="shared" si="2"/>
        <v>0</v>
      </c>
      <c r="O12" s="29">
        <f>Q12-P12</f>
        <v>78288192570</v>
      </c>
      <c r="P12" s="28"/>
      <c r="Q12" s="29">
        <f>D12+M12+N12</f>
        <v>78288192570</v>
      </c>
    </row>
    <row r="13" spans="1:17" s="25" customFormat="1" ht="30.75" customHeight="1">
      <c r="A13" s="34" t="s">
        <v>28</v>
      </c>
      <c r="B13" s="27">
        <v>130100000000</v>
      </c>
      <c r="C13" s="28"/>
      <c r="D13" s="29">
        <f>SUM(B13:C13)</f>
        <v>130100000000</v>
      </c>
      <c r="E13" s="28"/>
      <c r="F13" s="28"/>
      <c r="G13" s="28"/>
      <c r="H13" s="28"/>
      <c r="I13" s="28"/>
      <c r="J13" s="28"/>
      <c r="K13" s="28"/>
      <c r="L13" s="28"/>
      <c r="M13" s="30">
        <f t="shared" si="2"/>
        <v>0</v>
      </c>
      <c r="N13" s="30">
        <f t="shared" si="2"/>
        <v>0</v>
      </c>
      <c r="O13" s="29">
        <f>Q13-P13</f>
        <v>130100000000</v>
      </c>
      <c r="P13" s="28"/>
      <c r="Q13" s="29">
        <f>D13+M13+N13</f>
        <v>130100000000</v>
      </c>
    </row>
    <row r="14" spans="1:17" s="25" customFormat="1" ht="30.75" customHeight="1">
      <c r="A14" s="33" t="s">
        <v>29</v>
      </c>
      <c r="B14" s="27">
        <v>330000000000</v>
      </c>
      <c r="C14" s="28"/>
      <c r="D14" s="29">
        <f>SUM(B14:C14)</f>
        <v>330000000000</v>
      </c>
      <c r="E14" s="28"/>
      <c r="F14" s="28"/>
      <c r="G14" s="28"/>
      <c r="H14" s="28"/>
      <c r="I14" s="28"/>
      <c r="J14" s="28"/>
      <c r="K14" s="28"/>
      <c r="L14" s="28"/>
      <c r="M14" s="30">
        <f t="shared" si="2"/>
        <v>0</v>
      </c>
      <c r="N14" s="30">
        <f t="shared" si="2"/>
        <v>0</v>
      </c>
      <c r="O14" s="29">
        <f>Q14-P14</f>
        <v>330000000000</v>
      </c>
      <c r="P14" s="28"/>
      <c r="Q14" s="29">
        <f>D14+M14+N14</f>
        <v>330000000000</v>
      </c>
    </row>
    <row r="15" spans="1:17" s="25" customFormat="1" ht="30.75" customHeight="1">
      <c r="A15" s="26" t="s">
        <v>15</v>
      </c>
      <c r="B15" s="27">
        <v>9082614280</v>
      </c>
      <c r="C15" s="28"/>
      <c r="D15" s="29">
        <f>SUM(B15:C15)</f>
        <v>9082614280</v>
      </c>
      <c r="E15" s="28"/>
      <c r="F15" s="28"/>
      <c r="G15" s="28"/>
      <c r="H15" s="28"/>
      <c r="I15" s="28"/>
      <c r="J15" s="28"/>
      <c r="K15" s="28"/>
      <c r="L15" s="28"/>
      <c r="M15" s="30">
        <f t="shared" si="2"/>
        <v>0</v>
      </c>
      <c r="N15" s="30">
        <f t="shared" si="2"/>
        <v>0</v>
      </c>
      <c r="O15" s="29">
        <f>Q15-P15</f>
        <v>9082614280</v>
      </c>
      <c r="P15" s="28"/>
      <c r="Q15" s="29">
        <f>D15+M15+N15</f>
        <v>9082614280</v>
      </c>
    </row>
    <row r="16" spans="1:17" s="25" customFormat="1" ht="30.75" customHeight="1">
      <c r="A16" s="35" t="s">
        <v>30</v>
      </c>
      <c r="B16" s="27">
        <v>122500000000</v>
      </c>
      <c r="C16" s="28">
        <v>10191787268.58</v>
      </c>
      <c r="D16" s="29">
        <f>SUM(B16:C16)</f>
        <v>132691787268.58</v>
      </c>
      <c r="E16" s="28">
        <v>7330451284</v>
      </c>
      <c r="F16" s="28">
        <v>276688782</v>
      </c>
      <c r="G16" s="28">
        <v>50000</v>
      </c>
      <c r="H16" s="28">
        <v>36160494.75</v>
      </c>
      <c r="I16" s="28"/>
      <c r="J16" s="28"/>
      <c r="K16" s="28"/>
      <c r="L16" s="28"/>
      <c r="M16" s="29">
        <f t="shared" si="2"/>
        <v>7330501284</v>
      </c>
      <c r="N16" s="29">
        <f t="shared" si="2"/>
        <v>312849276.75</v>
      </c>
      <c r="O16" s="29">
        <f>Q16-P16</f>
        <v>125500000000.00002</v>
      </c>
      <c r="P16" s="28">
        <v>14835137829.33</v>
      </c>
      <c r="Q16" s="29">
        <f>D16+M16+N16</f>
        <v>140335137829.33002</v>
      </c>
    </row>
    <row r="17" spans="1:17" s="25" customFormat="1" ht="15" customHeight="1">
      <c r="A17" s="36"/>
      <c r="B17" s="31"/>
      <c r="C17" s="29"/>
      <c r="D17" s="29"/>
      <c r="E17" s="29"/>
      <c r="F17" s="29"/>
      <c r="G17" s="29"/>
      <c r="H17" s="29"/>
      <c r="I17" s="29"/>
      <c r="J17" s="29"/>
      <c r="K17" s="32"/>
      <c r="L17" s="29"/>
      <c r="M17" s="29"/>
      <c r="N17" s="29"/>
      <c r="O17" s="29"/>
      <c r="P17" s="29"/>
      <c r="Q17" s="29"/>
    </row>
    <row r="18" spans="1:17" s="25" customFormat="1" ht="30" customHeight="1">
      <c r="A18" s="21" t="s">
        <v>31</v>
      </c>
      <c r="B18" s="22">
        <f aca="true" t="shared" si="3" ref="B18:L18">SUM(B19:B24)</f>
        <v>197100000000</v>
      </c>
      <c r="C18" s="23">
        <f t="shared" si="3"/>
        <v>0</v>
      </c>
      <c r="D18" s="22">
        <f t="shared" si="3"/>
        <v>197100000000</v>
      </c>
      <c r="E18" s="22">
        <f t="shared" si="3"/>
        <v>0</v>
      </c>
      <c r="F18" s="22">
        <f t="shared" si="3"/>
        <v>0</v>
      </c>
      <c r="G18" s="22">
        <f t="shared" si="3"/>
        <v>0</v>
      </c>
      <c r="H18" s="22">
        <f t="shared" si="3"/>
        <v>0</v>
      </c>
      <c r="I18" s="22">
        <f t="shared" si="3"/>
        <v>0</v>
      </c>
      <c r="J18" s="22">
        <f t="shared" si="3"/>
        <v>0</v>
      </c>
      <c r="K18" s="22">
        <f t="shared" si="3"/>
        <v>0</v>
      </c>
      <c r="L18" s="22">
        <f t="shared" si="3"/>
        <v>0</v>
      </c>
      <c r="M18" s="23">
        <f aca="true" t="shared" si="4" ref="M18:N24">E18+G18+I18+K18</f>
        <v>0</v>
      </c>
      <c r="N18" s="23">
        <f t="shared" si="4"/>
        <v>0</v>
      </c>
      <c r="O18" s="24">
        <f>SUM(O19:O24)</f>
        <v>197100000000</v>
      </c>
      <c r="P18" s="23">
        <f>SUM(P19:P24)</f>
        <v>0</v>
      </c>
      <c r="Q18" s="24">
        <f>SUM(Q19:Q24)</f>
        <v>197100000000</v>
      </c>
    </row>
    <row r="19" spans="1:17" s="43" customFormat="1" ht="30.75" customHeight="1">
      <c r="A19" s="37" t="s">
        <v>16</v>
      </c>
      <c r="B19" s="38">
        <v>12000000000</v>
      </c>
      <c r="C19" s="39"/>
      <c r="D19" s="40">
        <f aca="true" t="shared" si="5" ref="D19:D24">SUM(B19:C19)</f>
        <v>12000000000</v>
      </c>
      <c r="E19" s="41"/>
      <c r="F19" s="41"/>
      <c r="G19" s="41"/>
      <c r="H19" s="41"/>
      <c r="I19" s="41"/>
      <c r="J19" s="41"/>
      <c r="K19" s="41"/>
      <c r="L19" s="41"/>
      <c r="M19" s="30">
        <f t="shared" si="4"/>
        <v>0</v>
      </c>
      <c r="N19" s="30">
        <f t="shared" si="4"/>
        <v>0</v>
      </c>
      <c r="O19" s="40">
        <f aca="true" t="shared" si="6" ref="O19:O24">Q19-P19</f>
        <v>12000000000</v>
      </c>
      <c r="P19" s="42"/>
      <c r="Q19" s="40">
        <f aca="true" t="shared" si="7" ref="Q19:Q24">D19+M19+N19</f>
        <v>12000000000</v>
      </c>
    </row>
    <row r="20" spans="1:17" s="25" customFormat="1" ht="30.75" customHeight="1">
      <c r="A20" s="33" t="s">
        <v>32</v>
      </c>
      <c r="B20" s="27">
        <v>10000000000</v>
      </c>
      <c r="C20" s="28"/>
      <c r="D20" s="40">
        <f t="shared" si="5"/>
        <v>10000000000</v>
      </c>
      <c r="E20" s="41"/>
      <c r="F20" s="41"/>
      <c r="G20" s="41"/>
      <c r="H20" s="41"/>
      <c r="I20" s="41"/>
      <c r="J20" s="41"/>
      <c r="K20" s="41"/>
      <c r="L20" s="41"/>
      <c r="M20" s="30">
        <f t="shared" si="4"/>
        <v>0</v>
      </c>
      <c r="N20" s="30">
        <f t="shared" si="4"/>
        <v>0</v>
      </c>
      <c r="O20" s="40">
        <f t="shared" si="6"/>
        <v>10000000000</v>
      </c>
      <c r="P20" s="42"/>
      <c r="Q20" s="40">
        <f t="shared" si="7"/>
        <v>10000000000</v>
      </c>
    </row>
    <row r="21" spans="1:17" s="25" customFormat="1" ht="30.75" customHeight="1">
      <c r="A21" s="33" t="s">
        <v>33</v>
      </c>
      <c r="B21" s="27">
        <v>90000000000</v>
      </c>
      <c r="C21" s="28"/>
      <c r="D21" s="40">
        <f t="shared" si="5"/>
        <v>90000000000</v>
      </c>
      <c r="E21" s="41"/>
      <c r="F21" s="41"/>
      <c r="G21" s="41"/>
      <c r="H21" s="41"/>
      <c r="I21" s="41"/>
      <c r="J21" s="41"/>
      <c r="K21" s="41"/>
      <c r="L21" s="41"/>
      <c r="M21" s="30">
        <f t="shared" si="4"/>
        <v>0</v>
      </c>
      <c r="N21" s="30">
        <f t="shared" si="4"/>
        <v>0</v>
      </c>
      <c r="O21" s="40">
        <f t="shared" si="6"/>
        <v>90000000000</v>
      </c>
      <c r="P21" s="42"/>
      <c r="Q21" s="40">
        <f t="shared" si="7"/>
        <v>90000000000</v>
      </c>
    </row>
    <row r="22" spans="1:17" s="25" customFormat="1" ht="30.75" customHeight="1">
      <c r="A22" s="33" t="s">
        <v>34</v>
      </c>
      <c r="B22" s="27">
        <v>50000000000</v>
      </c>
      <c r="C22" s="28"/>
      <c r="D22" s="40">
        <f t="shared" si="5"/>
        <v>50000000000</v>
      </c>
      <c r="E22" s="41"/>
      <c r="F22" s="41"/>
      <c r="G22" s="41"/>
      <c r="H22" s="41"/>
      <c r="I22" s="41"/>
      <c r="J22" s="41"/>
      <c r="K22" s="41"/>
      <c r="L22" s="41"/>
      <c r="M22" s="30">
        <f t="shared" si="4"/>
        <v>0</v>
      </c>
      <c r="N22" s="30">
        <f t="shared" si="4"/>
        <v>0</v>
      </c>
      <c r="O22" s="40">
        <f t="shared" si="6"/>
        <v>50000000000</v>
      </c>
      <c r="P22" s="42"/>
      <c r="Q22" s="40">
        <f t="shared" si="7"/>
        <v>50000000000</v>
      </c>
    </row>
    <row r="23" spans="1:17" s="25" customFormat="1" ht="30.75" customHeight="1">
      <c r="A23" s="26" t="s">
        <v>17</v>
      </c>
      <c r="B23" s="27">
        <v>100000000</v>
      </c>
      <c r="C23" s="28"/>
      <c r="D23" s="40">
        <f t="shared" si="5"/>
        <v>100000000</v>
      </c>
      <c r="E23" s="41"/>
      <c r="F23" s="41"/>
      <c r="G23" s="41"/>
      <c r="H23" s="41"/>
      <c r="I23" s="41"/>
      <c r="J23" s="41"/>
      <c r="K23" s="41"/>
      <c r="L23" s="41"/>
      <c r="M23" s="30">
        <f t="shared" si="4"/>
        <v>0</v>
      </c>
      <c r="N23" s="30">
        <f t="shared" si="4"/>
        <v>0</v>
      </c>
      <c r="O23" s="40">
        <f t="shared" si="6"/>
        <v>100000000</v>
      </c>
      <c r="P23" s="42"/>
      <c r="Q23" s="40">
        <f t="shared" si="7"/>
        <v>100000000</v>
      </c>
    </row>
    <row r="24" spans="1:17" s="25" customFormat="1" ht="30.75" customHeight="1">
      <c r="A24" s="37" t="s">
        <v>35</v>
      </c>
      <c r="B24" s="27">
        <v>35000000000</v>
      </c>
      <c r="C24" s="28"/>
      <c r="D24" s="40">
        <f t="shared" si="5"/>
        <v>35000000000</v>
      </c>
      <c r="E24" s="41"/>
      <c r="F24" s="41"/>
      <c r="G24" s="41"/>
      <c r="H24" s="41"/>
      <c r="I24" s="41"/>
      <c r="J24" s="41"/>
      <c r="K24" s="41"/>
      <c r="L24" s="41"/>
      <c r="M24" s="30">
        <f t="shared" si="4"/>
        <v>0</v>
      </c>
      <c r="N24" s="30">
        <f t="shared" si="4"/>
        <v>0</v>
      </c>
      <c r="O24" s="40">
        <f t="shared" si="6"/>
        <v>35000000000</v>
      </c>
      <c r="P24" s="42"/>
      <c r="Q24" s="40">
        <f t="shared" si="7"/>
        <v>35000000000</v>
      </c>
    </row>
    <row r="25" spans="1:17" s="25" customFormat="1" ht="15" customHeight="1">
      <c r="A25" s="37"/>
      <c r="B25" s="31"/>
      <c r="C25" s="29"/>
      <c r="D25" s="29"/>
      <c r="E25" s="29"/>
      <c r="F25" s="29"/>
      <c r="G25" s="29"/>
      <c r="H25" s="29"/>
      <c r="I25" s="29"/>
      <c r="J25" s="29"/>
      <c r="K25" s="32"/>
      <c r="L25" s="29"/>
      <c r="M25" s="29"/>
      <c r="N25" s="29"/>
      <c r="O25" s="40"/>
      <c r="P25" s="29"/>
      <c r="Q25" s="29"/>
    </row>
    <row r="26" spans="1:17" s="25" customFormat="1" ht="30" customHeight="1">
      <c r="A26" s="21" t="s">
        <v>36</v>
      </c>
      <c r="B26" s="22">
        <f aca="true" t="shared" si="8" ref="B26:Q26">SUM(B27:B33)</f>
        <v>306551922358.64996</v>
      </c>
      <c r="C26" s="22">
        <f t="shared" si="8"/>
        <v>0</v>
      </c>
      <c r="D26" s="22">
        <f t="shared" si="8"/>
        <v>306551922358.64996</v>
      </c>
      <c r="E26" s="22">
        <f t="shared" si="8"/>
        <v>11961631000</v>
      </c>
      <c r="F26" s="22">
        <f t="shared" si="8"/>
        <v>2872999859</v>
      </c>
      <c r="G26" s="22">
        <f t="shared" si="8"/>
        <v>0</v>
      </c>
      <c r="H26" s="22">
        <f t="shared" si="8"/>
        <v>0</v>
      </c>
      <c r="I26" s="22">
        <f t="shared" si="8"/>
        <v>0</v>
      </c>
      <c r="J26" s="22">
        <f t="shared" si="8"/>
        <v>0</v>
      </c>
      <c r="K26" s="22">
        <f t="shared" si="8"/>
        <v>0</v>
      </c>
      <c r="L26" s="22">
        <f t="shared" si="8"/>
        <v>0</v>
      </c>
      <c r="M26" s="22">
        <f t="shared" si="8"/>
        <v>11961631000</v>
      </c>
      <c r="N26" s="22">
        <f t="shared" si="8"/>
        <v>2872999859</v>
      </c>
      <c r="O26" s="22">
        <f t="shared" si="8"/>
        <v>321386553217.64996</v>
      </c>
      <c r="P26" s="22">
        <f t="shared" si="8"/>
        <v>0</v>
      </c>
      <c r="Q26" s="22">
        <f t="shared" si="8"/>
        <v>321386553217.64996</v>
      </c>
    </row>
    <row r="27" spans="1:17" s="25" customFormat="1" ht="30.75" customHeight="1">
      <c r="A27" s="35" t="s">
        <v>37</v>
      </c>
      <c r="B27" s="27">
        <v>40000000000</v>
      </c>
      <c r="C27" s="28"/>
      <c r="D27" s="29">
        <f aca="true" t="shared" si="9" ref="D27:D33">SUM(B27:C27)</f>
        <v>40000000000</v>
      </c>
      <c r="E27" s="28"/>
      <c r="F27" s="28"/>
      <c r="G27" s="41"/>
      <c r="H27" s="41"/>
      <c r="I27" s="41"/>
      <c r="J27" s="41"/>
      <c r="K27" s="41"/>
      <c r="L27" s="41"/>
      <c r="M27" s="30">
        <f aca="true" t="shared" si="10" ref="M27:N33">E27+G27+I27+K27</f>
        <v>0</v>
      </c>
      <c r="N27" s="30">
        <f t="shared" si="10"/>
        <v>0</v>
      </c>
      <c r="O27" s="29">
        <f aca="true" t="shared" si="11" ref="O27:O33">Q27-P27</f>
        <v>40000000000</v>
      </c>
      <c r="P27" s="42"/>
      <c r="Q27" s="29">
        <f aca="true" t="shared" si="12" ref="Q27:Q33">D27+M27+N27</f>
        <v>40000000000</v>
      </c>
    </row>
    <row r="28" spans="1:17" s="43" customFormat="1" ht="30.75" customHeight="1">
      <c r="A28" s="37" t="s">
        <v>38</v>
      </c>
      <c r="B28" s="38">
        <v>103176302963.5</v>
      </c>
      <c r="C28" s="39"/>
      <c r="D28" s="29">
        <f t="shared" si="9"/>
        <v>103176302963.5</v>
      </c>
      <c r="E28" s="39">
        <v>10317121000</v>
      </c>
      <c r="F28" s="39"/>
      <c r="G28" s="41"/>
      <c r="H28" s="41"/>
      <c r="I28" s="41"/>
      <c r="J28" s="41"/>
      <c r="K28" s="41"/>
      <c r="L28" s="41"/>
      <c r="M28" s="29">
        <f t="shared" si="10"/>
        <v>10317121000</v>
      </c>
      <c r="N28" s="29">
        <f t="shared" si="10"/>
        <v>0</v>
      </c>
      <c r="O28" s="29">
        <f t="shared" si="11"/>
        <v>113493423963.5</v>
      </c>
      <c r="P28" s="42"/>
      <c r="Q28" s="40">
        <f t="shared" si="12"/>
        <v>113493423963.5</v>
      </c>
    </row>
    <row r="29" spans="1:17" s="25" customFormat="1" ht="30.75" customHeight="1">
      <c r="A29" s="33" t="s">
        <v>39</v>
      </c>
      <c r="B29" s="27">
        <v>35841731260.41</v>
      </c>
      <c r="C29" s="28"/>
      <c r="D29" s="29">
        <f t="shared" si="9"/>
        <v>35841731260.41</v>
      </c>
      <c r="E29" s="28">
        <v>300000000</v>
      </c>
      <c r="F29" s="28">
        <v>1732357075</v>
      </c>
      <c r="G29" s="41"/>
      <c r="H29" s="41"/>
      <c r="I29" s="41"/>
      <c r="J29" s="41"/>
      <c r="K29" s="41"/>
      <c r="L29" s="41"/>
      <c r="M29" s="30">
        <f t="shared" si="10"/>
        <v>300000000</v>
      </c>
      <c r="N29" s="29">
        <f t="shared" si="10"/>
        <v>1732357075</v>
      </c>
      <c r="O29" s="29">
        <f t="shared" si="11"/>
        <v>37874088335.41</v>
      </c>
      <c r="P29" s="42"/>
      <c r="Q29" s="29">
        <f t="shared" si="12"/>
        <v>37874088335.41</v>
      </c>
    </row>
    <row r="30" spans="1:17" s="25" customFormat="1" ht="30.75" customHeight="1">
      <c r="A30" s="33" t="s">
        <v>40</v>
      </c>
      <c r="B30" s="27">
        <v>40843934458.77</v>
      </c>
      <c r="C30" s="28"/>
      <c r="D30" s="29">
        <f t="shared" si="9"/>
        <v>40843934458.77</v>
      </c>
      <c r="E30" s="28"/>
      <c r="F30" s="28">
        <v>334742487</v>
      </c>
      <c r="G30" s="41"/>
      <c r="H30" s="41"/>
      <c r="I30" s="41"/>
      <c r="J30" s="41"/>
      <c r="K30" s="41"/>
      <c r="L30" s="41"/>
      <c r="M30" s="30">
        <f t="shared" si="10"/>
        <v>0</v>
      </c>
      <c r="N30" s="29">
        <f t="shared" si="10"/>
        <v>334742487</v>
      </c>
      <c r="O30" s="29">
        <f t="shared" si="11"/>
        <v>41178676945.77</v>
      </c>
      <c r="P30" s="42"/>
      <c r="Q30" s="29">
        <f t="shared" si="12"/>
        <v>41178676945.77</v>
      </c>
    </row>
    <row r="31" spans="1:17" s="25" customFormat="1" ht="30.75" customHeight="1">
      <c r="A31" s="33" t="s">
        <v>41</v>
      </c>
      <c r="B31" s="27">
        <v>77393842883.05</v>
      </c>
      <c r="C31" s="28"/>
      <c r="D31" s="29">
        <f t="shared" si="9"/>
        <v>77393842883.05</v>
      </c>
      <c r="E31" s="28">
        <v>844510000</v>
      </c>
      <c r="F31" s="28">
        <v>201356271</v>
      </c>
      <c r="G31" s="41"/>
      <c r="H31" s="41"/>
      <c r="I31" s="41"/>
      <c r="J31" s="41"/>
      <c r="K31" s="41"/>
      <c r="L31" s="41"/>
      <c r="M31" s="29">
        <f t="shared" si="10"/>
        <v>844510000</v>
      </c>
      <c r="N31" s="29">
        <f t="shared" si="10"/>
        <v>201356271</v>
      </c>
      <c r="O31" s="29">
        <f t="shared" si="11"/>
        <v>78439709154.05</v>
      </c>
      <c r="P31" s="42"/>
      <c r="Q31" s="29">
        <f t="shared" si="12"/>
        <v>78439709154.05</v>
      </c>
    </row>
    <row r="32" spans="1:17" s="25" customFormat="1" ht="30.75" customHeight="1">
      <c r="A32" s="33" t="s">
        <v>42</v>
      </c>
      <c r="B32" s="27">
        <v>9296110792.92</v>
      </c>
      <c r="C32" s="28"/>
      <c r="D32" s="29">
        <f t="shared" si="9"/>
        <v>9296110792.92</v>
      </c>
      <c r="E32" s="28"/>
      <c r="F32" s="28">
        <v>17306226</v>
      </c>
      <c r="G32" s="41"/>
      <c r="H32" s="41"/>
      <c r="I32" s="41"/>
      <c r="J32" s="41"/>
      <c r="K32" s="41"/>
      <c r="L32" s="41"/>
      <c r="M32" s="29">
        <f t="shared" si="10"/>
        <v>0</v>
      </c>
      <c r="N32" s="30">
        <f t="shared" si="10"/>
        <v>17306226</v>
      </c>
      <c r="O32" s="29">
        <f t="shared" si="11"/>
        <v>9313417018.92</v>
      </c>
      <c r="P32" s="42"/>
      <c r="Q32" s="29">
        <f t="shared" si="12"/>
        <v>9313417018.92</v>
      </c>
    </row>
    <row r="33" spans="1:17" s="25" customFormat="1" ht="30.75" customHeight="1">
      <c r="A33" s="33" t="s">
        <v>43</v>
      </c>
      <c r="B33" s="27"/>
      <c r="C33" s="28"/>
      <c r="D33" s="29">
        <f t="shared" si="9"/>
        <v>0</v>
      </c>
      <c r="E33" s="28">
        <v>500000000</v>
      </c>
      <c r="F33" s="28">
        <v>587237800</v>
      </c>
      <c r="G33" s="41"/>
      <c r="H33" s="41"/>
      <c r="I33" s="41"/>
      <c r="J33" s="41"/>
      <c r="K33" s="41"/>
      <c r="L33" s="41"/>
      <c r="M33" s="29">
        <f t="shared" si="10"/>
        <v>500000000</v>
      </c>
      <c r="N33" s="30">
        <f t="shared" si="10"/>
        <v>587237800</v>
      </c>
      <c r="O33" s="29">
        <f t="shared" si="11"/>
        <v>1087237800</v>
      </c>
      <c r="P33" s="42"/>
      <c r="Q33" s="29">
        <f t="shared" si="12"/>
        <v>1087237800</v>
      </c>
    </row>
    <row r="34" spans="1:17" s="25" customFormat="1" ht="15" customHeight="1">
      <c r="A34" s="33"/>
      <c r="B34" s="31"/>
      <c r="C34" s="29"/>
      <c r="D34" s="31"/>
      <c r="E34" s="29"/>
      <c r="F34" s="29"/>
      <c r="G34" s="29"/>
      <c r="H34" s="29"/>
      <c r="I34" s="29"/>
      <c r="J34" s="29"/>
      <c r="K34" s="32"/>
      <c r="L34" s="29"/>
      <c r="M34" s="29"/>
      <c r="N34" s="29"/>
      <c r="O34" s="29"/>
      <c r="P34" s="29"/>
      <c r="Q34" s="29"/>
    </row>
    <row r="35" spans="1:17" s="25" customFormat="1" ht="30" customHeight="1">
      <c r="A35" s="44" t="s">
        <v>44</v>
      </c>
      <c r="B35" s="45">
        <f aca="true" t="shared" si="13" ref="B35:Q35">B36</f>
        <v>8610601270</v>
      </c>
      <c r="C35" s="23">
        <f t="shared" si="13"/>
        <v>0</v>
      </c>
      <c r="D35" s="45">
        <f t="shared" si="13"/>
        <v>8610601270</v>
      </c>
      <c r="E35" s="23">
        <f t="shared" si="13"/>
        <v>0</v>
      </c>
      <c r="F35" s="23">
        <f t="shared" si="13"/>
        <v>0</v>
      </c>
      <c r="G35" s="23">
        <f t="shared" si="13"/>
        <v>0</v>
      </c>
      <c r="H35" s="45">
        <f t="shared" si="13"/>
        <v>0</v>
      </c>
      <c r="I35" s="23">
        <f t="shared" si="13"/>
        <v>0</v>
      </c>
      <c r="J35" s="45">
        <f t="shared" si="13"/>
        <v>0</v>
      </c>
      <c r="K35" s="23">
        <f t="shared" si="13"/>
        <v>0</v>
      </c>
      <c r="L35" s="23">
        <f t="shared" si="13"/>
        <v>0</v>
      </c>
      <c r="M35" s="23">
        <f t="shared" si="13"/>
        <v>0</v>
      </c>
      <c r="N35" s="23">
        <f t="shared" si="13"/>
        <v>0</v>
      </c>
      <c r="O35" s="45">
        <f t="shared" si="13"/>
        <v>8610601270</v>
      </c>
      <c r="P35" s="23">
        <f t="shared" si="13"/>
        <v>0</v>
      </c>
      <c r="Q35" s="45">
        <f t="shared" si="13"/>
        <v>8610601270</v>
      </c>
    </row>
    <row r="36" spans="1:17" s="25" customFormat="1" ht="30.75" customHeight="1">
      <c r="A36" s="33" t="s">
        <v>18</v>
      </c>
      <c r="B36" s="27">
        <v>8610601270</v>
      </c>
      <c r="C36" s="28"/>
      <c r="D36" s="29">
        <f>SUM(B36:C36)</f>
        <v>8610601270</v>
      </c>
      <c r="E36" s="28"/>
      <c r="F36" s="28"/>
      <c r="G36" s="28"/>
      <c r="H36" s="28"/>
      <c r="I36" s="28"/>
      <c r="J36" s="28"/>
      <c r="K36" s="28"/>
      <c r="L36" s="28"/>
      <c r="M36" s="30">
        <f>E36+G36+I36+K36</f>
        <v>0</v>
      </c>
      <c r="N36" s="30">
        <f>F36+H36+J36+L36</f>
        <v>0</v>
      </c>
      <c r="O36" s="29">
        <f>Q36-P36</f>
        <v>8610601270</v>
      </c>
      <c r="P36" s="28"/>
      <c r="Q36" s="29">
        <f>D36+M36+N36</f>
        <v>8610601270</v>
      </c>
    </row>
    <row r="37" spans="1:17" s="25" customFormat="1" ht="15" customHeight="1">
      <c r="A37" s="33"/>
      <c r="B37" s="31"/>
      <c r="C37" s="29"/>
      <c r="D37" s="29"/>
      <c r="E37" s="29"/>
      <c r="F37" s="29"/>
      <c r="G37" s="29"/>
      <c r="H37" s="29"/>
      <c r="I37" s="29"/>
      <c r="J37" s="29"/>
      <c r="K37" s="32"/>
      <c r="L37" s="29"/>
      <c r="M37" s="29"/>
      <c r="N37" s="29"/>
      <c r="O37" s="29"/>
      <c r="P37" s="29"/>
      <c r="Q37" s="29"/>
    </row>
    <row r="38" spans="1:17" s="46" customFormat="1" ht="30" customHeight="1">
      <c r="A38" s="44" t="s">
        <v>45</v>
      </c>
      <c r="B38" s="45">
        <f aca="true" t="shared" si="14" ref="B38:Q38">B39</f>
        <v>2272668412.52</v>
      </c>
      <c r="C38" s="23">
        <f t="shared" si="14"/>
        <v>0</v>
      </c>
      <c r="D38" s="45">
        <f t="shared" si="14"/>
        <v>2272668412.52</v>
      </c>
      <c r="E38" s="45">
        <f t="shared" si="14"/>
        <v>4645000</v>
      </c>
      <c r="F38" s="23">
        <f t="shared" si="14"/>
        <v>0</v>
      </c>
      <c r="G38" s="23">
        <f t="shared" si="14"/>
        <v>0</v>
      </c>
      <c r="H38" s="23">
        <f t="shared" si="14"/>
        <v>0</v>
      </c>
      <c r="I38" s="23">
        <f t="shared" si="14"/>
        <v>0</v>
      </c>
      <c r="J38" s="23">
        <f t="shared" si="14"/>
        <v>0</v>
      </c>
      <c r="K38" s="23">
        <f t="shared" si="14"/>
        <v>0</v>
      </c>
      <c r="L38" s="23">
        <f t="shared" si="14"/>
        <v>0</v>
      </c>
      <c r="M38" s="45">
        <f t="shared" si="14"/>
        <v>4645000</v>
      </c>
      <c r="N38" s="23">
        <f t="shared" si="14"/>
        <v>0</v>
      </c>
      <c r="O38" s="45">
        <f t="shared" si="14"/>
        <v>2277313412.52</v>
      </c>
      <c r="P38" s="23">
        <f t="shared" si="14"/>
        <v>0</v>
      </c>
      <c r="Q38" s="45">
        <f t="shared" si="14"/>
        <v>2277313412.52</v>
      </c>
    </row>
    <row r="39" spans="1:17" s="48" customFormat="1" ht="30.75" customHeight="1">
      <c r="A39" s="47" t="s">
        <v>19</v>
      </c>
      <c r="B39" s="27">
        <v>2272668412.52</v>
      </c>
      <c r="C39" s="27"/>
      <c r="D39" s="31">
        <f>SUM(B39:C39)</f>
        <v>2272668412.52</v>
      </c>
      <c r="E39" s="27">
        <v>4645000</v>
      </c>
      <c r="F39" s="27"/>
      <c r="G39" s="27"/>
      <c r="H39" s="27"/>
      <c r="I39" s="27"/>
      <c r="J39" s="27"/>
      <c r="K39" s="27"/>
      <c r="L39" s="27"/>
      <c r="M39" s="31">
        <f>E39+G39+I39+K39</f>
        <v>4645000</v>
      </c>
      <c r="N39" s="30">
        <f>F39+H39+J39+L39</f>
        <v>0</v>
      </c>
      <c r="O39" s="30">
        <f>Q39-P39</f>
        <v>2277313412.52</v>
      </c>
      <c r="P39" s="27"/>
      <c r="Q39" s="31">
        <f>D39+M39+N39</f>
        <v>2277313412.52</v>
      </c>
    </row>
    <row r="40" spans="1:17" s="48" customFormat="1" ht="15" customHeight="1">
      <c r="A40" s="47"/>
      <c r="B40" s="31"/>
      <c r="C40" s="31"/>
      <c r="D40" s="31"/>
      <c r="E40" s="31"/>
      <c r="F40" s="31"/>
      <c r="G40" s="31"/>
      <c r="H40" s="31"/>
      <c r="I40" s="31"/>
      <c r="J40" s="31"/>
      <c r="K40" s="49"/>
      <c r="L40" s="31"/>
      <c r="M40" s="31"/>
      <c r="N40" s="31"/>
      <c r="O40" s="31"/>
      <c r="P40" s="31"/>
      <c r="Q40" s="31"/>
    </row>
    <row r="41" spans="1:17" s="48" customFormat="1" ht="21.75" customHeight="1">
      <c r="A41" s="47"/>
      <c r="B41" s="31"/>
      <c r="C41" s="31"/>
      <c r="D41" s="31"/>
      <c r="E41" s="31"/>
      <c r="F41" s="31"/>
      <c r="G41" s="31"/>
      <c r="H41" s="31"/>
      <c r="I41" s="31"/>
      <c r="J41" s="31"/>
      <c r="K41" s="49"/>
      <c r="L41" s="31"/>
      <c r="M41" s="31"/>
      <c r="N41" s="31"/>
      <c r="O41" s="31"/>
      <c r="P41" s="31"/>
      <c r="Q41" s="31"/>
    </row>
    <row r="42" spans="1:17" s="48" customFormat="1" ht="21.75" customHeight="1">
      <c r="A42" s="47"/>
      <c r="B42" s="31"/>
      <c r="C42" s="31"/>
      <c r="D42" s="31"/>
      <c r="E42" s="31"/>
      <c r="F42" s="31"/>
      <c r="G42" s="31"/>
      <c r="H42" s="31"/>
      <c r="I42" s="31"/>
      <c r="J42" s="31"/>
      <c r="K42" s="49"/>
      <c r="L42" s="31"/>
      <c r="M42" s="31"/>
      <c r="N42" s="31"/>
      <c r="O42" s="31"/>
      <c r="P42" s="31"/>
      <c r="Q42" s="31"/>
    </row>
    <row r="43" spans="1:17" s="48" customFormat="1" ht="21.75" customHeight="1">
      <c r="A43" s="47"/>
      <c r="B43" s="31"/>
      <c r="C43" s="31"/>
      <c r="D43" s="31"/>
      <c r="E43" s="31"/>
      <c r="F43" s="31"/>
      <c r="G43" s="31"/>
      <c r="H43" s="31"/>
      <c r="I43" s="31"/>
      <c r="J43" s="31"/>
      <c r="K43" s="49"/>
      <c r="L43" s="31"/>
      <c r="M43" s="31"/>
      <c r="N43" s="31"/>
      <c r="O43" s="31"/>
      <c r="P43" s="31"/>
      <c r="Q43" s="31"/>
    </row>
    <row r="44" spans="1:17" s="48" customFormat="1" ht="21.75" customHeight="1">
      <c r="A44" s="47"/>
      <c r="B44" s="31"/>
      <c r="C44" s="31"/>
      <c r="D44" s="31"/>
      <c r="E44" s="31"/>
      <c r="F44" s="31"/>
      <c r="G44" s="31"/>
      <c r="H44" s="31"/>
      <c r="I44" s="31"/>
      <c r="J44" s="31"/>
      <c r="K44" s="49"/>
      <c r="L44" s="31"/>
      <c r="M44" s="31"/>
      <c r="N44" s="31"/>
      <c r="O44" s="31"/>
      <c r="P44" s="31"/>
      <c r="Q44" s="31"/>
    </row>
    <row r="45" spans="1:17" s="48" customFormat="1" ht="17.25" customHeight="1">
      <c r="A45" s="47"/>
      <c r="B45" s="31"/>
      <c r="C45" s="31"/>
      <c r="D45" s="31"/>
      <c r="E45" s="31"/>
      <c r="F45" s="31"/>
      <c r="G45" s="31"/>
      <c r="H45" s="31"/>
      <c r="I45" s="31"/>
      <c r="J45" s="31"/>
      <c r="K45" s="49"/>
      <c r="L45" s="31"/>
      <c r="M45" s="31"/>
      <c r="N45" s="31"/>
      <c r="O45" s="31"/>
      <c r="P45" s="31"/>
      <c r="Q45" s="31"/>
    </row>
    <row r="46" spans="1:17" s="48" customFormat="1" ht="40.5" customHeight="1">
      <c r="A46" s="50" t="s">
        <v>20</v>
      </c>
      <c r="B46" s="22">
        <f aca="true" t="shared" si="15" ref="B46:Q46">B8+B11+B18+B26+B35+B38</f>
        <v>1264505998891.17</v>
      </c>
      <c r="C46" s="22">
        <f t="shared" si="15"/>
        <v>10191787268.58</v>
      </c>
      <c r="D46" s="22">
        <f t="shared" si="15"/>
        <v>1274697786159.75</v>
      </c>
      <c r="E46" s="22">
        <f t="shared" si="15"/>
        <v>19296727284</v>
      </c>
      <c r="F46" s="22">
        <f t="shared" si="15"/>
        <v>3502737531</v>
      </c>
      <c r="G46" s="22">
        <f t="shared" si="15"/>
        <v>50000</v>
      </c>
      <c r="H46" s="22">
        <f t="shared" si="15"/>
        <v>36160494.75</v>
      </c>
      <c r="I46" s="22">
        <f t="shared" si="15"/>
        <v>0</v>
      </c>
      <c r="J46" s="22">
        <f t="shared" si="15"/>
        <v>-353048890</v>
      </c>
      <c r="K46" s="22">
        <f t="shared" si="15"/>
        <v>0</v>
      </c>
      <c r="L46" s="22">
        <f t="shared" si="15"/>
        <v>0</v>
      </c>
      <c r="M46" s="22">
        <f t="shared" si="15"/>
        <v>19296777284</v>
      </c>
      <c r="N46" s="22">
        <f t="shared" si="15"/>
        <v>3185849135.75</v>
      </c>
      <c r="O46" s="22">
        <f t="shared" si="15"/>
        <v>1282345274750.17</v>
      </c>
      <c r="P46" s="22">
        <f t="shared" si="15"/>
        <v>14835137829.33</v>
      </c>
      <c r="Q46" s="22">
        <f t="shared" si="15"/>
        <v>1297180412579.5</v>
      </c>
    </row>
    <row r="47" spans="1:17" s="48" customFormat="1" ht="12.75" customHeight="1" thickBot="1">
      <c r="A47" s="51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</row>
    <row r="48" spans="1:17" s="62" customFormat="1" ht="16.5" customHeight="1">
      <c r="A48" s="56" t="s">
        <v>55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</row>
    <row r="49" spans="1:17" s="58" customFormat="1" ht="18" customHeight="1">
      <c r="A49" s="56" t="s">
        <v>53</v>
      </c>
      <c r="B49" s="57"/>
      <c r="D49" s="59"/>
      <c r="F49" s="60"/>
      <c r="I49" s="56"/>
      <c r="Q49" s="59"/>
    </row>
    <row r="50" spans="1:17" s="58" customFormat="1" ht="18" customHeight="1">
      <c r="A50" s="56" t="s">
        <v>47</v>
      </c>
      <c r="B50" s="57"/>
      <c r="D50" s="59"/>
      <c r="Q50" s="59"/>
    </row>
    <row r="51" spans="1:17" s="58" customFormat="1" ht="18" customHeight="1">
      <c r="A51" s="56" t="s">
        <v>48</v>
      </c>
      <c r="B51" s="57"/>
      <c r="D51" s="59"/>
      <c r="I51" s="56"/>
      <c r="Q51" s="59"/>
    </row>
    <row r="52" spans="1:17" s="64" customFormat="1" ht="18" customHeight="1">
      <c r="A52" s="56" t="s">
        <v>50</v>
      </c>
      <c r="B52" s="63"/>
      <c r="D52" s="65"/>
      <c r="I52" s="56"/>
      <c r="Q52" s="65"/>
    </row>
    <row r="53" spans="1:9" s="58" customFormat="1" ht="18" customHeight="1">
      <c r="A53" s="56" t="s">
        <v>49</v>
      </c>
      <c r="B53" s="57"/>
      <c r="D53" s="59"/>
      <c r="I53" s="56" t="s">
        <v>51</v>
      </c>
    </row>
    <row r="54" spans="1:4" s="58" customFormat="1" ht="16.5">
      <c r="A54" s="56" t="s">
        <v>46</v>
      </c>
      <c r="B54" s="57"/>
      <c r="D54" s="59"/>
    </row>
    <row r="55" spans="1:17" s="58" customFormat="1" ht="18" customHeight="1">
      <c r="A55" s="56" t="s">
        <v>52</v>
      </c>
      <c r="B55" s="57"/>
      <c r="D55" s="59"/>
      <c r="Q55" s="59"/>
    </row>
    <row r="56" spans="1:17" s="58" customFormat="1" ht="18" customHeight="1">
      <c r="A56" s="56" t="s">
        <v>54</v>
      </c>
      <c r="B56" s="57"/>
      <c r="D56" s="59"/>
      <c r="I56" s="56"/>
      <c r="Q56" s="59"/>
    </row>
    <row r="57" spans="1:17" ht="18" customHeight="1">
      <c r="A57" s="53"/>
      <c r="D57" s="54"/>
      <c r="F57" s="55"/>
      <c r="I57" s="5"/>
      <c r="Q57" s="54"/>
    </row>
    <row r="58" spans="1:17" ht="18" customHeight="1">
      <c r="A58" s="5"/>
      <c r="D58" s="54"/>
      <c r="I58" s="5"/>
      <c r="Q58" s="54"/>
    </row>
    <row r="59" spans="1:17" ht="18" customHeight="1">
      <c r="A59" s="5"/>
      <c r="D59" s="54"/>
      <c r="I59" s="5"/>
      <c r="Q59" s="54"/>
    </row>
    <row r="60" spans="1:17" ht="18" customHeight="1">
      <c r="A60" s="5"/>
      <c r="D60" s="54"/>
      <c r="I60" s="5"/>
      <c r="Q60" s="54"/>
    </row>
    <row r="61" spans="1:4" ht="18" customHeight="1">
      <c r="A61" s="5"/>
      <c r="D61" s="54"/>
    </row>
    <row r="62" ht="15">
      <c r="D62" s="54"/>
    </row>
    <row r="63" ht="15">
      <c r="D63" s="54"/>
    </row>
    <row r="64" ht="15">
      <c r="D64" s="54"/>
    </row>
    <row r="65" ht="15">
      <c r="D65" s="54"/>
    </row>
    <row r="66" ht="15">
      <c r="D66" s="54"/>
    </row>
    <row r="67" ht="15">
      <c r="D67" s="54"/>
    </row>
    <row r="68" ht="15">
      <c r="D68" s="54"/>
    </row>
    <row r="69" ht="15">
      <c r="D69" s="54"/>
    </row>
    <row r="70" ht="15">
      <c r="D70" s="54"/>
    </row>
    <row r="71" ht="15">
      <c r="D71" s="54"/>
    </row>
    <row r="72" ht="15">
      <c r="D72" s="54"/>
    </row>
    <row r="73" ht="15">
      <c r="D73" s="54"/>
    </row>
  </sheetData>
  <mergeCells count="14">
    <mergeCell ref="P4:P6"/>
    <mergeCell ref="Q4:Q6"/>
    <mergeCell ref="O3:Q3"/>
    <mergeCell ref="B4:B6"/>
    <mergeCell ref="C4:C6"/>
    <mergeCell ref="D4:D6"/>
    <mergeCell ref="E4:F5"/>
    <mergeCell ref="G4:H5"/>
    <mergeCell ref="I4:J5"/>
    <mergeCell ref="K4:L5"/>
    <mergeCell ref="M4:N5"/>
    <mergeCell ref="O4:O6"/>
    <mergeCell ref="A3:A6"/>
    <mergeCell ref="B3:D3"/>
  </mergeCells>
  <printOptions horizontalCentered="1"/>
  <pageMargins left="0.5511811023622047" right="0.5511811023622047" top="0.7086614173228347" bottom="0.5905511811023623" header="0.5118110236220472" footer="0.5118110236220472"/>
  <pageSetup horizontalDpi="600" verticalDpi="600" orientation="portrait" paperSize="9" scale="54" r:id="rId1"/>
  <rowBreaks count="1" manualBreakCount="1">
    <brk id="56" max="16" man="1"/>
  </rowBreaks>
  <colBreaks count="2" manualBreakCount="2">
    <brk id="8" max="65535" man="1"/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Q208</dc:creator>
  <cp:keywords/>
  <dc:description/>
  <cp:lastModifiedBy>Q208</cp:lastModifiedBy>
  <cp:lastPrinted>2011-04-19T09:05:53Z</cp:lastPrinted>
  <dcterms:created xsi:type="dcterms:W3CDTF">2011-04-06T08:22:54Z</dcterms:created>
  <dcterms:modified xsi:type="dcterms:W3CDTF">2011-04-19T10:16:18Z</dcterms:modified>
  <cp:category/>
  <cp:version/>
  <cp:contentType/>
  <cp:contentStatus/>
</cp:coreProperties>
</file>