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revitalizing economy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<sst xmlns="http://schemas.openxmlformats.org/spreadsheetml/2006/main" count="28" uniqueCount="28">
  <si>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（1.General Administration）</t>
  </si>
  <si>
    <t>Administration</t>
  </si>
  <si>
    <t>Civil Affairs</t>
  </si>
  <si>
    <t>（2.Education, Science and Culture）</t>
  </si>
  <si>
    <t>Education</t>
  </si>
  <si>
    <t>Science</t>
  </si>
  <si>
    <t>Culture</t>
  </si>
  <si>
    <t>（3.Expenditures for Economic Development）</t>
  </si>
  <si>
    <t>Agriculture</t>
  </si>
  <si>
    <t>Industry</t>
  </si>
  <si>
    <t>Communication</t>
  </si>
  <si>
    <t>Other Economic Service</t>
  </si>
  <si>
    <t>（4.Social Welfare）</t>
  </si>
  <si>
    <t>Employment Service</t>
  </si>
  <si>
    <t>Total</t>
  </si>
  <si>
    <t>Catego-ry</t>
  </si>
  <si>
    <t>Account</t>
  </si>
  <si>
    <t>Amount</t>
  </si>
  <si>
    <t>Percent Total</t>
  </si>
  <si>
    <t>Current Account</t>
  </si>
  <si>
    <t>Capital Account</t>
  </si>
  <si>
    <t>Unit：Thousand NT$；％</t>
  </si>
  <si>
    <t>The Central Government</t>
  </si>
  <si>
    <t xml:space="preserve">Special budget  Proposal of expanding public construction for revitalizing economy </t>
  </si>
  <si>
    <t>Summary Table for Annual Expenditures by Functions</t>
  </si>
  <si>
    <t>FY2009</t>
  </si>
  <si>
    <t>Environmental Protection</t>
  </si>
  <si>
    <t>（5.Community Development and Environmental Protection）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</si>
</sst>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%"/>
    <numFmt numFmtId="189" formatCode="0.0_ "/>
    <numFmt numFmtId="190" formatCode="0.0_);[Red]\(0.0\)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190" fontId="5" fillId="0" borderId="3" xfId="18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190" fontId="5" fillId="0" borderId="6" xfId="18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3.00390625" style="16" customWidth="1"/>
    <col min="2" max="2" width="25.75390625" style="16" customWidth="1"/>
    <col min="3" max="3" width="14.625" style="16" customWidth="1"/>
    <col min="4" max="4" width="7.625" style="16" customWidth="1"/>
    <col min="5" max="5" width="13.625" style="16" customWidth="1"/>
    <col min="6" max="6" width="14.625" style="16" customWidth="1"/>
    <col min="7" max="16384" width="9.00390625" style="16" customWidth="1"/>
  </cols>
  <sheetData>
    <row r="1" spans="1:6" s="1" customFormat="1" ht="25.5" customHeight="1">
      <c r="A1" s="34" t="s">
        <v>22</v>
      </c>
      <c r="B1" s="34"/>
      <c r="C1" s="34"/>
      <c r="D1" s="34"/>
      <c r="E1" s="34"/>
      <c r="F1" s="34"/>
    </row>
    <row r="2" spans="1:8" s="2" customFormat="1" ht="24" customHeight="1">
      <c r="A2" s="35" t="s">
        <v>23</v>
      </c>
      <c r="B2" s="35"/>
      <c r="C2" s="35"/>
      <c r="D2" s="35"/>
      <c r="E2" s="35"/>
      <c r="F2" s="35"/>
      <c r="H2" s="3"/>
    </row>
    <row r="3" spans="1:8" s="4" customFormat="1" ht="23.25" customHeight="1">
      <c r="A3" s="36" t="s">
        <v>24</v>
      </c>
      <c r="B3" s="36"/>
      <c r="C3" s="36"/>
      <c r="D3" s="36"/>
      <c r="E3" s="36"/>
      <c r="F3" s="36"/>
      <c r="H3" s="5"/>
    </row>
    <row r="4" spans="1:8" s="8" customFormat="1" ht="18.75" customHeight="1">
      <c r="A4" s="36" t="s">
        <v>25</v>
      </c>
      <c r="B4" s="36"/>
      <c r="C4" s="36"/>
      <c r="D4" s="36"/>
      <c r="E4" s="36"/>
      <c r="F4" s="36"/>
      <c r="G4" s="6"/>
      <c r="H4" s="7"/>
    </row>
    <row r="5" spans="1:8" s="9" customFormat="1" ht="16.5">
      <c r="A5" s="28"/>
      <c r="B5" s="29"/>
      <c r="C5" s="29"/>
      <c r="D5" s="30"/>
      <c r="E5" s="29"/>
      <c r="F5" s="31" t="s">
        <v>21</v>
      </c>
      <c r="H5" s="10"/>
    </row>
    <row r="6" spans="1:6" s="1" customFormat="1" ht="22.5" customHeight="1">
      <c r="A6" s="37" t="s">
        <v>15</v>
      </c>
      <c r="B6" s="39" t="s">
        <v>16</v>
      </c>
      <c r="C6" s="39" t="s">
        <v>17</v>
      </c>
      <c r="D6" s="42" t="s">
        <v>18</v>
      </c>
      <c r="E6" s="32" t="s">
        <v>19</v>
      </c>
      <c r="F6" s="33" t="s">
        <v>20</v>
      </c>
    </row>
    <row r="7" spans="1:6" s="1" customFormat="1" ht="22.5" customHeight="1">
      <c r="A7" s="38"/>
      <c r="B7" s="40"/>
      <c r="C7" s="41"/>
      <c r="D7" s="43"/>
      <c r="E7" s="32"/>
      <c r="F7" s="33"/>
    </row>
    <row r="8" spans="1:6" ht="27.75" customHeight="1">
      <c r="A8" s="11"/>
      <c r="B8" s="12" t="s">
        <v>14</v>
      </c>
      <c r="C8" s="13">
        <f>C9+C12+C16+C23+C21</f>
        <v>150663784</v>
      </c>
      <c r="D8" s="14">
        <f>D9+D12+D16+D23+D21</f>
        <v>99.99999999999999</v>
      </c>
      <c r="E8" s="13">
        <f>E9+E12+E16+E23+E21</f>
        <v>33633808</v>
      </c>
      <c r="F8" s="15">
        <f>F9+F12+F16+F23+F21</f>
        <v>117029976</v>
      </c>
    </row>
    <row r="9" spans="1:6" ht="27.75" customHeight="1">
      <c r="A9" s="17"/>
      <c r="B9" s="18" t="s">
        <v>0</v>
      </c>
      <c r="C9" s="19">
        <f>SUM(C10:C11)</f>
        <v>2898000</v>
      </c>
      <c r="D9" s="20">
        <f>SUM(D10:D11)</f>
        <v>1.9000000000000001</v>
      </c>
      <c r="E9" s="19">
        <f>SUM(E10:E11)</f>
        <v>500202</v>
      </c>
      <c r="F9" s="21">
        <f>SUM(F10:F11)</f>
        <v>2397798</v>
      </c>
    </row>
    <row r="10" spans="1:6" ht="27.75" customHeight="1">
      <c r="A10" s="17">
        <v>1</v>
      </c>
      <c r="B10" s="18" t="s">
        <v>1</v>
      </c>
      <c r="C10" s="19">
        <v>500000</v>
      </c>
      <c r="D10" s="20">
        <f>ROUND(C10*100/$C$8,1)</f>
        <v>0.3</v>
      </c>
      <c r="E10" s="19">
        <v>139000</v>
      </c>
      <c r="F10" s="21">
        <v>361000</v>
      </c>
    </row>
    <row r="11" spans="1:6" ht="27.75" customHeight="1">
      <c r="A11" s="17">
        <v>2</v>
      </c>
      <c r="B11" s="22" t="s">
        <v>2</v>
      </c>
      <c r="C11" s="19">
        <f>885000+1513000</f>
        <v>2398000</v>
      </c>
      <c r="D11" s="20">
        <f>ROUND(C11*100/$C$8,1)</f>
        <v>1.6</v>
      </c>
      <c r="E11" s="19">
        <f>12000+349202</f>
        <v>361202</v>
      </c>
      <c r="F11" s="21">
        <f>873000+1163798</f>
        <v>2036798</v>
      </c>
    </row>
    <row r="12" spans="1:6" ht="27.75" customHeight="1">
      <c r="A12" s="17"/>
      <c r="B12" s="18" t="s">
        <v>3</v>
      </c>
      <c r="C12" s="19">
        <f>SUM(C13:C15)</f>
        <v>49894590</v>
      </c>
      <c r="D12" s="20">
        <f>SUM(D13:D15)</f>
        <v>33.099999999999994</v>
      </c>
      <c r="E12" s="19">
        <f>SUM(E13:E15)</f>
        <v>27126712</v>
      </c>
      <c r="F12" s="21">
        <f>SUM(F13:F15)</f>
        <v>22767878</v>
      </c>
    </row>
    <row r="13" spans="1:6" ht="27.75" customHeight="1">
      <c r="A13" s="17">
        <v>3</v>
      </c>
      <c r="B13" s="22" t="s">
        <v>4</v>
      </c>
      <c r="C13" s="19">
        <v>46459560</v>
      </c>
      <c r="D13" s="20">
        <f>ROUND(C13*100/$C$8,1)</f>
        <v>30.8</v>
      </c>
      <c r="E13" s="19">
        <v>27062060</v>
      </c>
      <c r="F13" s="21">
        <v>19397500</v>
      </c>
    </row>
    <row r="14" spans="1:6" ht="27.75" customHeight="1">
      <c r="A14" s="1">
        <v>4</v>
      </c>
      <c r="B14" s="18" t="s">
        <v>5</v>
      </c>
      <c r="C14" s="19">
        <f>455500+1795830</f>
        <v>2251330</v>
      </c>
      <c r="D14" s="20">
        <f>ROUND(C14*100/$C$8,1)</f>
        <v>1.5</v>
      </c>
      <c r="E14" s="19">
        <v>14652</v>
      </c>
      <c r="F14" s="21">
        <f>440848+1795830</f>
        <v>2236678</v>
      </c>
    </row>
    <row r="15" spans="1:6" ht="27.75" customHeight="1">
      <c r="A15" s="1">
        <v>5</v>
      </c>
      <c r="B15" s="18" t="s">
        <v>6</v>
      </c>
      <c r="C15" s="19">
        <f>985000+198700</f>
        <v>1183700</v>
      </c>
      <c r="D15" s="20">
        <f>ROUND(C15*100/$C$8,1)</f>
        <v>0.8</v>
      </c>
      <c r="E15" s="19">
        <v>50000</v>
      </c>
      <c r="F15" s="21">
        <f>935000+198700</f>
        <v>1133700</v>
      </c>
    </row>
    <row r="16" spans="1:6" ht="27.75" customHeight="1">
      <c r="A16" s="17"/>
      <c r="B16" s="18" t="s">
        <v>7</v>
      </c>
      <c r="C16" s="19">
        <f>SUM(C17:C20)</f>
        <v>92124319</v>
      </c>
      <c r="D16" s="20">
        <f>SUM(D17:D20)</f>
        <v>61.2</v>
      </c>
      <c r="E16" s="19">
        <f>SUM(E17:E20)</f>
        <v>5640019</v>
      </c>
      <c r="F16" s="21">
        <f>SUM(F17:F20)</f>
        <v>86484300</v>
      </c>
    </row>
    <row r="17" spans="1:6" ht="27.75" customHeight="1">
      <c r="A17" s="17">
        <v>6</v>
      </c>
      <c r="B17" s="18" t="s">
        <v>8</v>
      </c>
      <c r="C17" s="19">
        <f>22452420+12000000</f>
        <v>34452420</v>
      </c>
      <c r="D17" s="20">
        <f>ROUND(C17*100/$C$8,1)</f>
        <v>22.9</v>
      </c>
      <c r="E17" s="19">
        <f>1987290+8000</f>
        <v>1995290</v>
      </c>
      <c r="F17" s="21">
        <f>20465130+11992000</f>
        <v>32457130</v>
      </c>
    </row>
    <row r="18" spans="1:6" ht="27.75" customHeight="1">
      <c r="A18" s="17">
        <v>7</v>
      </c>
      <c r="B18" s="18" t="s">
        <v>9</v>
      </c>
      <c r="C18" s="19">
        <f>1506000+3298800</f>
        <v>4804800</v>
      </c>
      <c r="D18" s="20">
        <f>ROUND(C18*100/$C$8,1)</f>
        <v>3.2</v>
      </c>
      <c r="E18" s="19">
        <f>135000+713910</f>
        <v>848910</v>
      </c>
      <c r="F18" s="21">
        <f>1371000+2584890</f>
        <v>3955890</v>
      </c>
    </row>
    <row r="19" spans="1:6" ht="27.75" customHeight="1">
      <c r="A19" s="17">
        <v>8</v>
      </c>
      <c r="B19" s="22" t="s">
        <v>10</v>
      </c>
      <c r="C19" s="19">
        <f>11300000+35483299</f>
        <v>46783299</v>
      </c>
      <c r="D19" s="20">
        <f>ROUND(C19*100/$C$8,1)</f>
        <v>31.1</v>
      </c>
      <c r="E19" s="19">
        <f>150000+27600</f>
        <v>177600</v>
      </c>
      <c r="F19" s="21">
        <f>11150000+35455699</f>
        <v>46605699</v>
      </c>
    </row>
    <row r="20" spans="1:6" ht="27.75" customHeight="1">
      <c r="A20" s="23">
        <v>9</v>
      </c>
      <c r="B20" s="22" t="s">
        <v>11</v>
      </c>
      <c r="C20" s="19">
        <v>6083800</v>
      </c>
      <c r="D20" s="20">
        <f>ROUND(C20*100/$C$8,1)</f>
        <v>4</v>
      </c>
      <c r="E20" s="19">
        <v>2618219</v>
      </c>
      <c r="F20" s="21">
        <v>3465581</v>
      </c>
    </row>
    <row r="21" spans="1:6" ht="27.75" customHeight="1">
      <c r="A21" s="17"/>
      <c r="B21" s="24" t="s">
        <v>12</v>
      </c>
      <c r="C21" s="19">
        <f>SUM(C22)</f>
        <v>256875</v>
      </c>
      <c r="D21" s="20">
        <f>SUM(D22)</f>
        <v>0.2</v>
      </c>
      <c r="E21" s="19">
        <f>SUM(E22)</f>
        <v>256875</v>
      </c>
      <c r="F21" s="21">
        <f>SUM(F22)</f>
        <v>0</v>
      </c>
    </row>
    <row r="22" spans="1:6" ht="27.75" customHeight="1">
      <c r="A22" s="17">
        <v>10</v>
      </c>
      <c r="B22" s="18" t="s">
        <v>13</v>
      </c>
      <c r="C22" s="19">
        <v>256875</v>
      </c>
      <c r="D22" s="20">
        <f>ROUND(C22*100/$C$8,1)</f>
        <v>0.2</v>
      </c>
      <c r="E22" s="19">
        <v>256875</v>
      </c>
      <c r="F22" s="21">
        <v>0</v>
      </c>
    </row>
    <row r="23" spans="1:6" ht="48.75" customHeight="1">
      <c r="A23" s="1"/>
      <c r="B23" s="24" t="s">
        <v>27</v>
      </c>
      <c r="C23" s="19">
        <f>SUM(C24)</f>
        <v>5490000</v>
      </c>
      <c r="D23" s="20">
        <f>SUM(D24)</f>
        <v>3.6</v>
      </c>
      <c r="E23" s="19">
        <f>SUM(E24)</f>
        <v>110000</v>
      </c>
      <c r="F23" s="21">
        <f>SUM(F24)</f>
        <v>5380000</v>
      </c>
    </row>
    <row r="24" spans="1:6" ht="27.75" customHeight="1">
      <c r="A24" s="17">
        <v>11</v>
      </c>
      <c r="B24" s="18" t="s">
        <v>26</v>
      </c>
      <c r="C24" s="19">
        <v>5490000</v>
      </c>
      <c r="D24" s="20">
        <f>ROUND(C24*100/$C$8,1)</f>
        <v>3.6</v>
      </c>
      <c r="E24" s="19">
        <v>110000</v>
      </c>
      <c r="F24" s="21">
        <v>5380000</v>
      </c>
    </row>
    <row r="25" spans="1:6" ht="37.5" customHeight="1">
      <c r="A25" s="25"/>
      <c r="B25" s="26"/>
      <c r="C25" s="26"/>
      <c r="D25" s="26"/>
      <c r="E25" s="26"/>
      <c r="F25" s="27"/>
    </row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</sheetData>
  <mergeCells count="10">
    <mergeCell ref="E6:E7"/>
    <mergeCell ref="F6:F7"/>
    <mergeCell ref="A6:A7"/>
    <mergeCell ref="B6:B7"/>
    <mergeCell ref="C6:C7"/>
    <mergeCell ref="D6:D7"/>
    <mergeCell ref="A1:F1"/>
    <mergeCell ref="A2:F2"/>
    <mergeCell ref="A3:F3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firstPageNumber="12" useFirstPageNumber="1" fitToHeight="1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2011-05-04T09:05:27Z</cp:lastPrinted>
  <dcterms:created xsi:type="dcterms:W3CDTF">2009-02-16T09:57:41Z</dcterms:created>
  <dcterms:modified xsi:type="dcterms:W3CDTF">2011-05-04T09:05:33Z</dcterms:modified>
  <cp:category/>
  <cp:version/>
  <cp:contentType/>
  <cp:contentStatus/>
</cp:coreProperties>
</file>