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4"/>
  </bookViews>
  <sheets>
    <sheet name="歲入執行結算表-本年度" sheetId="1" r:id="rId1"/>
    <sheet name="歲入執行累計結算表" sheetId="2" r:id="rId2"/>
    <sheet name="歲出執結算行表-本年度" sheetId="3" r:id="rId3"/>
    <sheet name="歲出執行結算累計表" sheetId="4" r:id="rId4"/>
    <sheet name="融資調度執行結算表-本年度" sheetId="5" r:id="rId5"/>
    <sheet name="融資調度執行累計結算表" sheetId="6" r:id="rId6"/>
  </sheets>
  <definedNames>
    <definedName name="_xlnm.Print_Area" localSheetId="1">'歲入執行累計結算表'!$A$1:$N$74</definedName>
    <definedName name="_xlnm.Print_Area" localSheetId="2">'歲出執結算行表-本年度'!$A$1:$P$436</definedName>
    <definedName name="_xlnm.Print_Area" localSheetId="5">'融資調度執行累計結算表'!$A$1:$H$30</definedName>
    <definedName name="_xlnm.Print_Area" localSheetId="4">'融資調度執行結算表-本年度'!$A$1:$I$30</definedName>
    <definedName name="_xlnm.Print_Titles" localSheetId="1">'歲入執行累計結算表'!$1:$5</definedName>
    <definedName name="_xlnm.Print_Titles" localSheetId="0">'歲入執行結算表-本年度'!$1:$5</definedName>
    <definedName name="_xlnm.Print_Titles" localSheetId="3">'歲出執行結算累計表'!$1:$5</definedName>
    <definedName name="_xlnm.Print_Titles" localSheetId="2">'歲出執結算行表-本年度'!$1:$5</definedName>
    <definedName name="_xlnm.Print_Titles" localSheetId="5">'融資調度執行累計結算表'!$1:$6</definedName>
    <definedName name="_xlnm.Print_Titles" localSheetId="4">'融資調度執行結算表-本年度'!$1:$6</definedName>
  </definedNames>
  <calcPr fullCalcOnLoad="1"/>
</workbook>
</file>

<file path=xl/sharedStrings.xml><?xml version="1.0" encoding="utf-8"?>
<sst xmlns="http://schemas.openxmlformats.org/spreadsheetml/2006/main" count="4670" uniqueCount="531">
  <si>
    <t>歲入執行結算表</t>
  </si>
  <si>
    <t>-本年度</t>
  </si>
  <si>
    <t>經資門併計</t>
  </si>
  <si>
    <t>單位：新臺幣元</t>
  </si>
  <si>
    <t>科        目</t>
  </si>
  <si>
    <t>全部計畫預算數</t>
  </si>
  <si>
    <t>分配數</t>
  </si>
  <si>
    <t>執行數</t>
  </si>
  <si>
    <t>已分配尚未執行數</t>
  </si>
  <si>
    <t>款</t>
  </si>
  <si>
    <t>項</t>
  </si>
  <si>
    <t>目</t>
  </si>
  <si>
    <t>節</t>
  </si>
  <si>
    <t>原預算數</t>
  </si>
  <si>
    <t>預算增減數</t>
  </si>
  <si>
    <t>合計</t>
  </si>
  <si>
    <t>本年度分配數</t>
  </si>
  <si>
    <t>以前年度
分配數餘額</t>
  </si>
  <si>
    <t>實現數</t>
  </si>
  <si>
    <t>預收數</t>
  </si>
  <si>
    <t/>
  </si>
  <si>
    <t>2</t>
  </si>
  <si>
    <t>ˉ0400000000
罰款及賠償收入</t>
  </si>
  <si>
    <t>1</t>
  </si>
  <si>
    <t>ˉ0426010000
經濟部</t>
  </si>
  <si>
    <t>ˉ0426010300
賠償收入</t>
  </si>
  <si>
    <t>ˉ0426010301
一般賠償收入</t>
  </si>
  <si>
    <t>ˉ0426550000
水利署及所屬</t>
  </si>
  <si>
    <t>3</t>
  </si>
  <si>
    <t>ˉ0426550300
賠償收入</t>
  </si>
  <si>
    <t>ˉ0426550301
一般賠償收入</t>
  </si>
  <si>
    <t>ˉ0426800000
加工出口區管理處及所屬</t>
  </si>
  <si>
    <t>4</t>
  </si>
  <si>
    <t>ˉ0426800100
罰金罰鍰及怠金</t>
  </si>
  <si>
    <t>ˉ0426800101
罰金罰鍰</t>
  </si>
  <si>
    <t>ˉ0426960000
能源局</t>
  </si>
  <si>
    <t>5</t>
  </si>
  <si>
    <t>ˉ0426960300
賠償收入</t>
  </si>
  <si>
    <t>ˉ0426960301
一般賠償收入</t>
  </si>
  <si>
    <t>ˉ0429310000
觀光局及所屬</t>
  </si>
  <si>
    <t>6</t>
  </si>
  <si>
    <t>ˉ0429310300
賠償收入</t>
  </si>
  <si>
    <t>ˉ0429310301
一般賠償收入</t>
  </si>
  <si>
    <t>ˉ0429710000
公路總局及所屬</t>
  </si>
  <si>
    <t>7</t>
  </si>
  <si>
    <t>ˉ0429710300
賠償收入</t>
  </si>
  <si>
    <t>ˉ0429710301
一般賠償收入</t>
  </si>
  <si>
    <t>ˉ0429810000
鐵道局及所屬</t>
  </si>
  <si>
    <t>8</t>
  </si>
  <si>
    <t>ˉ0429810300
賠償收入</t>
  </si>
  <si>
    <t>ˉ0429810301
一般賠償收入</t>
  </si>
  <si>
    <t>ˉ0448300000
核能研究所</t>
  </si>
  <si>
    <t>9</t>
  </si>
  <si>
    <t>ˉ0448300300
賠償收入</t>
  </si>
  <si>
    <t>ˉ0448300301
一般賠償收入</t>
  </si>
  <si>
    <t>ˉ0467300000
國家海洋研究院</t>
  </si>
  <si>
    <t>10</t>
  </si>
  <si>
    <t>ˉ0467300300
賠償收入</t>
  </si>
  <si>
    <t>ˉ0467300301
一般賠償收入</t>
  </si>
  <si>
    <t>ˉ0700000000
財產收入</t>
  </si>
  <si>
    <t>ˉ0726550000
水利署及所屬</t>
  </si>
  <si>
    <t>ˉ0726550200
財產售價</t>
  </si>
  <si>
    <t>ˉ0726550203
動產售價</t>
  </si>
  <si>
    <t>ˉ0726800000
加工出口區管理處及所屬</t>
  </si>
  <si>
    <t>ˉ0726800500
廢舊物資售價</t>
  </si>
  <si>
    <t>ˉ0729710000
公路總局及所屬</t>
  </si>
  <si>
    <t>ˉ0729710500
廢舊物資售價</t>
  </si>
  <si>
    <t>ˉ0729810000
鐵道局及所屬</t>
  </si>
  <si>
    <t>ˉ0729810100
財產孳息</t>
  </si>
  <si>
    <t>ˉ0729810103
租金收入</t>
  </si>
  <si>
    <t>ˉ1200000000
其他收入</t>
  </si>
  <si>
    <t>ˉ1226550000
水利署及所屬</t>
  </si>
  <si>
    <t>ˉ1226550200
雜項收入</t>
  </si>
  <si>
    <t>ˉ1226550210
其他雜項收入</t>
  </si>
  <si>
    <t>ˉ1229710000
公路總局及所屬</t>
  </si>
  <si>
    <t>ˉ1229710200
雜項收入</t>
  </si>
  <si>
    <t>ˉ1229710201
收回以前年度歲出</t>
  </si>
  <si>
    <t>ˉ1229710210
其他雜項收入</t>
  </si>
  <si>
    <t>歲入執行</t>
  </si>
  <si>
    <t>累計結算表</t>
  </si>
  <si>
    <t>累計分配數</t>
  </si>
  <si>
    <t>累計執行數</t>
  </si>
  <si>
    <t>已分配尚
未執行數</t>
  </si>
  <si>
    <t>預付數</t>
  </si>
  <si>
    <t>ˉ0002000000
總統府主管</t>
  </si>
  <si>
    <t>ˉ0002300000
國史館</t>
  </si>
  <si>
    <t>ˉ5302300000
文化支出</t>
  </si>
  <si>
    <t>ˉ5302304000
數位建設</t>
  </si>
  <si>
    <t>ˉ5302304010
推廣數位公益服務</t>
  </si>
  <si>
    <t>ˉ0002400000
中央研究院</t>
  </si>
  <si>
    <t>ˉ5202400000
科學支出</t>
  </si>
  <si>
    <t>ˉ5202403000
綠能建設</t>
  </si>
  <si>
    <t>ˉ5202403010
加速綠能科學城建置</t>
  </si>
  <si>
    <t>ˉ5202404000
數位建設</t>
  </si>
  <si>
    <t>ˉ5202404010
建構開放政府及智慧城鄉服務</t>
  </si>
  <si>
    <t>ˉ0003000000
行政院主管</t>
  </si>
  <si>
    <t>ˉ0003010000
行政院</t>
  </si>
  <si>
    <t>ˉ3203010000
行政支出</t>
  </si>
  <si>
    <t>ˉ3203014000
數位建設</t>
  </si>
  <si>
    <t>ˉ3203014010
基礎建設環境</t>
  </si>
  <si>
    <t>ˉ0003400000
國立故宮博物院</t>
  </si>
  <si>
    <t>ˉ5303400000
文化支出</t>
  </si>
  <si>
    <t>ˉ5303404000
數位建設</t>
  </si>
  <si>
    <t>ˉ5303404010
發展數位文創普及高畫質服務</t>
  </si>
  <si>
    <t>ˉ5303404020
推廣數位公益服務</t>
  </si>
  <si>
    <t>ˉ0003410000
國家發展委員會</t>
  </si>
  <si>
    <t>ˉ5903410000
其他經濟服務支出</t>
  </si>
  <si>
    <t>ˉ5903414000
數位建設</t>
  </si>
  <si>
    <t>ˉ5903414010
基礎建設環境</t>
  </si>
  <si>
    <t>ˉ5903414020
推廣數位公益服務</t>
  </si>
  <si>
    <t>ˉ5903415000
城鄉建設</t>
  </si>
  <si>
    <t>ˉ5903415010
加速推動地方創生</t>
  </si>
  <si>
    <t>ˉ5903418000
人才培育促進就業建設</t>
  </si>
  <si>
    <t>ˉ0003610000
原住民族委員會</t>
  </si>
  <si>
    <t>ˉ3703610000
民政支出</t>
  </si>
  <si>
    <t>ˉ3703614000
數位建設</t>
  </si>
  <si>
    <t>ˉ3703614010
縮短5G偏鄉數位落差</t>
  </si>
  <si>
    <t>ˉ3703614020
推廣數位公益服務</t>
  </si>
  <si>
    <t>ˉ3703615000
城鄉建設</t>
  </si>
  <si>
    <t>ˉ3703615010
原民部落營造</t>
  </si>
  <si>
    <t>ˉ3703615030
加速推動地方創生</t>
  </si>
  <si>
    <t>ˉ0003640000
客家委員會及所屬</t>
  </si>
  <si>
    <t>ˉ5303640000
文化支出</t>
  </si>
  <si>
    <t>ˉ5303645000
城鄉建設</t>
  </si>
  <si>
    <t>ˉ5303645010
客庄369幸福</t>
  </si>
  <si>
    <t>ˉ5303645020
加速推動地方創生</t>
  </si>
  <si>
    <t>ˉ0003850000
國家通訊傳播委員會</t>
  </si>
  <si>
    <t>ˉ5203850000
科學支出</t>
  </si>
  <si>
    <t>ˉ5203854000
數位建設</t>
  </si>
  <si>
    <t>ˉ5203854010
5G基礎公共建設</t>
  </si>
  <si>
    <t>ˉ5203854020
縮短5G偏鄉數位落差</t>
  </si>
  <si>
    <t>ˉ5203854030
推廣數位公益服務</t>
  </si>
  <si>
    <t>ˉ0003950000
公共工程委員會</t>
  </si>
  <si>
    <t>ˉ3203950000
行政支出</t>
  </si>
  <si>
    <t>ˉ3203954000
數位建設</t>
  </si>
  <si>
    <t>ˉ3203954010
基礎建設環境</t>
  </si>
  <si>
    <t>ˉ0008000000
內政部主管</t>
  </si>
  <si>
    <t>ˉ0008010000
內政部</t>
  </si>
  <si>
    <t>ˉ3708010000
民政支出</t>
  </si>
  <si>
    <t>ˉ3708014000
數位建設</t>
  </si>
  <si>
    <t>ˉ3708014010
基礎建設環境</t>
  </si>
  <si>
    <t>ˉ3708015000
城鄉建設</t>
  </si>
  <si>
    <t>ˉ3708015010
公共服務據點整備</t>
  </si>
  <si>
    <t>ˉ0008110000
營建署及所屬</t>
  </si>
  <si>
    <t>ˉ5708110000
工業支出</t>
  </si>
  <si>
    <t>ˉ5708115000
城鄉建設</t>
  </si>
  <si>
    <t>ˉ5708115010
城鎮之心工程</t>
  </si>
  <si>
    <t>ˉ5708115020
加速推動地方創生</t>
  </si>
  <si>
    <t>ˉ5808110000
交通支出</t>
  </si>
  <si>
    <t>ˉ5808115000
城鄉建設</t>
  </si>
  <si>
    <t>ˉ5808115010
提升道路品質</t>
  </si>
  <si>
    <t>ˉ7108110000
環境保護支出</t>
  </si>
  <si>
    <t>ˉ7108112000
水環境建設</t>
  </si>
  <si>
    <t>ˉ7108112010
水與安全</t>
  </si>
  <si>
    <t>ˉ7108112020
水與環境</t>
  </si>
  <si>
    <t>ˉ7108113000
綠能建設</t>
  </si>
  <si>
    <t>ˉ7108113010
加速綠能科學城建置</t>
  </si>
  <si>
    <t>ˉ0008210000
警政署及所屬</t>
  </si>
  <si>
    <t>ˉ3808210000
警政支出</t>
  </si>
  <si>
    <t>ˉ3808214000
數位建設</t>
  </si>
  <si>
    <t>ˉ3808214010
推廣數位公益服務</t>
  </si>
  <si>
    <t>ˉ3808215000
城鄉建設</t>
  </si>
  <si>
    <t>ˉ3808215010
公共服務據點整備</t>
  </si>
  <si>
    <t>ˉ0008510000
消防署及所屬</t>
  </si>
  <si>
    <t>ˉ3708510000
民政支出</t>
  </si>
  <si>
    <t>ˉ3708514000
數位建設</t>
  </si>
  <si>
    <t>ˉ3708514010
建構開放政府及智慧城鄉服務</t>
  </si>
  <si>
    <t>ˉ3708514020
基礎建設環境</t>
  </si>
  <si>
    <t>ˉ3708514030
推廣數位公益服務</t>
  </si>
  <si>
    <t>ˉ3708515000
城鄉建設</t>
  </si>
  <si>
    <t>ˉ3708515010
公共服務據點整備</t>
  </si>
  <si>
    <t>ˉ0017000000
財政部主管</t>
  </si>
  <si>
    <t>ˉ0017350000
關務署及所屬</t>
  </si>
  <si>
    <t>ˉ4017350000
財務支出</t>
  </si>
  <si>
    <t>ˉ4017354000
數位建設</t>
  </si>
  <si>
    <t>ˉ4017354010
基礎建設環境</t>
  </si>
  <si>
    <t>ˉ0017600000
財政資訊中心</t>
  </si>
  <si>
    <t>ˉ4017600000
財務支出</t>
  </si>
  <si>
    <t>ˉ4017604000
數位建設</t>
  </si>
  <si>
    <t>ˉ4017604010
基礎建設環境</t>
  </si>
  <si>
    <t>ˉ0020000000
教育部主管</t>
  </si>
  <si>
    <t>ˉ0020010000
教育部</t>
  </si>
  <si>
    <t>ˉ5120010000
教育支出</t>
  </si>
  <si>
    <t>ˉ5120014000
數位建設</t>
  </si>
  <si>
    <t>ˉ5120014010
基礎建設環境</t>
  </si>
  <si>
    <t>ˉ5120014020
數位人才淬煉</t>
  </si>
  <si>
    <t>ˉ5120014030
縮短5G偏鄉數位落差</t>
  </si>
  <si>
    <t>ˉ5120018000
人才培育促進就業建設</t>
  </si>
  <si>
    <t>ˉ0020100000
國民及學前教育署</t>
  </si>
  <si>
    <t>ˉ5120100000
教育支出</t>
  </si>
  <si>
    <t>ˉ5120104000
數位建設</t>
  </si>
  <si>
    <t>ˉ5120104010
基礎建設環境</t>
  </si>
  <si>
    <t>ˉ5120104020
數位人才淬煉</t>
  </si>
  <si>
    <t>ˉ5120105000
城郷建設</t>
  </si>
  <si>
    <t>ˉ5120108000
人才培育促進就業建設</t>
  </si>
  <si>
    <t>ˉ0020200000
體育署</t>
  </si>
  <si>
    <t>ˉ5120200000
教育支出</t>
  </si>
  <si>
    <t>ˉ5120205000
城鄉建設</t>
  </si>
  <si>
    <t>ˉ5120205010
校園社區化改造</t>
  </si>
  <si>
    <t>ˉ5320200000
文化支出</t>
  </si>
  <si>
    <t>ˉ5320205000
城鄉建設</t>
  </si>
  <si>
    <t>ˉ5320205010
充實全民運動環境</t>
  </si>
  <si>
    <t>ˉ0020300000
青年發展署</t>
  </si>
  <si>
    <t>ˉ5120300000
教育支出</t>
  </si>
  <si>
    <t>ˉ5120305000
城鄉建設</t>
  </si>
  <si>
    <t>ˉ5120305010
加速推動地方創生</t>
  </si>
  <si>
    <t>ˉ0021870000
國立教育廣播電臺</t>
  </si>
  <si>
    <t>ˉ5121870000
教育支出</t>
  </si>
  <si>
    <t>ˉ5121878000
人才培育促進就業建設</t>
  </si>
  <si>
    <t>ˉ0026000000
經濟部主管</t>
  </si>
  <si>
    <t>ˉ0026010000
經濟部</t>
  </si>
  <si>
    <t>ˉ5226010000
科學支出</t>
  </si>
  <si>
    <t>ˉ5226013000
綠能建設</t>
  </si>
  <si>
    <t>ˉ5226013010
完備綠能技術及建設</t>
  </si>
  <si>
    <t>ˉ5226014000
數位建設</t>
  </si>
  <si>
    <t>ˉ5226014010
建構開放政府及智慧城鄉服務</t>
  </si>
  <si>
    <t>ˉ5226014020
基礎建設環境</t>
  </si>
  <si>
    <t>ˉ5226014030
產業數位轉型</t>
  </si>
  <si>
    <t>ˉ5226014040
5G基礎公共建設</t>
  </si>
  <si>
    <t>ˉ5226014050
推廣數位公益服務</t>
  </si>
  <si>
    <t>ˉ5226018000
人才培育促進就業建設</t>
  </si>
  <si>
    <t>ˉ5926010000
其他經濟服務支出</t>
  </si>
  <si>
    <t>ˉ5926015000
城鄉建設</t>
  </si>
  <si>
    <t>ˉ5926015010
公共服務據點整備</t>
  </si>
  <si>
    <t>ˉ0026100000
工業局</t>
  </si>
  <si>
    <t>ˉ5226100000
科學支出</t>
  </si>
  <si>
    <t>ˉ5226103000
綠能建設</t>
  </si>
  <si>
    <t>ˉ5226103010
完備綠能技術及建設</t>
  </si>
  <si>
    <t>ˉ5226104000
數位建設</t>
  </si>
  <si>
    <t>ˉ5226104010
建構開放政府及智慧城鄉服務</t>
  </si>
  <si>
    <t>ˉ5226104020
基礎建設環境</t>
  </si>
  <si>
    <t>ˉ5226104030
產業數位轉型</t>
  </si>
  <si>
    <t>ˉ5226104040
數位人才淬煉</t>
  </si>
  <si>
    <t>ˉ5226104050
推廣數位公益服務</t>
  </si>
  <si>
    <t>ˉ5226108000
人才培育促進就業建設</t>
  </si>
  <si>
    <t>ˉ5726100000
工業支出</t>
  </si>
  <si>
    <t>ˉ5726105000
城鄉建設</t>
  </si>
  <si>
    <t>ˉ5726105010
開發在地型產業園區</t>
  </si>
  <si>
    <t>ˉ0026310000
標準檢驗局及所屬</t>
  </si>
  <si>
    <t>ˉ5226310000
科學支出</t>
  </si>
  <si>
    <t>ˉ5226313000
綠能建設</t>
  </si>
  <si>
    <t>ˉ5226314000
數位建設</t>
  </si>
  <si>
    <t>ˉ5226314010
基礎建設環境</t>
  </si>
  <si>
    <t>ˉ5226314020
推廣數位公益服務</t>
  </si>
  <si>
    <t>ˉ0026410000
智慧財產局</t>
  </si>
  <si>
    <t>ˉ5226410000
科學支出</t>
  </si>
  <si>
    <t>ˉ5226414000
數位建設</t>
  </si>
  <si>
    <t>ˉ5226414010
基礎建設環境</t>
  </si>
  <si>
    <t>ˉ0026550000
水利署及所屬</t>
  </si>
  <si>
    <t>ˉ5626550000
農業支出</t>
  </si>
  <si>
    <t>ˉ5626552000
水環境建設</t>
  </si>
  <si>
    <t>ˉ5626552010
水與發展</t>
  </si>
  <si>
    <t>ˉ5626552020
水與安全</t>
  </si>
  <si>
    <t>ˉ5626552030
水與環境</t>
  </si>
  <si>
    <t>ˉ0026750000
中小企業處</t>
  </si>
  <si>
    <t>ˉ5226750000
科學支出</t>
  </si>
  <si>
    <t>ˉ5226754000
數位建設</t>
  </si>
  <si>
    <t>ˉ5226754010
建構開放政府及智慧城鄉服務</t>
  </si>
  <si>
    <t>ˉ5226754020
產業數位轉型</t>
  </si>
  <si>
    <t>ˉ5226754030
推廣數位公益服務</t>
  </si>
  <si>
    <t>ˉ5226758000
人才培育促進就業建設</t>
  </si>
  <si>
    <t>ˉ5926750000
其他經濟服務支出</t>
  </si>
  <si>
    <t>ˉ5926755000
城鄉建設</t>
  </si>
  <si>
    <t>ˉ5926755010
開發在地型產業園區</t>
  </si>
  <si>
    <t>ˉ5926755020
加速推動地方創生</t>
  </si>
  <si>
    <t>ˉ0026800000
加工出口區管理處及所屬</t>
  </si>
  <si>
    <t>ˉ5226800000
科學支出</t>
  </si>
  <si>
    <t>ˉ5226808000
人才培育促進就業建設</t>
  </si>
  <si>
    <t>ˉ5726800000
工業支出</t>
  </si>
  <si>
    <t>ˉ5726805000
城鄉建設</t>
  </si>
  <si>
    <t>ˉ5726805010
開發在地型產業園區</t>
  </si>
  <si>
    <t>ˉ0026900000
中央地質調查所</t>
  </si>
  <si>
    <t>ˉ5226900000
科學支出</t>
  </si>
  <si>
    <t>ˉ5226903000
綠能建設</t>
  </si>
  <si>
    <t>ˉ0026960000
能源局</t>
  </si>
  <si>
    <t>ˉ5726960000
工業支出</t>
  </si>
  <si>
    <t>ˉ5726963000
綠能建設</t>
  </si>
  <si>
    <t>ˉ5726963010
完備綠能技術及建設</t>
  </si>
  <si>
    <t>ˉ5726963020
加速綠能科學城建置</t>
  </si>
  <si>
    <t>ˉ0029000000
交通部主管</t>
  </si>
  <si>
    <t>ˉ0029010000
交通部</t>
  </si>
  <si>
    <t>ˉ5229010000
科學支出</t>
  </si>
  <si>
    <t>ˉ5229014000
數位建設</t>
  </si>
  <si>
    <t>ˉ5229014010
5G基礎公共建設</t>
  </si>
  <si>
    <t>ˉ5229014020
推廣數位公益服務</t>
  </si>
  <si>
    <t>ˉ5829010000
交通支出</t>
  </si>
  <si>
    <t>ˉ5829011000
軌道建設</t>
  </si>
  <si>
    <t>ˉ5829011010
高鐵臺鐵連結成網</t>
  </si>
  <si>
    <t>ˉ5829011020
臺鐵升級及改善東部服務</t>
  </si>
  <si>
    <t>ˉ5829011030
都市推動捷運</t>
  </si>
  <si>
    <t>ˉ5829011040
中南部觀光鐵路</t>
  </si>
  <si>
    <t>ˉ5829014000
數位建設</t>
  </si>
  <si>
    <t>ˉ5829014010
基礎建設環境</t>
  </si>
  <si>
    <t>ˉ5829015000
城鄉建設</t>
  </si>
  <si>
    <t>ˉ5829015010
推動觀光升級</t>
  </si>
  <si>
    <t>ˉ0029210000
中央氣象局</t>
  </si>
  <si>
    <t>ˉ5229210000
科學支出</t>
  </si>
  <si>
    <t>ˉ5229214000
數位建設</t>
  </si>
  <si>
    <t>ˉ5229214010
建構開放政府及智慧城鄉服務</t>
  </si>
  <si>
    <t>ˉ5229214020
基礎建設環境</t>
  </si>
  <si>
    <t>ˉ0029310000
觀光局及所屬</t>
  </si>
  <si>
    <t>ˉ5929310000
其他經濟服務支出</t>
  </si>
  <si>
    <t>ˉ5929312000
水環境建設</t>
  </si>
  <si>
    <t>ˉ5929312010
水與環境</t>
  </si>
  <si>
    <t>ˉ5929315000
城鄉建設</t>
  </si>
  <si>
    <t>ˉ5929315010
推動觀光升級</t>
  </si>
  <si>
    <t>ˉ5929315020
加速推動地方創生</t>
  </si>
  <si>
    <t>ˉ0029510000
運輸研究所</t>
  </si>
  <si>
    <t>ˉ5229510000
科學支出</t>
  </si>
  <si>
    <t>ˉ5229514000
數位建設</t>
  </si>
  <si>
    <t>ˉ5229514010
推廣數位公益服務</t>
  </si>
  <si>
    <t>ˉ0029710000
公路總局及所屬</t>
  </si>
  <si>
    <t>ˉ5229710000
科學支出</t>
  </si>
  <si>
    <t>ˉ5229713000
綠能建設</t>
  </si>
  <si>
    <t>ˉ5229713010
完備綠能技術及建設</t>
  </si>
  <si>
    <t>ˉ5229714000
數位建設</t>
  </si>
  <si>
    <t>ˉ5229714010
推廣數位公益服務</t>
  </si>
  <si>
    <t>ˉ5829710000
交通支出</t>
  </si>
  <si>
    <t>ˉ5829712000
水環境建設</t>
  </si>
  <si>
    <t>ˉ5829712010
水與安全</t>
  </si>
  <si>
    <t>ˉ5829713000
綠能建設</t>
  </si>
  <si>
    <t>ˉ5829713010
加速綠能科學城建置</t>
  </si>
  <si>
    <t>ˉ5829714000
數位建設</t>
  </si>
  <si>
    <t>ˉ5829714010
基礎建設環境</t>
  </si>
  <si>
    <t>ˉ5829715000
城鄉建設</t>
  </si>
  <si>
    <t>ˉ5829715010
改善停車問題</t>
  </si>
  <si>
    <t>ˉ5829715020
提升道路品質</t>
  </si>
  <si>
    <t>ˉ5829715030
加速推動地方創生</t>
  </si>
  <si>
    <t>ˉ0029810000
鐵道局及所屬</t>
  </si>
  <si>
    <t>ˉ5229810000
科學支出</t>
  </si>
  <si>
    <t>ˉ5229814000
數位建設</t>
  </si>
  <si>
    <t>ˉ5229814010
推廣數位公益服務</t>
  </si>
  <si>
    <t>ˉ5829810000
交通支出</t>
  </si>
  <si>
    <t>ˉ5829811000
軌道建設</t>
  </si>
  <si>
    <t>ˉ5829811010
臺鐵升級及改善東部服務</t>
  </si>
  <si>
    <t>ˉ5829811020
鐵路立體化及通勤提速</t>
  </si>
  <si>
    <t>ˉ5829811030
都市推動捷運</t>
  </si>
  <si>
    <t>ˉ5829811040
軌道規劃作業</t>
  </si>
  <si>
    <t>ˉ5829814000
數位建設</t>
  </si>
  <si>
    <t>ˉ5829814010
基礎建設環境</t>
  </si>
  <si>
    <t>ˉ5829815000
城鄉建設</t>
  </si>
  <si>
    <t>ˉ5829815010
推動觀光升級</t>
  </si>
  <si>
    <t>ˉ0048000000
原子能委員會主管</t>
  </si>
  <si>
    <t>ˉ0048300000
核能研究所</t>
  </si>
  <si>
    <t>ˉ5248300000
科學支出</t>
  </si>
  <si>
    <t>ˉ5248303000
綠能建設</t>
  </si>
  <si>
    <t>ˉ5248303010
完備綠能技術及建設</t>
  </si>
  <si>
    <t>ˉ0051000000
農業委員會主管</t>
  </si>
  <si>
    <t>ˉ0051010000
農業委員會</t>
  </si>
  <si>
    <t>ˉ5651010000
農業支出</t>
  </si>
  <si>
    <t>ˉ5651014000
數位建設</t>
  </si>
  <si>
    <t>ˉ5651014010
基礎建設環境</t>
  </si>
  <si>
    <t>ˉ5651014020
推廣數位公益服務</t>
  </si>
  <si>
    <t>ˉ0051020000
林務局</t>
  </si>
  <si>
    <t>ˉ5651020000
農業支出</t>
  </si>
  <si>
    <t>ˉ5651021000
軌道建設</t>
  </si>
  <si>
    <t>ˉ5651021010
中南部觀光鐵路</t>
  </si>
  <si>
    <t>ˉ5651022000
水環境建設</t>
  </si>
  <si>
    <t>ˉ5651022010
水與發展</t>
  </si>
  <si>
    <t>ˉ5651022020
水與安全</t>
  </si>
  <si>
    <t>ˉ5651024000
數位建設</t>
  </si>
  <si>
    <t>ˉ5651024010
推廣數位公益服務</t>
  </si>
  <si>
    <t>ˉ0051030000
水土保持局</t>
  </si>
  <si>
    <t>ˉ5651030000
農業支出</t>
  </si>
  <si>
    <t>ˉ5651032000
水環境建設</t>
  </si>
  <si>
    <t>ˉ5651032010
水與發展</t>
  </si>
  <si>
    <t>ˉ5651032020
水與安全</t>
  </si>
  <si>
    <t>ˉ5651035000
城鄉建設</t>
  </si>
  <si>
    <t>ˉ5651035010
加速推動地方創生</t>
  </si>
  <si>
    <t>ˉ0051040000
農業試驗所</t>
  </si>
  <si>
    <t>ˉ5651040000
農業支出</t>
  </si>
  <si>
    <t>ˉ5651044000
數位建設</t>
  </si>
  <si>
    <t>ˉ5651044010
基礎建設環境</t>
  </si>
  <si>
    <t>ˉ5651044020
推廣數位公益服務</t>
  </si>
  <si>
    <t>ˉ0051150000
臺中區農業改良場</t>
  </si>
  <si>
    <t>ˉ5651150000
農業支出</t>
  </si>
  <si>
    <t>ˉ5651154000
數位建設</t>
  </si>
  <si>
    <t>ˉ5651154010
推廣數位公益服務</t>
  </si>
  <si>
    <t>ˉ0051170000
高雄區農業改良場</t>
  </si>
  <si>
    <t>ˉ5651170000
農業支出</t>
  </si>
  <si>
    <t>ˉ5651174000
數位建設</t>
  </si>
  <si>
    <t>ˉ5651174010
推廣數位公益服務</t>
  </si>
  <si>
    <t>ˉ0051200000
漁業署及所屬</t>
  </si>
  <si>
    <t>ˉ5651200000
農業支出</t>
  </si>
  <si>
    <t>ˉ5651202000
水環境建設</t>
  </si>
  <si>
    <t>ˉ5651202010
水與安全</t>
  </si>
  <si>
    <t>ˉ5651202020
水與環境</t>
  </si>
  <si>
    <t>ˉ5651205000
城鄉建設</t>
  </si>
  <si>
    <t>ˉ5651205010
加速推動地方創生</t>
  </si>
  <si>
    <t>ˉ0051500000
動植物防疫檢疫局及所屬</t>
  </si>
  <si>
    <t>ˉ5651500000
農業支出</t>
  </si>
  <si>
    <t>ˉ5651504000
數位建設</t>
  </si>
  <si>
    <t>ˉ5651504010
推廣數位公益服務</t>
  </si>
  <si>
    <t>ˉ0051700000
農糧署及所屬</t>
  </si>
  <si>
    <t>ˉ5651700000
農業支出</t>
  </si>
  <si>
    <t>ˉ5651704000
數位建設</t>
  </si>
  <si>
    <t>ˉ5651704010
推廣數位公益服務</t>
  </si>
  <si>
    <t>ˉ5651705000
城鄉建設</t>
  </si>
  <si>
    <t>ˉ5651705010
加速推動地方創生</t>
  </si>
  <si>
    <t>ˉ0051800000
農田水利署</t>
  </si>
  <si>
    <t>ˉ5651800000
農業支出</t>
  </si>
  <si>
    <t>ˉ5651802000
水環境建設</t>
  </si>
  <si>
    <t>ˉ5651802010
水與安全</t>
  </si>
  <si>
    <t>ˉ0057000000
衛生福利部主管</t>
  </si>
  <si>
    <t>ˉ0057010000
衛生福利部</t>
  </si>
  <si>
    <t>ˉ6557010000
醫療保健支出</t>
  </si>
  <si>
    <t>ˉ6557014000
數位建設</t>
  </si>
  <si>
    <t>ˉ6557014010
推廣數位公益服務</t>
  </si>
  <si>
    <t>ˉ6557015000
城鄉建設</t>
  </si>
  <si>
    <t>ˉ6557015010
公共服務據點整備</t>
  </si>
  <si>
    <t>ˉ6557015020
加速推動地方創生</t>
  </si>
  <si>
    <t>ˉ0057150000
食品藥物管理署</t>
  </si>
  <si>
    <t>ˉ6557150000
醫療保健支出</t>
  </si>
  <si>
    <t>ˉ6557154000
數位建設</t>
  </si>
  <si>
    <t>ˉ6557154010
推廣數位公益服務</t>
  </si>
  <si>
    <t>ˉ6557157000
食品安全建設</t>
  </si>
  <si>
    <t>ˉ0057250000
中央健康保險署</t>
  </si>
  <si>
    <t>ˉ6557250000
醫療保健支出</t>
  </si>
  <si>
    <t>ˉ6557254000
數位建設</t>
  </si>
  <si>
    <t>ˉ6557254010
推廣數位公益服務</t>
  </si>
  <si>
    <t>ˉ0057300000
國民健康署</t>
  </si>
  <si>
    <t>ˉ6557300000
醫療保健支出</t>
  </si>
  <si>
    <t>ˉ6557305000
城鄉建設</t>
  </si>
  <si>
    <t>ˉ6557305010
公共服務據點整備</t>
  </si>
  <si>
    <t>ˉ0057350000
社會及家庭署</t>
  </si>
  <si>
    <t>ˉ6357350000
福利服務支出</t>
  </si>
  <si>
    <t>ˉ6357355000
城鄉建設</t>
  </si>
  <si>
    <t>ˉ6357355010
公共服務據點整備</t>
  </si>
  <si>
    <t>ˉ6357356000
因應少子化友善育兒空間建設</t>
  </si>
  <si>
    <t>11</t>
  </si>
  <si>
    <t>ˉ0060000000
環境保護署主管</t>
  </si>
  <si>
    <t>ˉ0060010000
環境保護署</t>
  </si>
  <si>
    <t>ˉ7160010000
環境保護支出</t>
  </si>
  <si>
    <t>ˉ7160012000
水環境建設</t>
  </si>
  <si>
    <t>ˉ7160012010
水與發展</t>
  </si>
  <si>
    <t>ˉ7160012020
水與環境</t>
  </si>
  <si>
    <t>ˉ7160014000
數位建設</t>
  </si>
  <si>
    <t>ˉ7160014010
建構開放政府及智慧城鄉服務</t>
  </si>
  <si>
    <t>ˉ0060100000
環境檢驗所</t>
  </si>
  <si>
    <t>ˉ7160100000
環境保護支出</t>
  </si>
  <si>
    <t>ˉ7160104000
數位建設</t>
  </si>
  <si>
    <t>ˉ7160104010
建構開放政府及智慧城鄉服務</t>
  </si>
  <si>
    <t>12</t>
  </si>
  <si>
    <t>ˉ0061000000
文化部主管</t>
  </si>
  <si>
    <t>ˉ0061010000
文化部</t>
  </si>
  <si>
    <t>ˉ5361010000
文化支出</t>
  </si>
  <si>
    <t>ˉ5361014000
數位建設</t>
  </si>
  <si>
    <t>ˉ5361014010
發展數位文創普及高畫質服務</t>
  </si>
  <si>
    <t>ˉ5361014020
基礎建設環境</t>
  </si>
  <si>
    <t>ˉ5361014030
推廣數位公益服務</t>
  </si>
  <si>
    <t>ˉ5361015000
城鄉建設</t>
  </si>
  <si>
    <t>ˉ5361015010
文化生活圈建設</t>
  </si>
  <si>
    <t>ˉ5361015020
加速推動地方創生</t>
  </si>
  <si>
    <t>ˉ0061100000
文化資產局</t>
  </si>
  <si>
    <t>ˉ5361100000
文化支出</t>
  </si>
  <si>
    <t>ˉ5361105000
城鄉建設</t>
  </si>
  <si>
    <t>ˉ5361105010
文化生活圈建設</t>
  </si>
  <si>
    <t>ˉ5361105020
加速推動地方創生</t>
  </si>
  <si>
    <t>ˉ0061400000
國立臺灣美術館及所屬</t>
  </si>
  <si>
    <t>ˉ5361400000
文化支出</t>
  </si>
  <si>
    <t>ˉ5361404000
數位建設</t>
  </si>
  <si>
    <t>ˉ5361404010
推廣數位公益服務</t>
  </si>
  <si>
    <t>ˉ0061700000
國立臺灣史前文化博物館</t>
  </si>
  <si>
    <t>ˉ5361700000
文化支出</t>
  </si>
  <si>
    <t>ˉ5361705000
城鄉建設</t>
  </si>
  <si>
    <t>ˉ5361705010
文化生活圈建設</t>
  </si>
  <si>
    <t>13</t>
  </si>
  <si>
    <t>ˉ0065000000
科技部主管</t>
  </si>
  <si>
    <t>ˉ0065010000
科技部</t>
  </si>
  <si>
    <t>ˉ5265010000
科學支出</t>
  </si>
  <si>
    <t>ˉ5265013000
綠能建設</t>
  </si>
  <si>
    <t>ˉ5265013010
加速綠能科學城建置</t>
  </si>
  <si>
    <t>ˉ5265014000
數位建設</t>
  </si>
  <si>
    <t>ˉ5265014010
建構開放政府及智慧城鄉服務</t>
  </si>
  <si>
    <t>ˉ5265014020
基礎建設環境</t>
  </si>
  <si>
    <t>ˉ5265014030
產業數位轉型</t>
  </si>
  <si>
    <t>ˉ5265014040
數位人才淬煉</t>
  </si>
  <si>
    <t>ˉ5265014050
5G基礎公共建設</t>
  </si>
  <si>
    <t>ˉ5265018000
人才培育促進就業建設</t>
  </si>
  <si>
    <t>14</t>
  </si>
  <si>
    <t>ˉ0067000000
海洋委員會主管</t>
  </si>
  <si>
    <t>ˉ0067010000
海洋委員會</t>
  </si>
  <si>
    <t>ˉ5967010000
其他經濟服務支出</t>
  </si>
  <si>
    <t>ˉ5967012000
水環境建設</t>
  </si>
  <si>
    <t>ˉ5967012010
水與環境</t>
  </si>
  <si>
    <t>ˉ0067100000
海巡署及所屬</t>
  </si>
  <si>
    <t>ˉ5967100000
其他經濟服務支出</t>
  </si>
  <si>
    <t>ˉ5967102000
水環境建設</t>
  </si>
  <si>
    <t>ˉ5967102010
水與環境</t>
  </si>
  <si>
    <t>ˉ0067300000
國家海洋研究院</t>
  </si>
  <si>
    <t>ˉ5967300000
其他經濟服務支出</t>
  </si>
  <si>
    <t>ˉ5967302000
水環境建設</t>
  </si>
  <si>
    <t>ˉ5967302010
水與環境</t>
  </si>
  <si>
    <t>歲出執行</t>
  </si>
  <si>
    <t>ˉ3703615020
推動原住民族多元產業發展2.0</t>
  </si>
  <si>
    <t>中央政府前瞻基礎建設計畫</t>
  </si>
  <si>
    <t>第3期特別預算半年結算報告</t>
  </si>
  <si>
    <t>中華民國110年01月01日</t>
  </si>
  <si>
    <t>至110年06月30日</t>
  </si>
  <si>
    <t>名稱及編號</t>
  </si>
  <si>
    <t>占分配數％</t>
  </si>
  <si>
    <t>占累計分配數％</t>
  </si>
  <si>
    <t xml:space="preserve">        合                      計</t>
  </si>
  <si>
    <t>　　合                      計</t>
  </si>
  <si>
    <t>歲出執行結算表</t>
  </si>
  <si>
    <t>已分配尚未
執行數</t>
  </si>
  <si>
    <t xml:space="preserve"> 　　  合                            計</t>
  </si>
  <si>
    <t>ˉ3703615020
推動原住民族多元產業發展2.0</t>
  </si>
  <si>
    <t>ˉ5120105010
公立高級中等以下學校電力系統改善暨冷氣裝設</t>
  </si>
  <si>
    <t>ˉ5226313010
前瞻技術驗證及健全綠色金融機制</t>
  </si>
  <si>
    <t>ˉ5226903010
前瞻技術驗證及健全綠色金融機制</t>
  </si>
  <si>
    <t>ˉ5265013020
前瞻技術驗證及健全綠色金融機制</t>
  </si>
  <si>
    <t>ˉ5303645020
加速推動地方創生</t>
  </si>
  <si>
    <t>第3期特別預算半年結算報告</t>
  </si>
  <si>
    <t>已分配尚
未執行數</t>
  </si>
  <si>
    <t>融資調度執行結算表</t>
  </si>
  <si>
    <t>-本年度</t>
  </si>
  <si>
    <t>項目</t>
  </si>
  <si>
    <t>全 部 計 畫 預 算 數</t>
  </si>
  <si>
    <t>執行數</t>
  </si>
  <si>
    <t>已分配尚未執行數</t>
  </si>
  <si>
    <t>合計</t>
  </si>
  <si>
    <t xml:space="preserve">               合　　   　 計　</t>
  </si>
  <si>
    <t>債務之舉借</t>
  </si>
  <si>
    <t>融資調度執行</t>
  </si>
  <si>
    <t>累計結算表</t>
  </si>
  <si>
    <t>全 部 計 畫 預 算 數</t>
  </si>
  <si>
    <t>累計分配數</t>
  </si>
  <si>
    <t>累計執行數</t>
  </si>
  <si>
    <t>累計執行數占累計分配數％</t>
  </si>
  <si>
    <t xml:space="preserve">     　    合                             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</si>
</sst>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_);[Red]\(#,##0.00\)"/>
    <numFmt numFmtId="178" formatCode="#,##0.0_);[Red]\(#,##0.0\)"/>
    <numFmt numFmtId="179" formatCode="0.0_ "/>
    <numFmt numFmtId="180" formatCode="#,##0_);[Red]\(#,##0\)"/>
    <numFmt numFmtId="181" formatCode="_-* #,##0.0_-;\-* #,##0.0_-;_-* &quot;-&quot;_-;_-@_-"/>
    <numFmt numFmtId="182" formatCode="_-* #,##0.00_-;\-* #,##0.00_-;_-* &quot;-&quot;_-;_-@_-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標楷體"/>
      <family val="4"/>
    </font>
    <font>
      <sz val="16"/>
      <color indexed="8"/>
      <name val="新細明體"/>
      <family val="1"/>
    </font>
    <font>
      <sz val="10"/>
      <name val="新細明體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distributed" vertical="center" wrapText="1"/>
    </xf>
    <xf numFmtId="3" fontId="3" fillId="0" borderId="18" xfId="0" applyNumberFormat="1" applyFont="1" applyBorder="1" applyAlignment="1">
      <alignment horizontal="distributed" vertical="center" wrapText="1"/>
    </xf>
    <xf numFmtId="0" fontId="16" fillId="0" borderId="10" xfId="0" applyFont="1" applyFill="1" applyBorder="1" applyAlignment="1">
      <alignment horizontal="left" vertical="center" wrapText="1"/>
    </xf>
    <xf numFmtId="41" fontId="12" fillId="0" borderId="10" xfId="0" applyNumberFormat="1" applyFont="1" applyBorder="1" applyAlignment="1">
      <alignment horizontal="right" vertical="center"/>
    </xf>
    <xf numFmtId="41" fontId="12" fillId="0" borderId="10" xfId="0" applyNumberFormat="1" applyFont="1" applyBorder="1" applyAlignment="1">
      <alignment horizontal="right"/>
    </xf>
    <xf numFmtId="41" fontId="12" fillId="0" borderId="14" xfId="0" applyNumberFormat="1" applyFont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3" fontId="3" fillId="0" borderId="16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distributed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41" fontId="12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top" wrapText="1"/>
    </xf>
    <xf numFmtId="41" fontId="12" fillId="0" borderId="10" xfId="0" applyNumberFormat="1" applyFont="1" applyBorder="1" applyAlignment="1">
      <alignment horizontal="right" vertical="top"/>
    </xf>
    <xf numFmtId="41" fontId="12" fillId="0" borderId="11" xfId="0" applyNumberFormat="1" applyFont="1" applyBorder="1" applyAlignment="1">
      <alignment horizontal="right" vertical="top"/>
    </xf>
    <xf numFmtId="0" fontId="18" fillId="0" borderId="12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right" vertical="top"/>
    </xf>
    <xf numFmtId="4" fontId="19" fillId="0" borderId="11" xfId="0" applyNumberFormat="1" applyFont="1" applyBorder="1" applyAlignment="1">
      <alignment horizontal="right" vertical="top"/>
    </xf>
    <xf numFmtId="0" fontId="18" fillId="0" borderId="13" xfId="0" applyFont="1" applyBorder="1" applyAlignment="1">
      <alignment horizontal="left" vertical="top" wrapText="1"/>
    </xf>
    <xf numFmtId="4" fontId="19" fillId="0" borderId="14" xfId="0" applyNumberFormat="1" applyFont="1" applyBorder="1" applyAlignment="1">
      <alignment horizontal="right" vertical="top"/>
    </xf>
    <xf numFmtId="4" fontId="19" fillId="0" borderId="15" xfId="0" applyNumberFormat="1" applyFont="1" applyBorder="1" applyAlignment="1">
      <alignment horizontal="right" vertical="top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176" fontId="12" fillId="0" borderId="10" xfId="0" applyNumberFormat="1" applyFont="1" applyBorder="1" applyAlignment="1">
      <alignment horizontal="right" vertical="top"/>
    </xf>
    <xf numFmtId="41" fontId="12" fillId="0" borderId="10" xfId="0" applyNumberFormat="1" applyFont="1" applyFill="1" applyBorder="1" applyAlignment="1">
      <alignment horizontal="right"/>
    </xf>
    <xf numFmtId="41" fontId="12" fillId="0" borderId="11" xfId="0" applyNumberFormat="1" applyFont="1" applyFill="1" applyBorder="1" applyAlignment="1">
      <alignment horizontal="right"/>
    </xf>
    <xf numFmtId="178" fontId="12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41" fontId="12" fillId="0" borderId="14" xfId="0" applyNumberFormat="1" applyFont="1" applyFill="1" applyBorder="1" applyAlignment="1">
      <alignment horizontal="right"/>
    </xf>
    <xf numFmtId="178" fontId="12" fillId="0" borderId="14" xfId="0" applyNumberFormat="1" applyFont="1" applyFill="1" applyBorder="1" applyAlignment="1">
      <alignment horizontal="right"/>
    </xf>
    <xf numFmtId="41" fontId="12" fillId="0" borderId="1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41" fontId="12" fillId="0" borderId="20" xfId="0" applyNumberFormat="1" applyFont="1" applyFill="1" applyBorder="1" applyAlignment="1">
      <alignment horizontal="right"/>
    </xf>
    <xf numFmtId="41" fontId="12" fillId="0" borderId="21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178" fontId="12" fillId="0" borderId="10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distributed" vertical="center" wrapText="1"/>
    </xf>
    <xf numFmtId="3" fontId="3" fillId="0" borderId="23" xfId="0" applyNumberFormat="1" applyFont="1" applyBorder="1" applyAlignment="1">
      <alignment horizontal="distributed" vertical="center" wrapText="1"/>
    </xf>
    <xf numFmtId="3" fontId="3" fillId="0" borderId="17" xfId="0" applyNumberFormat="1" applyFont="1" applyBorder="1" applyAlignment="1">
      <alignment horizontal="distributed" vertical="center" wrapText="1"/>
    </xf>
    <xf numFmtId="3" fontId="3" fillId="0" borderId="21" xfId="0" applyNumberFormat="1" applyFont="1" applyBorder="1" applyAlignment="1">
      <alignment horizontal="distributed" vertical="center" wrapText="1"/>
    </xf>
    <xf numFmtId="3" fontId="3" fillId="0" borderId="15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3" fontId="3" fillId="0" borderId="24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3" fontId="3" fillId="0" borderId="20" xfId="0" applyNumberFormat="1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3" fontId="8" fillId="0" borderId="1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3" fontId="3" fillId="0" borderId="22" xfId="0" applyNumberFormat="1" applyFont="1" applyFill="1" applyBorder="1" applyAlignment="1">
      <alignment horizontal="distributed" vertical="center" wrapText="1"/>
    </xf>
    <xf numFmtId="3" fontId="3" fillId="0" borderId="23" xfId="0" applyNumberFormat="1" applyFont="1" applyFill="1" applyBorder="1" applyAlignment="1">
      <alignment horizontal="distributed" vertical="center" wrapText="1"/>
    </xf>
    <xf numFmtId="3" fontId="3" fillId="0" borderId="17" xfId="0" applyNumberFormat="1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 wrapText="1"/>
    </xf>
    <xf numFmtId="3" fontId="3" fillId="0" borderId="21" xfId="0" applyNumberFormat="1" applyFont="1" applyFill="1" applyBorder="1" applyAlignment="1">
      <alignment horizontal="distributed" vertical="center" wrapText="1"/>
    </xf>
    <xf numFmtId="3" fontId="3" fillId="0" borderId="15" xfId="0" applyNumberFormat="1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horizontal="distributed" vertical="center" wrapText="1"/>
    </xf>
    <xf numFmtId="3" fontId="3" fillId="0" borderId="20" xfId="0" applyNumberFormat="1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0" xfId="0" applyNumberFormat="1" applyFont="1" applyBorder="1" applyAlignment="1">
      <alignment horizontal="distributed" vertical="center" wrapText="1"/>
    </xf>
    <xf numFmtId="0" fontId="3" fillId="0" borderId="14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3" fillId="0" borderId="22" xfId="0" applyNumberFormat="1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3" fillId="0" borderId="21" xfId="0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 wrapText="1"/>
    </xf>
    <xf numFmtId="0" fontId="52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21" xfId="0" applyNumberFormat="1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workbookViewId="0" topLeftCell="A1">
      <selection activeCell="E9" sqref="E9"/>
    </sheetView>
  </sheetViews>
  <sheetFormatPr defaultColWidth="9.00390625" defaultRowHeight="28.5" customHeight="1"/>
  <cols>
    <col min="1" max="1" width="2.875" style="15" customWidth="1"/>
    <col min="2" max="2" width="2.875" style="16" customWidth="1"/>
    <col min="3" max="4" width="3.00390625" style="16" customWidth="1"/>
    <col min="5" max="5" width="21.625" style="5" customWidth="1"/>
    <col min="6" max="6" width="13.375" style="7" customWidth="1"/>
    <col min="7" max="7" width="14.00390625" style="7" customWidth="1"/>
    <col min="8" max="8" width="14.625" style="7" customWidth="1"/>
    <col min="9" max="9" width="14.25390625" style="7" customWidth="1"/>
    <col min="10" max="10" width="16.25390625" style="7" customWidth="1"/>
    <col min="11" max="11" width="14.50390625" style="7" customWidth="1"/>
    <col min="12" max="12" width="12.625" style="7" customWidth="1"/>
    <col min="13" max="13" width="11.625" style="7" customWidth="1"/>
    <col min="14" max="14" width="14.25390625" style="7" customWidth="1"/>
    <col min="15" max="15" width="7.875" style="7" customWidth="1"/>
    <col min="16" max="16" width="12.625" style="10" customWidth="1"/>
    <col min="17" max="16384" width="9.00390625" style="1" customWidth="1"/>
  </cols>
  <sheetData>
    <row r="1" spans="1:16" s="2" customFormat="1" ht="21" customHeight="1">
      <c r="A1" s="12"/>
      <c r="B1" s="12"/>
      <c r="C1" s="12"/>
      <c r="D1" s="12"/>
      <c r="E1" s="121" t="s">
        <v>495</v>
      </c>
      <c r="F1" s="122"/>
      <c r="G1" s="122"/>
      <c r="H1" s="122"/>
      <c r="I1" s="122"/>
      <c r="J1" s="123" t="s">
        <v>496</v>
      </c>
      <c r="K1" s="123"/>
      <c r="L1" s="123"/>
      <c r="M1" s="122"/>
      <c r="N1" s="122"/>
      <c r="O1" s="122"/>
      <c r="P1" s="8"/>
    </row>
    <row r="2" spans="1:16" s="2" customFormat="1" ht="21" customHeight="1">
      <c r="A2" s="12"/>
      <c r="B2" s="12"/>
      <c r="C2" s="12"/>
      <c r="D2" s="12"/>
      <c r="E2" s="4"/>
      <c r="F2" s="6"/>
      <c r="G2" s="6"/>
      <c r="H2" s="124" t="s">
        <v>0</v>
      </c>
      <c r="I2" s="125"/>
      <c r="J2" s="117" t="s">
        <v>1</v>
      </c>
      <c r="K2" s="117"/>
      <c r="L2" s="9"/>
      <c r="M2" s="9"/>
      <c r="N2" s="6"/>
      <c r="O2" s="6"/>
      <c r="P2" s="6"/>
    </row>
    <row r="3" spans="1:16" s="3" customFormat="1" ht="16.5" customHeight="1">
      <c r="A3" s="110" t="s">
        <v>2</v>
      </c>
      <c r="B3" s="110"/>
      <c r="C3" s="110"/>
      <c r="D3" s="110"/>
      <c r="E3" s="111"/>
      <c r="F3" s="6"/>
      <c r="G3" s="6"/>
      <c r="H3" s="126" t="s">
        <v>497</v>
      </c>
      <c r="I3" s="127"/>
      <c r="J3" s="118" t="s">
        <v>498</v>
      </c>
      <c r="K3" s="118"/>
      <c r="L3" s="9"/>
      <c r="M3" s="9"/>
      <c r="N3" s="9"/>
      <c r="O3" s="119" t="s">
        <v>3</v>
      </c>
      <c r="P3" s="120"/>
    </row>
    <row r="4" spans="1:16" s="3" customFormat="1" ht="25.5" customHeight="1">
      <c r="A4" s="128" t="s">
        <v>4</v>
      </c>
      <c r="B4" s="128"/>
      <c r="C4" s="128"/>
      <c r="D4" s="128"/>
      <c r="E4" s="129"/>
      <c r="F4" s="112" t="s">
        <v>5</v>
      </c>
      <c r="G4" s="113"/>
      <c r="H4" s="114"/>
      <c r="I4" s="112" t="s">
        <v>6</v>
      </c>
      <c r="J4" s="113"/>
      <c r="K4" s="113"/>
      <c r="L4" s="112" t="s">
        <v>7</v>
      </c>
      <c r="M4" s="113"/>
      <c r="N4" s="113"/>
      <c r="O4" s="114"/>
      <c r="P4" s="115" t="s">
        <v>8</v>
      </c>
    </row>
    <row r="5" spans="1:16" s="3" customFormat="1" ht="33" customHeight="1">
      <c r="A5" s="25" t="s">
        <v>9</v>
      </c>
      <c r="B5" s="31" t="s">
        <v>10</v>
      </c>
      <c r="C5" s="31" t="s">
        <v>11</v>
      </c>
      <c r="D5" s="31" t="s">
        <v>12</v>
      </c>
      <c r="E5" s="31" t="s">
        <v>499</v>
      </c>
      <c r="F5" s="32" t="s">
        <v>13</v>
      </c>
      <c r="G5" s="32" t="s">
        <v>14</v>
      </c>
      <c r="H5" s="32" t="s">
        <v>15</v>
      </c>
      <c r="I5" s="32" t="s">
        <v>16</v>
      </c>
      <c r="J5" s="32" t="s">
        <v>17</v>
      </c>
      <c r="K5" s="32" t="s">
        <v>15</v>
      </c>
      <c r="L5" s="32" t="s">
        <v>18</v>
      </c>
      <c r="M5" s="32" t="s">
        <v>19</v>
      </c>
      <c r="N5" s="32" t="s">
        <v>15</v>
      </c>
      <c r="O5" s="32" t="s">
        <v>500</v>
      </c>
      <c r="P5" s="116"/>
    </row>
    <row r="6" spans="1:16" ht="27" customHeight="1">
      <c r="A6" s="13" t="s">
        <v>20</v>
      </c>
      <c r="B6" s="14" t="s">
        <v>20</v>
      </c>
      <c r="C6" s="14" t="s">
        <v>20</v>
      </c>
      <c r="D6" s="14" t="s">
        <v>20</v>
      </c>
      <c r="E6" s="5" t="s">
        <v>503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f>L7+L35+L46</f>
        <v>99441011</v>
      </c>
      <c r="M6" s="34">
        <f>M7+M35+M46</f>
        <v>0</v>
      </c>
      <c r="N6" s="34">
        <f>L6+M6</f>
        <v>99441011</v>
      </c>
      <c r="O6" s="34">
        <v>0</v>
      </c>
      <c r="P6" s="11">
        <f>K6-N6</f>
        <v>-99441011</v>
      </c>
    </row>
    <row r="7" spans="1:16" ht="27" customHeight="1">
      <c r="A7" s="15">
        <v>1</v>
      </c>
      <c r="B7" s="16" t="s">
        <v>20</v>
      </c>
      <c r="C7" s="16" t="s">
        <v>20</v>
      </c>
      <c r="D7" s="16" t="s">
        <v>20</v>
      </c>
      <c r="E7" s="5" t="s">
        <v>22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f>L8+L11+L14+L17+L20+L23+L26+L29+L32</f>
        <v>13590463</v>
      </c>
      <c r="M7" s="35">
        <v>0</v>
      </c>
      <c r="N7" s="35">
        <f aca="true" t="shared" si="0" ref="N7:N53">L7+M7</f>
        <v>13590463</v>
      </c>
      <c r="O7" s="35">
        <v>0</v>
      </c>
      <c r="P7" s="10">
        <f aca="true" t="shared" si="1" ref="P7:P53">K7-N7</f>
        <v>-13590463</v>
      </c>
    </row>
    <row r="8" spans="1:16" ht="27" customHeight="1">
      <c r="A8" s="15" t="s">
        <v>20</v>
      </c>
      <c r="B8" s="16">
        <v>1</v>
      </c>
      <c r="C8" s="16" t="s">
        <v>20</v>
      </c>
      <c r="D8" s="16" t="s">
        <v>20</v>
      </c>
      <c r="E8" s="5" t="s">
        <v>24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125100</v>
      </c>
      <c r="M8" s="35">
        <v>0</v>
      </c>
      <c r="N8" s="35">
        <f t="shared" si="0"/>
        <v>125100</v>
      </c>
      <c r="O8" s="35">
        <v>0</v>
      </c>
      <c r="P8" s="10">
        <f t="shared" si="1"/>
        <v>-125100</v>
      </c>
    </row>
    <row r="9" spans="1:16" ht="27" customHeight="1">
      <c r="A9" s="15" t="s">
        <v>20</v>
      </c>
      <c r="B9" s="16" t="s">
        <v>20</v>
      </c>
      <c r="C9" s="16">
        <v>1</v>
      </c>
      <c r="D9" s="16" t="s">
        <v>20</v>
      </c>
      <c r="E9" s="5" t="s">
        <v>25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125100</v>
      </c>
      <c r="M9" s="35">
        <v>0</v>
      </c>
      <c r="N9" s="35">
        <f t="shared" si="0"/>
        <v>125100</v>
      </c>
      <c r="O9" s="35">
        <v>0</v>
      </c>
      <c r="P9" s="10">
        <f t="shared" si="1"/>
        <v>-125100</v>
      </c>
    </row>
    <row r="10" spans="1:16" ht="27" customHeight="1">
      <c r="A10" s="15" t="s">
        <v>20</v>
      </c>
      <c r="B10" s="16" t="s">
        <v>20</v>
      </c>
      <c r="C10" s="16" t="s">
        <v>20</v>
      </c>
      <c r="D10" s="16" t="s">
        <v>23</v>
      </c>
      <c r="E10" s="5" t="s">
        <v>26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125100</v>
      </c>
      <c r="M10" s="35">
        <v>0</v>
      </c>
      <c r="N10" s="35">
        <f t="shared" si="0"/>
        <v>125100</v>
      </c>
      <c r="O10" s="35">
        <v>0</v>
      </c>
      <c r="P10" s="10">
        <f t="shared" si="1"/>
        <v>-125100</v>
      </c>
    </row>
    <row r="11" spans="1:16" ht="27" customHeight="1">
      <c r="A11" s="15" t="s">
        <v>20</v>
      </c>
      <c r="B11" s="16">
        <v>2</v>
      </c>
      <c r="C11" s="16" t="s">
        <v>20</v>
      </c>
      <c r="D11" s="16" t="s">
        <v>20</v>
      </c>
      <c r="E11" s="5" t="s">
        <v>27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2273201</v>
      </c>
      <c r="M11" s="35">
        <v>0</v>
      </c>
      <c r="N11" s="35">
        <f t="shared" si="0"/>
        <v>2273201</v>
      </c>
      <c r="O11" s="35">
        <v>0</v>
      </c>
      <c r="P11" s="10">
        <f t="shared" si="1"/>
        <v>-2273201</v>
      </c>
    </row>
    <row r="12" spans="1:16" ht="27" customHeight="1">
      <c r="A12" s="15" t="s">
        <v>20</v>
      </c>
      <c r="B12" s="16" t="s">
        <v>20</v>
      </c>
      <c r="C12" s="16">
        <v>1</v>
      </c>
      <c r="D12" s="16" t="s">
        <v>20</v>
      </c>
      <c r="E12" s="5" t="s">
        <v>29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2273201</v>
      </c>
      <c r="M12" s="35">
        <v>0</v>
      </c>
      <c r="N12" s="35">
        <f t="shared" si="0"/>
        <v>2273201</v>
      </c>
      <c r="O12" s="35">
        <v>0</v>
      </c>
      <c r="P12" s="10">
        <f t="shared" si="1"/>
        <v>-2273201</v>
      </c>
    </row>
    <row r="13" spans="1:16" ht="27" customHeight="1">
      <c r="A13" s="15" t="s">
        <v>20</v>
      </c>
      <c r="B13" s="16" t="s">
        <v>20</v>
      </c>
      <c r="C13" s="16" t="s">
        <v>20</v>
      </c>
      <c r="D13" s="16" t="s">
        <v>23</v>
      </c>
      <c r="E13" s="5" t="s">
        <v>30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2273201</v>
      </c>
      <c r="M13" s="35">
        <v>0</v>
      </c>
      <c r="N13" s="35">
        <f t="shared" si="0"/>
        <v>2273201</v>
      </c>
      <c r="O13" s="35">
        <v>0</v>
      </c>
      <c r="P13" s="10">
        <f t="shared" si="1"/>
        <v>-2273201</v>
      </c>
    </row>
    <row r="14" spans="1:16" ht="27" customHeight="1">
      <c r="A14" s="15" t="s">
        <v>20</v>
      </c>
      <c r="B14" s="16">
        <v>3</v>
      </c>
      <c r="C14" s="16" t="s">
        <v>20</v>
      </c>
      <c r="D14" s="16" t="s">
        <v>20</v>
      </c>
      <c r="E14" s="5" t="s">
        <v>31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55000</v>
      </c>
      <c r="M14" s="35">
        <v>0</v>
      </c>
      <c r="N14" s="35">
        <f t="shared" si="0"/>
        <v>55000</v>
      </c>
      <c r="O14" s="35">
        <v>0</v>
      </c>
      <c r="P14" s="10">
        <f t="shared" si="1"/>
        <v>-55000</v>
      </c>
    </row>
    <row r="15" spans="1:16" ht="27" customHeight="1">
      <c r="A15" s="15" t="s">
        <v>20</v>
      </c>
      <c r="B15" s="16" t="s">
        <v>20</v>
      </c>
      <c r="C15" s="16">
        <v>1</v>
      </c>
      <c r="D15" s="16" t="s">
        <v>20</v>
      </c>
      <c r="E15" s="5" t="s">
        <v>33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55000</v>
      </c>
      <c r="M15" s="35">
        <v>0</v>
      </c>
      <c r="N15" s="35">
        <f t="shared" si="0"/>
        <v>55000</v>
      </c>
      <c r="O15" s="35">
        <v>0</v>
      </c>
      <c r="P15" s="10">
        <f t="shared" si="1"/>
        <v>-55000</v>
      </c>
    </row>
    <row r="16" spans="1:16" ht="27" customHeight="1">
      <c r="A16" s="15" t="s">
        <v>20</v>
      </c>
      <c r="B16" s="16" t="s">
        <v>20</v>
      </c>
      <c r="C16" s="16" t="s">
        <v>20</v>
      </c>
      <c r="D16" s="16" t="s">
        <v>23</v>
      </c>
      <c r="E16" s="5" t="s">
        <v>34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55000</v>
      </c>
      <c r="M16" s="35">
        <v>0</v>
      </c>
      <c r="N16" s="35">
        <f t="shared" si="0"/>
        <v>55000</v>
      </c>
      <c r="O16" s="35">
        <v>0</v>
      </c>
      <c r="P16" s="10">
        <f t="shared" si="1"/>
        <v>-55000</v>
      </c>
    </row>
    <row r="17" spans="1:16" ht="27" customHeight="1">
      <c r="A17" s="15" t="s">
        <v>20</v>
      </c>
      <c r="B17" s="16">
        <v>4</v>
      </c>
      <c r="C17" s="16" t="s">
        <v>20</v>
      </c>
      <c r="D17" s="16" t="s">
        <v>20</v>
      </c>
      <c r="E17" s="5" t="s">
        <v>35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552576</v>
      </c>
      <c r="M17" s="35">
        <v>0</v>
      </c>
      <c r="N17" s="35">
        <f t="shared" si="0"/>
        <v>552576</v>
      </c>
      <c r="O17" s="35">
        <v>0</v>
      </c>
      <c r="P17" s="10">
        <f t="shared" si="1"/>
        <v>-552576</v>
      </c>
    </row>
    <row r="18" spans="1:16" ht="27" customHeight="1">
      <c r="A18" s="15" t="s">
        <v>20</v>
      </c>
      <c r="B18" s="16" t="s">
        <v>20</v>
      </c>
      <c r="C18" s="16">
        <v>1</v>
      </c>
      <c r="D18" s="16" t="s">
        <v>20</v>
      </c>
      <c r="E18" s="5" t="s">
        <v>37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552576</v>
      </c>
      <c r="M18" s="35">
        <v>0</v>
      </c>
      <c r="N18" s="35">
        <f t="shared" si="0"/>
        <v>552576</v>
      </c>
      <c r="O18" s="35">
        <v>0</v>
      </c>
      <c r="P18" s="10">
        <f t="shared" si="1"/>
        <v>-552576</v>
      </c>
    </row>
    <row r="19" spans="1:16" ht="27" customHeight="1">
      <c r="A19" s="15" t="s">
        <v>20</v>
      </c>
      <c r="B19" s="16" t="s">
        <v>20</v>
      </c>
      <c r="C19" s="16" t="s">
        <v>20</v>
      </c>
      <c r="D19" s="16" t="s">
        <v>23</v>
      </c>
      <c r="E19" s="5" t="s">
        <v>38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552576</v>
      </c>
      <c r="M19" s="35">
        <v>0</v>
      </c>
      <c r="N19" s="35">
        <f t="shared" si="0"/>
        <v>552576</v>
      </c>
      <c r="O19" s="35">
        <v>0</v>
      </c>
      <c r="P19" s="10">
        <f t="shared" si="1"/>
        <v>-552576</v>
      </c>
    </row>
    <row r="20" spans="1:16" ht="27" customHeight="1">
      <c r="A20" s="15" t="s">
        <v>20</v>
      </c>
      <c r="B20" s="16">
        <v>5</v>
      </c>
      <c r="C20" s="16" t="s">
        <v>20</v>
      </c>
      <c r="D20" s="16" t="s">
        <v>20</v>
      </c>
      <c r="E20" s="5" t="s">
        <v>39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10296</v>
      </c>
      <c r="M20" s="35">
        <v>0</v>
      </c>
      <c r="N20" s="35">
        <f t="shared" si="0"/>
        <v>10296</v>
      </c>
      <c r="O20" s="35">
        <v>0</v>
      </c>
      <c r="P20" s="10">
        <f t="shared" si="1"/>
        <v>-10296</v>
      </c>
    </row>
    <row r="21" spans="1:16" ht="27" customHeight="1">
      <c r="A21" s="15" t="s">
        <v>20</v>
      </c>
      <c r="B21" s="16" t="s">
        <v>20</v>
      </c>
      <c r="C21" s="16">
        <v>1</v>
      </c>
      <c r="D21" s="16" t="s">
        <v>20</v>
      </c>
      <c r="E21" s="5" t="s">
        <v>41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10296</v>
      </c>
      <c r="M21" s="35">
        <v>0</v>
      </c>
      <c r="N21" s="35">
        <f t="shared" si="0"/>
        <v>10296</v>
      </c>
      <c r="O21" s="35">
        <v>0</v>
      </c>
      <c r="P21" s="10">
        <f t="shared" si="1"/>
        <v>-10296</v>
      </c>
    </row>
    <row r="22" spans="1:16" ht="27" customHeight="1">
      <c r="A22" s="15" t="s">
        <v>20</v>
      </c>
      <c r="B22" s="16" t="s">
        <v>20</v>
      </c>
      <c r="C22" s="16" t="s">
        <v>20</v>
      </c>
      <c r="D22" s="16" t="s">
        <v>23</v>
      </c>
      <c r="E22" s="5" t="s">
        <v>42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10296</v>
      </c>
      <c r="M22" s="35">
        <v>0</v>
      </c>
      <c r="N22" s="35">
        <f t="shared" si="0"/>
        <v>10296</v>
      </c>
      <c r="O22" s="35">
        <v>0</v>
      </c>
      <c r="P22" s="10">
        <f t="shared" si="1"/>
        <v>-10296</v>
      </c>
    </row>
    <row r="23" spans="1:16" ht="27" customHeight="1">
      <c r="A23" s="15" t="s">
        <v>20</v>
      </c>
      <c r="B23" s="16">
        <v>6</v>
      </c>
      <c r="C23" s="16" t="s">
        <v>20</v>
      </c>
      <c r="D23" s="16" t="s">
        <v>20</v>
      </c>
      <c r="E23" s="5" t="s">
        <v>43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2182259</v>
      </c>
      <c r="M23" s="35">
        <v>0</v>
      </c>
      <c r="N23" s="35">
        <f t="shared" si="0"/>
        <v>2182259</v>
      </c>
      <c r="O23" s="35">
        <v>0</v>
      </c>
      <c r="P23" s="10">
        <f t="shared" si="1"/>
        <v>-2182259</v>
      </c>
    </row>
    <row r="24" spans="1:16" ht="27" customHeight="1">
      <c r="A24" s="15" t="s">
        <v>20</v>
      </c>
      <c r="B24" s="16" t="s">
        <v>20</v>
      </c>
      <c r="C24" s="16">
        <v>1</v>
      </c>
      <c r="D24" s="16" t="s">
        <v>20</v>
      </c>
      <c r="E24" s="5" t="s">
        <v>45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2182259</v>
      </c>
      <c r="M24" s="35">
        <v>0</v>
      </c>
      <c r="N24" s="35">
        <f t="shared" si="0"/>
        <v>2182259</v>
      </c>
      <c r="O24" s="35">
        <v>0</v>
      </c>
      <c r="P24" s="10">
        <f t="shared" si="1"/>
        <v>-2182259</v>
      </c>
    </row>
    <row r="25" spans="1:16" ht="27" customHeight="1">
      <c r="A25" s="15" t="s">
        <v>20</v>
      </c>
      <c r="B25" s="16" t="s">
        <v>20</v>
      </c>
      <c r="C25" s="16" t="s">
        <v>20</v>
      </c>
      <c r="D25" s="16" t="s">
        <v>23</v>
      </c>
      <c r="E25" s="5" t="s">
        <v>46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2182259</v>
      </c>
      <c r="M25" s="35">
        <v>0</v>
      </c>
      <c r="N25" s="35">
        <f t="shared" si="0"/>
        <v>2182259</v>
      </c>
      <c r="O25" s="35">
        <v>0</v>
      </c>
      <c r="P25" s="10">
        <f t="shared" si="1"/>
        <v>-2182259</v>
      </c>
    </row>
    <row r="26" spans="1:16" ht="27" customHeight="1">
      <c r="A26" s="15" t="s">
        <v>20</v>
      </c>
      <c r="B26" s="16">
        <v>7</v>
      </c>
      <c r="C26" s="16" t="s">
        <v>20</v>
      </c>
      <c r="D26" s="16" t="s">
        <v>20</v>
      </c>
      <c r="E26" s="5" t="s">
        <v>47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2245123</v>
      </c>
      <c r="M26" s="35">
        <v>0</v>
      </c>
      <c r="N26" s="35">
        <f t="shared" si="0"/>
        <v>2245123</v>
      </c>
      <c r="O26" s="35">
        <v>0</v>
      </c>
      <c r="P26" s="10">
        <f t="shared" si="1"/>
        <v>-2245123</v>
      </c>
    </row>
    <row r="27" spans="1:16" ht="27" customHeight="1">
      <c r="A27" s="15" t="s">
        <v>20</v>
      </c>
      <c r="B27" s="16" t="s">
        <v>20</v>
      </c>
      <c r="C27" s="16">
        <v>1</v>
      </c>
      <c r="D27" s="16" t="s">
        <v>20</v>
      </c>
      <c r="E27" s="5" t="s">
        <v>49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2245123</v>
      </c>
      <c r="M27" s="35">
        <v>0</v>
      </c>
      <c r="N27" s="35">
        <f t="shared" si="0"/>
        <v>2245123</v>
      </c>
      <c r="O27" s="35">
        <v>0</v>
      </c>
      <c r="P27" s="10">
        <f t="shared" si="1"/>
        <v>-2245123</v>
      </c>
    </row>
    <row r="28" spans="1:16" ht="27" customHeight="1">
      <c r="A28" s="17" t="s">
        <v>20</v>
      </c>
      <c r="B28" s="18" t="s">
        <v>20</v>
      </c>
      <c r="C28" s="18" t="s">
        <v>20</v>
      </c>
      <c r="D28" s="18" t="s">
        <v>23</v>
      </c>
      <c r="E28" s="19" t="s">
        <v>50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2245123</v>
      </c>
      <c r="M28" s="36">
        <v>0</v>
      </c>
      <c r="N28" s="36">
        <f t="shared" si="0"/>
        <v>2245123</v>
      </c>
      <c r="O28" s="36">
        <v>0</v>
      </c>
      <c r="P28" s="21">
        <f t="shared" si="1"/>
        <v>-2245123</v>
      </c>
    </row>
    <row r="29" spans="1:16" ht="27" customHeight="1">
      <c r="A29" s="15" t="s">
        <v>20</v>
      </c>
      <c r="B29" s="16">
        <v>8</v>
      </c>
      <c r="C29" s="16" t="s">
        <v>20</v>
      </c>
      <c r="D29" s="16" t="s">
        <v>20</v>
      </c>
      <c r="E29" s="5" t="s">
        <v>51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1703</v>
      </c>
      <c r="M29" s="35">
        <v>0</v>
      </c>
      <c r="N29" s="35">
        <f t="shared" si="0"/>
        <v>1703</v>
      </c>
      <c r="O29" s="35">
        <v>0</v>
      </c>
      <c r="P29" s="10">
        <f t="shared" si="1"/>
        <v>-1703</v>
      </c>
    </row>
    <row r="30" spans="1:16" ht="27" customHeight="1">
      <c r="A30" s="15" t="s">
        <v>20</v>
      </c>
      <c r="B30" s="16" t="s">
        <v>20</v>
      </c>
      <c r="C30" s="16">
        <v>1</v>
      </c>
      <c r="D30" s="16" t="s">
        <v>20</v>
      </c>
      <c r="E30" s="5" t="s">
        <v>53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1703</v>
      </c>
      <c r="M30" s="35">
        <v>0</v>
      </c>
      <c r="N30" s="35">
        <f t="shared" si="0"/>
        <v>1703</v>
      </c>
      <c r="O30" s="35">
        <v>0</v>
      </c>
      <c r="P30" s="10">
        <f t="shared" si="1"/>
        <v>-1703</v>
      </c>
    </row>
    <row r="31" spans="1:16" ht="27" customHeight="1">
      <c r="A31" s="15" t="s">
        <v>20</v>
      </c>
      <c r="B31" s="16" t="s">
        <v>20</v>
      </c>
      <c r="C31" s="16" t="s">
        <v>20</v>
      </c>
      <c r="D31" s="16" t="s">
        <v>23</v>
      </c>
      <c r="E31" s="5" t="s">
        <v>54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1703</v>
      </c>
      <c r="M31" s="35">
        <v>0</v>
      </c>
      <c r="N31" s="35">
        <f t="shared" si="0"/>
        <v>1703</v>
      </c>
      <c r="O31" s="35">
        <v>0</v>
      </c>
      <c r="P31" s="10">
        <f t="shared" si="1"/>
        <v>-1703</v>
      </c>
    </row>
    <row r="32" spans="1:16" ht="27" customHeight="1">
      <c r="A32" s="15" t="s">
        <v>20</v>
      </c>
      <c r="B32" s="16">
        <v>9</v>
      </c>
      <c r="C32" s="16" t="s">
        <v>20</v>
      </c>
      <c r="D32" s="16" t="s">
        <v>20</v>
      </c>
      <c r="E32" s="5" t="s">
        <v>55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6145205</v>
      </c>
      <c r="M32" s="35">
        <v>0</v>
      </c>
      <c r="N32" s="35">
        <f t="shared" si="0"/>
        <v>6145205</v>
      </c>
      <c r="O32" s="35">
        <v>0</v>
      </c>
      <c r="P32" s="10">
        <f t="shared" si="1"/>
        <v>-6145205</v>
      </c>
    </row>
    <row r="33" spans="1:16" ht="27" customHeight="1">
      <c r="A33" s="15" t="s">
        <v>20</v>
      </c>
      <c r="B33" s="16" t="s">
        <v>20</v>
      </c>
      <c r="C33" s="16">
        <v>1</v>
      </c>
      <c r="D33" s="16" t="s">
        <v>20</v>
      </c>
      <c r="E33" s="5" t="s">
        <v>57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6145205</v>
      </c>
      <c r="M33" s="35">
        <v>0</v>
      </c>
      <c r="N33" s="35">
        <f t="shared" si="0"/>
        <v>6145205</v>
      </c>
      <c r="O33" s="35">
        <v>0</v>
      </c>
      <c r="P33" s="10">
        <f t="shared" si="1"/>
        <v>-6145205</v>
      </c>
    </row>
    <row r="34" spans="1:16" ht="27" customHeight="1">
      <c r="A34" s="15" t="s">
        <v>20</v>
      </c>
      <c r="B34" s="16" t="s">
        <v>20</v>
      </c>
      <c r="C34" s="16" t="s">
        <v>20</v>
      </c>
      <c r="D34" s="16" t="s">
        <v>23</v>
      </c>
      <c r="E34" s="5" t="s">
        <v>58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6145205</v>
      </c>
      <c r="M34" s="35">
        <v>0</v>
      </c>
      <c r="N34" s="35">
        <f t="shared" si="0"/>
        <v>6145205</v>
      </c>
      <c r="O34" s="35">
        <v>0</v>
      </c>
      <c r="P34" s="10">
        <f t="shared" si="1"/>
        <v>-6145205</v>
      </c>
    </row>
    <row r="35" spans="1:16" ht="27" customHeight="1">
      <c r="A35" s="15">
        <v>2</v>
      </c>
      <c r="B35" s="16" t="s">
        <v>20</v>
      </c>
      <c r="C35" s="16" t="s">
        <v>20</v>
      </c>
      <c r="D35" s="16" t="s">
        <v>20</v>
      </c>
      <c r="E35" s="5" t="s">
        <v>59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f>L36+L39+L41+L43</f>
        <v>84004817</v>
      </c>
      <c r="M35" s="35">
        <v>0</v>
      </c>
      <c r="N35" s="35">
        <f t="shared" si="0"/>
        <v>84004817</v>
      </c>
      <c r="O35" s="35">
        <v>0</v>
      </c>
      <c r="P35" s="10">
        <f t="shared" si="1"/>
        <v>-84004817</v>
      </c>
    </row>
    <row r="36" spans="1:16" ht="27" customHeight="1">
      <c r="A36" s="15" t="s">
        <v>20</v>
      </c>
      <c r="B36" s="16">
        <v>1</v>
      </c>
      <c r="C36" s="16" t="s">
        <v>20</v>
      </c>
      <c r="D36" s="16" t="s">
        <v>20</v>
      </c>
      <c r="E36" s="5" t="s">
        <v>60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274803</v>
      </c>
      <c r="M36" s="35">
        <v>0</v>
      </c>
      <c r="N36" s="35">
        <f t="shared" si="0"/>
        <v>274803</v>
      </c>
      <c r="O36" s="35">
        <v>0</v>
      </c>
      <c r="P36" s="10">
        <f t="shared" si="1"/>
        <v>-274803</v>
      </c>
    </row>
    <row r="37" spans="1:16" ht="27" customHeight="1">
      <c r="A37" s="15" t="s">
        <v>20</v>
      </c>
      <c r="B37" s="16" t="s">
        <v>20</v>
      </c>
      <c r="C37" s="16">
        <v>1</v>
      </c>
      <c r="D37" s="16" t="s">
        <v>20</v>
      </c>
      <c r="E37" s="5" t="s">
        <v>61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274803</v>
      </c>
      <c r="M37" s="35">
        <v>0</v>
      </c>
      <c r="N37" s="35">
        <f t="shared" si="0"/>
        <v>274803</v>
      </c>
      <c r="O37" s="35">
        <v>0</v>
      </c>
      <c r="P37" s="10">
        <f t="shared" si="1"/>
        <v>-274803</v>
      </c>
    </row>
    <row r="38" spans="1:16" ht="27" customHeight="1">
      <c r="A38" s="15" t="s">
        <v>20</v>
      </c>
      <c r="B38" s="16" t="s">
        <v>20</v>
      </c>
      <c r="C38" s="16" t="s">
        <v>20</v>
      </c>
      <c r="D38" s="16" t="s">
        <v>23</v>
      </c>
      <c r="E38" s="5" t="s">
        <v>62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274803</v>
      </c>
      <c r="M38" s="35">
        <v>0</v>
      </c>
      <c r="N38" s="35">
        <f t="shared" si="0"/>
        <v>274803</v>
      </c>
      <c r="O38" s="35">
        <v>0</v>
      </c>
      <c r="P38" s="10">
        <f t="shared" si="1"/>
        <v>-274803</v>
      </c>
    </row>
    <row r="39" spans="1:16" ht="27" customHeight="1">
      <c r="A39" s="15" t="s">
        <v>20</v>
      </c>
      <c r="B39" s="16">
        <v>2</v>
      </c>
      <c r="C39" s="16" t="s">
        <v>20</v>
      </c>
      <c r="D39" s="16" t="s">
        <v>20</v>
      </c>
      <c r="E39" s="5" t="s">
        <v>63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13890</v>
      </c>
      <c r="M39" s="35">
        <v>0</v>
      </c>
      <c r="N39" s="35">
        <f t="shared" si="0"/>
        <v>13890</v>
      </c>
      <c r="O39" s="35">
        <v>0</v>
      </c>
      <c r="P39" s="10">
        <f t="shared" si="1"/>
        <v>-13890</v>
      </c>
    </row>
    <row r="40" spans="1:16" ht="27" customHeight="1">
      <c r="A40" s="15" t="s">
        <v>20</v>
      </c>
      <c r="B40" s="16" t="s">
        <v>20</v>
      </c>
      <c r="C40" s="16">
        <v>1</v>
      </c>
      <c r="D40" s="16" t="s">
        <v>20</v>
      </c>
      <c r="E40" s="5" t="s">
        <v>64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13890</v>
      </c>
      <c r="M40" s="35">
        <v>0</v>
      </c>
      <c r="N40" s="35">
        <f t="shared" si="0"/>
        <v>13890</v>
      </c>
      <c r="O40" s="35">
        <v>0</v>
      </c>
      <c r="P40" s="10">
        <f t="shared" si="1"/>
        <v>-13890</v>
      </c>
    </row>
    <row r="41" spans="1:16" ht="27" customHeight="1">
      <c r="A41" s="15" t="s">
        <v>20</v>
      </c>
      <c r="B41" s="16">
        <v>3</v>
      </c>
      <c r="C41" s="16" t="s">
        <v>20</v>
      </c>
      <c r="D41" s="16" t="s">
        <v>20</v>
      </c>
      <c r="E41" s="5" t="s">
        <v>65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27978264</v>
      </c>
      <c r="M41" s="35">
        <v>0</v>
      </c>
      <c r="N41" s="35">
        <f t="shared" si="0"/>
        <v>27978264</v>
      </c>
      <c r="O41" s="35">
        <v>0</v>
      </c>
      <c r="P41" s="10">
        <f t="shared" si="1"/>
        <v>-27978264</v>
      </c>
    </row>
    <row r="42" spans="1:16" ht="27" customHeight="1">
      <c r="A42" s="15" t="s">
        <v>20</v>
      </c>
      <c r="B42" s="16" t="s">
        <v>20</v>
      </c>
      <c r="C42" s="16">
        <v>1</v>
      </c>
      <c r="D42" s="16" t="s">
        <v>20</v>
      </c>
      <c r="E42" s="5" t="s">
        <v>66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27978264</v>
      </c>
      <c r="M42" s="35">
        <v>0</v>
      </c>
      <c r="N42" s="35">
        <f t="shared" si="0"/>
        <v>27978264</v>
      </c>
      <c r="O42" s="35">
        <v>0</v>
      </c>
      <c r="P42" s="10">
        <f t="shared" si="1"/>
        <v>-27978264</v>
      </c>
    </row>
    <row r="43" spans="1:16" ht="27" customHeight="1">
      <c r="A43" s="15" t="s">
        <v>20</v>
      </c>
      <c r="B43" s="16">
        <v>4</v>
      </c>
      <c r="C43" s="16" t="s">
        <v>20</v>
      </c>
      <c r="D43" s="16" t="s">
        <v>20</v>
      </c>
      <c r="E43" s="5" t="s">
        <v>67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55737860</v>
      </c>
      <c r="M43" s="35">
        <v>0</v>
      </c>
      <c r="N43" s="35">
        <f t="shared" si="0"/>
        <v>55737860</v>
      </c>
      <c r="O43" s="35">
        <v>0</v>
      </c>
      <c r="P43" s="10">
        <f t="shared" si="1"/>
        <v>-55737860</v>
      </c>
    </row>
    <row r="44" spans="1:16" ht="27" customHeight="1">
      <c r="A44" s="15" t="s">
        <v>20</v>
      </c>
      <c r="B44" s="16" t="s">
        <v>20</v>
      </c>
      <c r="C44" s="16">
        <v>1</v>
      </c>
      <c r="D44" s="16" t="s">
        <v>20</v>
      </c>
      <c r="E44" s="5" t="s">
        <v>68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55737860</v>
      </c>
      <c r="M44" s="35">
        <v>0</v>
      </c>
      <c r="N44" s="35">
        <f t="shared" si="0"/>
        <v>55737860</v>
      </c>
      <c r="O44" s="35">
        <v>0</v>
      </c>
      <c r="P44" s="10">
        <f t="shared" si="1"/>
        <v>-55737860</v>
      </c>
    </row>
    <row r="45" spans="1:16" ht="27" customHeight="1">
      <c r="A45" s="15" t="s">
        <v>20</v>
      </c>
      <c r="B45" s="16" t="s">
        <v>20</v>
      </c>
      <c r="C45" s="16" t="s">
        <v>20</v>
      </c>
      <c r="D45" s="16">
        <v>1</v>
      </c>
      <c r="E45" s="5" t="s">
        <v>69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55737860</v>
      </c>
      <c r="M45" s="35">
        <v>0</v>
      </c>
      <c r="N45" s="35">
        <f t="shared" si="0"/>
        <v>55737860</v>
      </c>
      <c r="O45" s="35">
        <v>0</v>
      </c>
      <c r="P45" s="10">
        <f t="shared" si="1"/>
        <v>-55737860</v>
      </c>
    </row>
    <row r="46" spans="1:16" ht="27" customHeight="1">
      <c r="A46" s="15">
        <v>3</v>
      </c>
      <c r="B46" s="16" t="s">
        <v>20</v>
      </c>
      <c r="C46" s="16" t="s">
        <v>20</v>
      </c>
      <c r="D46" s="16" t="s">
        <v>20</v>
      </c>
      <c r="E46" s="5" t="s">
        <v>70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f>L47+L50</f>
        <v>1845731</v>
      </c>
      <c r="M46" s="35">
        <v>0</v>
      </c>
      <c r="N46" s="35">
        <f t="shared" si="0"/>
        <v>1845731</v>
      </c>
      <c r="O46" s="35">
        <v>0</v>
      </c>
      <c r="P46" s="10">
        <f t="shared" si="1"/>
        <v>-1845731</v>
      </c>
    </row>
    <row r="47" spans="1:16" ht="27" customHeight="1">
      <c r="A47" s="15" t="s">
        <v>20</v>
      </c>
      <c r="B47" s="16">
        <v>1</v>
      </c>
      <c r="C47" s="16" t="s">
        <v>20</v>
      </c>
      <c r="D47" s="16" t="s">
        <v>20</v>
      </c>
      <c r="E47" s="5" t="s">
        <v>71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1733807</v>
      </c>
      <c r="M47" s="35">
        <v>0</v>
      </c>
      <c r="N47" s="35">
        <f t="shared" si="0"/>
        <v>1733807</v>
      </c>
      <c r="O47" s="35">
        <v>0</v>
      </c>
      <c r="P47" s="10">
        <f t="shared" si="1"/>
        <v>-1733807</v>
      </c>
    </row>
    <row r="48" spans="1:16" ht="27" customHeight="1">
      <c r="A48" s="15" t="s">
        <v>20</v>
      </c>
      <c r="B48" s="16" t="s">
        <v>20</v>
      </c>
      <c r="C48" s="16">
        <v>1</v>
      </c>
      <c r="D48" s="16" t="s">
        <v>20</v>
      </c>
      <c r="E48" s="5" t="s">
        <v>72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1733807</v>
      </c>
      <c r="M48" s="35">
        <v>0</v>
      </c>
      <c r="N48" s="35">
        <f t="shared" si="0"/>
        <v>1733807</v>
      </c>
      <c r="O48" s="35">
        <v>0</v>
      </c>
      <c r="P48" s="10">
        <f t="shared" si="1"/>
        <v>-1733807</v>
      </c>
    </row>
    <row r="49" spans="1:16" ht="27" customHeight="1">
      <c r="A49" s="15" t="s">
        <v>20</v>
      </c>
      <c r="B49" s="16" t="s">
        <v>20</v>
      </c>
      <c r="C49" s="16" t="s">
        <v>20</v>
      </c>
      <c r="D49" s="16">
        <v>1</v>
      </c>
      <c r="E49" s="5" t="s">
        <v>73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1733807</v>
      </c>
      <c r="M49" s="35">
        <v>0</v>
      </c>
      <c r="N49" s="35">
        <f t="shared" si="0"/>
        <v>1733807</v>
      </c>
      <c r="O49" s="35">
        <v>0</v>
      </c>
      <c r="P49" s="10">
        <f t="shared" si="1"/>
        <v>-1733807</v>
      </c>
    </row>
    <row r="50" spans="1:16" ht="27" customHeight="1">
      <c r="A50" s="15" t="s">
        <v>20</v>
      </c>
      <c r="B50" s="16">
        <v>2</v>
      </c>
      <c r="C50" s="16" t="s">
        <v>20</v>
      </c>
      <c r="D50" s="16" t="s">
        <v>20</v>
      </c>
      <c r="E50" s="5" t="s">
        <v>74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111924</v>
      </c>
      <c r="M50" s="35">
        <v>0</v>
      </c>
      <c r="N50" s="35">
        <f t="shared" si="0"/>
        <v>111924</v>
      </c>
      <c r="O50" s="35">
        <v>0</v>
      </c>
      <c r="P50" s="10">
        <f t="shared" si="1"/>
        <v>-111924</v>
      </c>
    </row>
    <row r="51" spans="1:16" ht="27" customHeight="1">
      <c r="A51" s="17" t="s">
        <v>20</v>
      </c>
      <c r="B51" s="18" t="s">
        <v>20</v>
      </c>
      <c r="C51" s="18">
        <v>1</v>
      </c>
      <c r="D51" s="18" t="s">
        <v>20</v>
      </c>
      <c r="E51" s="19" t="s">
        <v>75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111924</v>
      </c>
      <c r="M51" s="36">
        <v>0</v>
      </c>
      <c r="N51" s="36">
        <f t="shared" si="0"/>
        <v>111924</v>
      </c>
      <c r="O51" s="36">
        <v>0</v>
      </c>
      <c r="P51" s="21">
        <f t="shared" si="1"/>
        <v>-111924</v>
      </c>
    </row>
    <row r="52" spans="1:16" ht="27" customHeight="1">
      <c r="A52" s="15" t="s">
        <v>20</v>
      </c>
      <c r="B52" s="16" t="s">
        <v>20</v>
      </c>
      <c r="C52" s="16" t="s">
        <v>20</v>
      </c>
      <c r="D52" s="16" t="s">
        <v>23</v>
      </c>
      <c r="E52" s="5" t="s">
        <v>76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325</v>
      </c>
      <c r="M52" s="35">
        <v>0</v>
      </c>
      <c r="N52" s="35">
        <f t="shared" si="0"/>
        <v>325</v>
      </c>
      <c r="O52" s="35">
        <v>0</v>
      </c>
      <c r="P52" s="10">
        <f t="shared" si="1"/>
        <v>-325</v>
      </c>
    </row>
    <row r="53" spans="4:16" ht="27" customHeight="1">
      <c r="D53" s="16" t="s">
        <v>21</v>
      </c>
      <c r="E53" s="5" t="s">
        <v>77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111599</v>
      </c>
      <c r="M53" s="35">
        <v>0</v>
      </c>
      <c r="N53" s="35">
        <f t="shared" si="0"/>
        <v>111599</v>
      </c>
      <c r="O53" s="35">
        <v>0</v>
      </c>
      <c r="P53" s="10">
        <f t="shared" si="1"/>
        <v>-111599</v>
      </c>
    </row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spans="1:16" ht="27" customHeight="1">
      <c r="A74" s="17" t="s">
        <v>20</v>
      </c>
      <c r="B74" s="18" t="s">
        <v>20</v>
      </c>
      <c r="C74" s="18" t="s">
        <v>20</v>
      </c>
      <c r="D74" s="18"/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"/>
    </row>
  </sheetData>
  <sheetProtection/>
  <mergeCells count="13">
    <mergeCell ref="E1:I1"/>
    <mergeCell ref="J1:O1"/>
    <mergeCell ref="H2:I2"/>
    <mergeCell ref="H3:I3"/>
    <mergeCell ref="A4:E4"/>
    <mergeCell ref="A3:E3"/>
    <mergeCell ref="F4:H4"/>
    <mergeCell ref="I4:K4"/>
    <mergeCell ref="P4:P5"/>
    <mergeCell ref="J2:K2"/>
    <mergeCell ref="J3:K3"/>
    <mergeCell ref="L4:O4"/>
    <mergeCell ref="O3:P3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SheetLayoutView="100" workbookViewId="0" topLeftCell="A1">
      <selection activeCell="I2" sqref="I1:I16384"/>
    </sheetView>
  </sheetViews>
  <sheetFormatPr defaultColWidth="9.00390625" defaultRowHeight="28.5" customHeight="1"/>
  <cols>
    <col min="1" max="1" width="2.875" style="15" customWidth="1"/>
    <col min="2" max="2" width="2.875" style="16" customWidth="1"/>
    <col min="3" max="4" width="3.00390625" style="16" customWidth="1"/>
    <col min="5" max="5" width="22.00390625" style="29" customWidth="1"/>
    <col min="6" max="6" width="18.00390625" style="7" customWidth="1"/>
    <col min="7" max="7" width="17.375" style="7" customWidth="1"/>
    <col min="8" max="8" width="20.25390625" style="7" customWidth="1"/>
    <col min="9" max="9" width="16.125" style="7" customWidth="1"/>
    <col min="10" max="10" width="16.75390625" style="7" customWidth="1"/>
    <col min="11" max="11" width="16.125" style="7" customWidth="1"/>
    <col min="12" max="12" width="16.25390625" style="7" customWidth="1"/>
    <col min="13" max="13" width="9.625" style="7" customWidth="1"/>
    <col min="14" max="14" width="14.625" style="10" customWidth="1"/>
    <col min="15" max="16384" width="9.00390625" style="1" customWidth="1"/>
  </cols>
  <sheetData>
    <row r="1" spans="1:14" s="2" customFormat="1" ht="21" customHeight="1">
      <c r="A1" s="27"/>
      <c r="B1" s="27"/>
      <c r="C1" s="27"/>
      <c r="D1" s="27"/>
      <c r="E1" s="121" t="s">
        <v>495</v>
      </c>
      <c r="F1" s="122"/>
      <c r="G1" s="122"/>
      <c r="H1" s="122"/>
      <c r="I1" s="123" t="s">
        <v>496</v>
      </c>
      <c r="J1" s="122"/>
      <c r="K1" s="122"/>
      <c r="L1" s="122"/>
      <c r="M1" s="122"/>
      <c r="N1" s="6"/>
    </row>
    <row r="2" spans="1:14" s="2" customFormat="1" ht="21" customHeight="1">
      <c r="A2" s="27"/>
      <c r="B2" s="27"/>
      <c r="C2" s="27"/>
      <c r="D2" s="27"/>
      <c r="E2" s="4"/>
      <c r="F2" s="6"/>
      <c r="G2" s="6"/>
      <c r="H2" s="23" t="s">
        <v>78</v>
      </c>
      <c r="I2" s="28" t="s">
        <v>79</v>
      </c>
      <c r="J2" s="9"/>
      <c r="K2" s="9"/>
      <c r="L2" s="9"/>
      <c r="M2" s="9"/>
      <c r="N2" s="6"/>
    </row>
    <row r="3" spans="1:14" s="3" customFormat="1" ht="16.5" customHeight="1">
      <c r="A3" s="130" t="s">
        <v>2</v>
      </c>
      <c r="B3" s="130"/>
      <c r="C3" s="130"/>
      <c r="D3" s="130"/>
      <c r="E3" s="131"/>
      <c r="F3" s="6"/>
      <c r="G3" s="6"/>
      <c r="H3" s="24" t="s">
        <v>497</v>
      </c>
      <c r="I3" s="22" t="s">
        <v>498</v>
      </c>
      <c r="J3" s="9"/>
      <c r="K3" s="9"/>
      <c r="L3" s="9"/>
      <c r="M3" s="119" t="s">
        <v>3</v>
      </c>
      <c r="N3" s="132"/>
    </row>
    <row r="4" spans="1:14" s="3" customFormat="1" ht="25.5" customHeight="1">
      <c r="A4" s="128" t="s">
        <v>4</v>
      </c>
      <c r="B4" s="128"/>
      <c r="C4" s="128"/>
      <c r="D4" s="128"/>
      <c r="E4" s="129"/>
      <c r="F4" s="115" t="s">
        <v>5</v>
      </c>
      <c r="G4" s="133"/>
      <c r="H4" s="134"/>
      <c r="I4" s="135" t="s">
        <v>80</v>
      </c>
      <c r="J4" s="115" t="s">
        <v>81</v>
      </c>
      <c r="K4" s="137"/>
      <c r="L4" s="137"/>
      <c r="M4" s="134"/>
      <c r="N4" s="115" t="s">
        <v>82</v>
      </c>
    </row>
    <row r="5" spans="1:14" s="3" customFormat="1" ht="33" customHeight="1">
      <c r="A5" s="25" t="s">
        <v>9</v>
      </c>
      <c r="B5" s="31" t="s">
        <v>10</v>
      </c>
      <c r="C5" s="31" t="s">
        <v>11</v>
      </c>
      <c r="D5" s="31" t="s">
        <v>12</v>
      </c>
      <c r="E5" s="31" t="s">
        <v>499</v>
      </c>
      <c r="F5" s="32" t="s">
        <v>13</v>
      </c>
      <c r="G5" s="32" t="s">
        <v>14</v>
      </c>
      <c r="H5" s="32" t="s">
        <v>15</v>
      </c>
      <c r="I5" s="136"/>
      <c r="J5" s="32" t="s">
        <v>18</v>
      </c>
      <c r="K5" s="32" t="s">
        <v>19</v>
      </c>
      <c r="L5" s="32" t="s">
        <v>15</v>
      </c>
      <c r="M5" s="32" t="s">
        <v>501</v>
      </c>
      <c r="N5" s="116"/>
    </row>
    <row r="6" spans="1:14" ht="27" customHeight="1">
      <c r="A6" s="13" t="s">
        <v>20</v>
      </c>
      <c r="B6" s="14" t="s">
        <v>20</v>
      </c>
      <c r="C6" s="14" t="s">
        <v>20</v>
      </c>
      <c r="D6" s="14" t="s">
        <v>20</v>
      </c>
      <c r="E6" s="33" t="s">
        <v>502</v>
      </c>
      <c r="F6" s="34">
        <v>0</v>
      </c>
      <c r="G6" s="34">
        <v>0</v>
      </c>
      <c r="H6" s="34">
        <v>0</v>
      </c>
      <c r="I6" s="34">
        <v>0</v>
      </c>
      <c r="J6" s="34">
        <f>J7+J35+J46</f>
        <v>99441011</v>
      </c>
      <c r="K6" s="34">
        <f>K7+K35+K46</f>
        <v>0</v>
      </c>
      <c r="L6" s="34">
        <v>99441011</v>
      </c>
      <c r="M6" s="34">
        <v>0</v>
      </c>
      <c r="N6" s="11">
        <v>-99441011</v>
      </c>
    </row>
    <row r="7" spans="1:14" ht="27" customHeight="1">
      <c r="A7" s="15">
        <v>1</v>
      </c>
      <c r="B7" s="16" t="s">
        <v>20</v>
      </c>
      <c r="C7" s="16" t="s">
        <v>20</v>
      </c>
      <c r="D7" s="16" t="s">
        <v>20</v>
      </c>
      <c r="E7" s="29" t="s">
        <v>22</v>
      </c>
      <c r="F7" s="35">
        <v>0</v>
      </c>
      <c r="G7" s="35">
        <v>0</v>
      </c>
      <c r="H7" s="35">
        <v>0</v>
      </c>
      <c r="I7" s="35">
        <v>0</v>
      </c>
      <c r="J7" s="35">
        <f>J8+J11+J14+J17+J20+J23+J26+J29+J32</f>
        <v>13590463</v>
      </c>
      <c r="K7" s="35">
        <f>K8+K11+K14+K17+K20+K23+K26+K29+K32</f>
        <v>0</v>
      </c>
      <c r="L7" s="35">
        <v>13590463</v>
      </c>
      <c r="M7" s="35">
        <v>0</v>
      </c>
      <c r="N7" s="10">
        <v>-13590463</v>
      </c>
    </row>
    <row r="8" spans="1:14" ht="27" customHeight="1">
      <c r="A8" s="15" t="s">
        <v>20</v>
      </c>
      <c r="B8" s="16">
        <v>1</v>
      </c>
      <c r="C8" s="16" t="s">
        <v>20</v>
      </c>
      <c r="D8" s="16" t="s">
        <v>20</v>
      </c>
      <c r="E8" s="29" t="s">
        <v>24</v>
      </c>
      <c r="F8" s="35">
        <v>0</v>
      </c>
      <c r="G8" s="35">
        <v>0</v>
      </c>
      <c r="H8" s="35">
        <v>0</v>
      </c>
      <c r="I8" s="35">
        <v>0</v>
      </c>
      <c r="J8" s="35">
        <v>125100</v>
      </c>
      <c r="K8" s="35">
        <v>0</v>
      </c>
      <c r="L8" s="35">
        <v>125100</v>
      </c>
      <c r="M8" s="35">
        <v>0</v>
      </c>
      <c r="N8" s="10">
        <v>-125100</v>
      </c>
    </row>
    <row r="9" spans="1:14" ht="27" customHeight="1">
      <c r="A9" s="15" t="s">
        <v>20</v>
      </c>
      <c r="B9" s="16" t="s">
        <v>20</v>
      </c>
      <c r="C9" s="16">
        <v>1</v>
      </c>
      <c r="D9" s="16" t="s">
        <v>20</v>
      </c>
      <c r="E9" s="29" t="s">
        <v>25</v>
      </c>
      <c r="F9" s="35">
        <v>0</v>
      </c>
      <c r="G9" s="35">
        <v>0</v>
      </c>
      <c r="H9" s="35">
        <v>0</v>
      </c>
      <c r="I9" s="35">
        <v>0</v>
      </c>
      <c r="J9" s="35">
        <v>125100</v>
      </c>
      <c r="K9" s="35">
        <v>0</v>
      </c>
      <c r="L9" s="35">
        <v>125100</v>
      </c>
      <c r="M9" s="35">
        <v>0</v>
      </c>
      <c r="N9" s="10">
        <v>-125100</v>
      </c>
    </row>
    <row r="10" spans="1:14" ht="27" customHeight="1">
      <c r="A10" s="15" t="s">
        <v>20</v>
      </c>
      <c r="B10" s="16" t="s">
        <v>20</v>
      </c>
      <c r="C10" s="16" t="s">
        <v>20</v>
      </c>
      <c r="D10" s="16" t="s">
        <v>23</v>
      </c>
      <c r="E10" s="29" t="s">
        <v>26</v>
      </c>
      <c r="F10" s="35">
        <v>0</v>
      </c>
      <c r="G10" s="35">
        <v>0</v>
      </c>
      <c r="H10" s="35">
        <v>0</v>
      </c>
      <c r="I10" s="35">
        <v>0</v>
      </c>
      <c r="J10" s="35">
        <v>125100</v>
      </c>
      <c r="K10" s="35">
        <v>0</v>
      </c>
      <c r="L10" s="35">
        <v>125100</v>
      </c>
      <c r="M10" s="35">
        <v>0</v>
      </c>
      <c r="N10" s="10">
        <v>-125100</v>
      </c>
    </row>
    <row r="11" spans="1:14" ht="27" customHeight="1">
      <c r="A11" s="15" t="s">
        <v>20</v>
      </c>
      <c r="B11" s="16">
        <v>2</v>
      </c>
      <c r="C11" s="16" t="s">
        <v>20</v>
      </c>
      <c r="D11" s="16" t="s">
        <v>20</v>
      </c>
      <c r="E11" s="29" t="s">
        <v>27</v>
      </c>
      <c r="F11" s="35">
        <v>0</v>
      </c>
      <c r="G11" s="35">
        <v>0</v>
      </c>
      <c r="H11" s="35">
        <v>0</v>
      </c>
      <c r="I11" s="35">
        <v>0</v>
      </c>
      <c r="J11" s="35">
        <v>2273201</v>
      </c>
      <c r="K11" s="35">
        <v>0</v>
      </c>
      <c r="L11" s="35">
        <v>2273201</v>
      </c>
      <c r="M11" s="35">
        <v>0</v>
      </c>
      <c r="N11" s="10">
        <v>-2273201</v>
      </c>
    </row>
    <row r="12" spans="1:14" ht="27" customHeight="1">
      <c r="A12" s="15" t="s">
        <v>20</v>
      </c>
      <c r="B12" s="16" t="s">
        <v>20</v>
      </c>
      <c r="C12" s="16">
        <v>1</v>
      </c>
      <c r="D12" s="16" t="s">
        <v>20</v>
      </c>
      <c r="E12" s="29" t="s">
        <v>29</v>
      </c>
      <c r="F12" s="35">
        <v>0</v>
      </c>
      <c r="G12" s="35">
        <v>0</v>
      </c>
      <c r="H12" s="35">
        <v>0</v>
      </c>
      <c r="I12" s="35">
        <v>0</v>
      </c>
      <c r="J12" s="35">
        <v>2273201</v>
      </c>
      <c r="K12" s="35">
        <v>0</v>
      </c>
      <c r="L12" s="35">
        <v>2273201</v>
      </c>
      <c r="M12" s="35">
        <v>0</v>
      </c>
      <c r="N12" s="10">
        <v>-2273201</v>
      </c>
    </row>
    <row r="13" spans="1:14" ht="27" customHeight="1">
      <c r="A13" s="15" t="s">
        <v>20</v>
      </c>
      <c r="B13" s="16" t="s">
        <v>20</v>
      </c>
      <c r="C13" s="16" t="s">
        <v>20</v>
      </c>
      <c r="D13" s="16" t="s">
        <v>23</v>
      </c>
      <c r="E13" s="29" t="s">
        <v>30</v>
      </c>
      <c r="F13" s="35">
        <v>0</v>
      </c>
      <c r="G13" s="35">
        <v>0</v>
      </c>
      <c r="H13" s="35">
        <v>0</v>
      </c>
      <c r="I13" s="35">
        <v>0</v>
      </c>
      <c r="J13" s="35">
        <v>2273201</v>
      </c>
      <c r="K13" s="35">
        <v>0</v>
      </c>
      <c r="L13" s="35">
        <v>2273201</v>
      </c>
      <c r="M13" s="35">
        <v>0</v>
      </c>
      <c r="N13" s="10">
        <v>-2273201</v>
      </c>
    </row>
    <row r="14" spans="1:14" ht="27" customHeight="1">
      <c r="A14" s="15" t="s">
        <v>20</v>
      </c>
      <c r="B14" s="16">
        <v>3</v>
      </c>
      <c r="C14" s="16" t="s">
        <v>20</v>
      </c>
      <c r="D14" s="16" t="s">
        <v>20</v>
      </c>
      <c r="E14" s="29" t="s">
        <v>31</v>
      </c>
      <c r="F14" s="35">
        <v>0</v>
      </c>
      <c r="G14" s="35">
        <v>0</v>
      </c>
      <c r="H14" s="35">
        <v>0</v>
      </c>
      <c r="I14" s="35">
        <v>0</v>
      </c>
      <c r="J14" s="35">
        <v>55000</v>
      </c>
      <c r="K14" s="35">
        <v>0</v>
      </c>
      <c r="L14" s="35">
        <v>55000</v>
      </c>
      <c r="M14" s="35">
        <v>0</v>
      </c>
      <c r="N14" s="10">
        <v>-55000</v>
      </c>
    </row>
    <row r="15" spans="1:14" ht="27" customHeight="1">
      <c r="A15" s="15" t="s">
        <v>20</v>
      </c>
      <c r="B15" s="16" t="s">
        <v>20</v>
      </c>
      <c r="C15" s="16" t="s">
        <v>23</v>
      </c>
      <c r="D15" s="16" t="s">
        <v>20</v>
      </c>
      <c r="E15" s="29" t="s">
        <v>33</v>
      </c>
      <c r="F15" s="35">
        <v>0</v>
      </c>
      <c r="G15" s="35">
        <v>0</v>
      </c>
      <c r="H15" s="35">
        <v>0</v>
      </c>
      <c r="I15" s="35">
        <v>0</v>
      </c>
      <c r="J15" s="35">
        <v>55000</v>
      </c>
      <c r="K15" s="35">
        <v>0</v>
      </c>
      <c r="L15" s="35">
        <v>55000</v>
      </c>
      <c r="M15" s="35">
        <v>0</v>
      </c>
      <c r="N15" s="10">
        <v>-55000</v>
      </c>
    </row>
    <row r="16" spans="1:14" ht="27" customHeight="1">
      <c r="A16" s="15" t="s">
        <v>20</v>
      </c>
      <c r="B16" s="16" t="s">
        <v>20</v>
      </c>
      <c r="C16" s="16" t="s">
        <v>20</v>
      </c>
      <c r="D16" s="16" t="s">
        <v>23</v>
      </c>
      <c r="E16" s="29" t="s">
        <v>34</v>
      </c>
      <c r="F16" s="35">
        <v>0</v>
      </c>
      <c r="G16" s="35">
        <v>0</v>
      </c>
      <c r="H16" s="35">
        <v>0</v>
      </c>
      <c r="I16" s="35">
        <v>0</v>
      </c>
      <c r="J16" s="35">
        <v>55000</v>
      </c>
      <c r="K16" s="35">
        <v>0</v>
      </c>
      <c r="L16" s="35">
        <v>55000</v>
      </c>
      <c r="M16" s="35">
        <v>0</v>
      </c>
      <c r="N16" s="10">
        <v>-55000</v>
      </c>
    </row>
    <row r="17" spans="1:14" ht="27" customHeight="1">
      <c r="A17" s="15" t="s">
        <v>20</v>
      </c>
      <c r="B17" s="16">
        <v>4</v>
      </c>
      <c r="C17" s="16" t="s">
        <v>20</v>
      </c>
      <c r="D17" s="16" t="s">
        <v>20</v>
      </c>
      <c r="E17" s="29" t="s">
        <v>35</v>
      </c>
      <c r="F17" s="35">
        <v>0</v>
      </c>
      <c r="G17" s="35">
        <v>0</v>
      </c>
      <c r="H17" s="35">
        <v>0</v>
      </c>
      <c r="I17" s="35">
        <v>0</v>
      </c>
      <c r="J17" s="35">
        <v>552576</v>
      </c>
      <c r="K17" s="35">
        <v>0</v>
      </c>
      <c r="L17" s="35">
        <v>552576</v>
      </c>
      <c r="M17" s="35">
        <v>0</v>
      </c>
      <c r="N17" s="10">
        <v>-552576</v>
      </c>
    </row>
    <row r="18" spans="1:14" ht="27" customHeight="1">
      <c r="A18" s="15" t="s">
        <v>20</v>
      </c>
      <c r="B18" s="16" t="s">
        <v>20</v>
      </c>
      <c r="C18" s="16">
        <v>1</v>
      </c>
      <c r="D18" s="16" t="s">
        <v>20</v>
      </c>
      <c r="E18" s="29" t="s">
        <v>37</v>
      </c>
      <c r="F18" s="35">
        <v>0</v>
      </c>
      <c r="G18" s="35">
        <v>0</v>
      </c>
      <c r="H18" s="35">
        <v>0</v>
      </c>
      <c r="I18" s="35">
        <v>0</v>
      </c>
      <c r="J18" s="35">
        <v>552576</v>
      </c>
      <c r="K18" s="35">
        <v>0</v>
      </c>
      <c r="L18" s="35">
        <v>552576</v>
      </c>
      <c r="M18" s="35">
        <v>0</v>
      </c>
      <c r="N18" s="10">
        <v>-552576</v>
      </c>
    </row>
    <row r="19" spans="1:14" ht="27" customHeight="1">
      <c r="A19" s="15" t="s">
        <v>20</v>
      </c>
      <c r="B19" s="16" t="s">
        <v>20</v>
      </c>
      <c r="C19" s="16" t="s">
        <v>20</v>
      </c>
      <c r="D19" s="16" t="s">
        <v>23</v>
      </c>
      <c r="E19" s="29" t="s">
        <v>38</v>
      </c>
      <c r="F19" s="35">
        <v>0</v>
      </c>
      <c r="G19" s="35">
        <v>0</v>
      </c>
      <c r="H19" s="35">
        <v>0</v>
      </c>
      <c r="I19" s="35">
        <v>0</v>
      </c>
      <c r="J19" s="35">
        <v>552576</v>
      </c>
      <c r="K19" s="35">
        <v>0</v>
      </c>
      <c r="L19" s="35">
        <v>552576</v>
      </c>
      <c r="M19" s="35">
        <v>0</v>
      </c>
      <c r="N19" s="10">
        <v>-552576</v>
      </c>
    </row>
    <row r="20" spans="1:14" ht="27" customHeight="1">
      <c r="A20" s="15" t="s">
        <v>20</v>
      </c>
      <c r="B20" s="16">
        <v>5</v>
      </c>
      <c r="C20" s="16" t="s">
        <v>20</v>
      </c>
      <c r="D20" s="16" t="s">
        <v>20</v>
      </c>
      <c r="E20" s="29" t="s">
        <v>39</v>
      </c>
      <c r="F20" s="35">
        <v>0</v>
      </c>
      <c r="G20" s="35">
        <v>0</v>
      </c>
      <c r="H20" s="35">
        <v>0</v>
      </c>
      <c r="I20" s="35">
        <v>0</v>
      </c>
      <c r="J20" s="35">
        <v>10296</v>
      </c>
      <c r="K20" s="35">
        <v>0</v>
      </c>
      <c r="L20" s="35">
        <v>10296</v>
      </c>
      <c r="M20" s="35">
        <v>0</v>
      </c>
      <c r="N20" s="10">
        <v>-10296</v>
      </c>
    </row>
    <row r="21" spans="1:14" ht="27" customHeight="1">
      <c r="A21" s="15" t="s">
        <v>20</v>
      </c>
      <c r="B21" s="16" t="s">
        <v>20</v>
      </c>
      <c r="C21" s="16">
        <v>1</v>
      </c>
      <c r="D21" s="16" t="s">
        <v>20</v>
      </c>
      <c r="E21" s="29" t="s">
        <v>41</v>
      </c>
      <c r="F21" s="35">
        <v>0</v>
      </c>
      <c r="G21" s="35">
        <v>0</v>
      </c>
      <c r="H21" s="35">
        <v>0</v>
      </c>
      <c r="I21" s="35">
        <v>0</v>
      </c>
      <c r="J21" s="35">
        <v>10296</v>
      </c>
      <c r="K21" s="35">
        <v>0</v>
      </c>
      <c r="L21" s="35">
        <v>10296</v>
      </c>
      <c r="M21" s="35">
        <v>0</v>
      </c>
      <c r="N21" s="10">
        <v>-10296</v>
      </c>
    </row>
    <row r="22" spans="1:14" ht="27" customHeight="1">
      <c r="A22" s="15" t="s">
        <v>20</v>
      </c>
      <c r="B22" s="16" t="s">
        <v>20</v>
      </c>
      <c r="C22" s="16" t="s">
        <v>20</v>
      </c>
      <c r="D22" s="16" t="s">
        <v>23</v>
      </c>
      <c r="E22" s="29" t="s">
        <v>42</v>
      </c>
      <c r="F22" s="35">
        <v>0</v>
      </c>
      <c r="G22" s="35">
        <v>0</v>
      </c>
      <c r="H22" s="35">
        <v>0</v>
      </c>
      <c r="I22" s="35">
        <v>0</v>
      </c>
      <c r="J22" s="35">
        <v>10296</v>
      </c>
      <c r="K22" s="35">
        <v>0</v>
      </c>
      <c r="L22" s="35">
        <v>10296</v>
      </c>
      <c r="M22" s="35">
        <v>0</v>
      </c>
      <c r="N22" s="10">
        <v>-10296</v>
      </c>
    </row>
    <row r="23" spans="1:14" ht="27" customHeight="1">
      <c r="A23" s="15" t="s">
        <v>20</v>
      </c>
      <c r="B23" s="16">
        <v>6</v>
      </c>
      <c r="C23" s="16" t="s">
        <v>20</v>
      </c>
      <c r="D23" s="16" t="s">
        <v>20</v>
      </c>
      <c r="E23" s="29" t="s">
        <v>43</v>
      </c>
      <c r="F23" s="35">
        <v>0</v>
      </c>
      <c r="G23" s="35">
        <v>0</v>
      </c>
      <c r="H23" s="35">
        <v>0</v>
      </c>
      <c r="I23" s="35">
        <v>0</v>
      </c>
      <c r="J23" s="35">
        <v>2182259</v>
      </c>
      <c r="K23" s="35">
        <v>0</v>
      </c>
      <c r="L23" s="35">
        <v>2182259</v>
      </c>
      <c r="M23" s="35">
        <v>0</v>
      </c>
      <c r="N23" s="10">
        <v>-2182259</v>
      </c>
    </row>
    <row r="24" spans="1:14" ht="27" customHeight="1">
      <c r="A24" s="15" t="s">
        <v>20</v>
      </c>
      <c r="B24" s="16" t="s">
        <v>20</v>
      </c>
      <c r="C24" s="16">
        <v>1</v>
      </c>
      <c r="D24" s="16" t="s">
        <v>20</v>
      </c>
      <c r="E24" s="29" t="s">
        <v>45</v>
      </c>
      <c r="F24" s="35">
        <v>0</v>
      </c>
      <c r="G24" s="35">
        <v>0</v>
      </c>
      <c r="H24" s="35">
        <v>0</v>
      </c>
      <c r="I24" s="35">
        <v>0</v>
      </c>
      <c r="J24" s="35">
        <v>2182259</v>
      </c>
      <c r="K24" s="35">
        <v>0</v>
      </c>
      <c r="L24" s="35">
        <v>2182259</v>
      </c>
      <c r="M24" s="35">
        <v>0</v>
      </c>
      <c r="N24" s="10">
        <v>-2182259</v>
      </c>
    </row>
    <row r="25" spans="1:14" ht="27" customHeight="1">
      <c r="A25" s="15" t="s">
        <v>20</v>
      </c>
      <c r="B25" s="16" t="s">
        <v>20</v>
      </c>
      <c r="C25" s="16" t="s">
        <v>20</v>
      </c>
      <c r="D25" s="16" t="s">
        <v>23</v>
      </c>
      <c r="E25" s="29" t="s">
        <v>46</v>
      </c>
      <c r="F25" s="35">
        <v>0</v>
      </c>
      <c r="G25" s="35">
        <v>0</v>
      </c>
      <c r="H25" s="35">
        <v>0</v>
      </c>
      <c r="I25" s="35">
        <v>0</v>
      </c>
      <c r="J25" s="35">
        <v>2182259</v>
      </c>
      <c r="K25" s="35">
        <v>0</v>
      </c>
      <c r="L25" s="35">
        <v>2182259</v>
      </c>
      <c r="M25" s="35">
        <v>0</v>
      </c>
      <c r="N25" s="10">
        <v>-2182259</v>
      </c>
    </row>
    <row r="26" spans="1:14" ht="27" customHeight="1">
      <c r="A26" s="15" t="s">
        <v>20</v>
      </c>
      <c r="B26" s="16">
        <v>7</v>
      </c>
      <c r="C26" s="16" t="s">
        <v>20</v>
      </c>
      <c r="D26" s="16" t="s">
        <v>20</v>
      </c>
      <c r="E26" s="29" t="s">
        <v>47</v>
      </c>
      <c r="F26" s="35">
        <v>0</v>
      </c>
      <c r="G26" s="35">
        <v>0</v>
      </c>
      <c r="H26" s="35">
        <v>0</v>
      </c>
      <c r="I26" s="35">
        <v>0</v>
      </c>
      <c r="J26" s="35">
        <v>2245123</v>
      </c>
      <c r="K26" s="35">
        <v>0</v>
      </c>
      <c r="L26" s="35">
        <v>2245123</v>
      </c>
      <c r="M26" s="35">
        <v>0</v>
      </c>
      <c r="N26" s="10">
        <v>-2245123</v>
      </c>
    </row>
    <row r="27" spans="1:14" ht="27" customHeight="1">
      <c r="A27" s="15" t="s">
        <v>20</v>
      </c>
      <c r="B27" s="16" t="s">
        <v>20</v>
      </c>
      <c r="C27" s="16" t="s">
        <v>23</v>
      </c>
      <c r="D27" s="16" t="s">
        <v>20</v>
      </c>
      <c r="E27" s="29" t="s">
        <v>49</v>
      </c>
      <c r="F27" s="35">
        <v>0</v>
      </c>
      <c r="G27" s="35">
        <v>0</v>
      </c>
      <c r="H27" s="35">
        <v>0</v>
      </c>
      <c r="I27" s="35">
        <v>0</v>
      </c>
      <c r="J27" s="35">
        <v>2245123</v>
      </c>
      <c r="K27" s="35">
        <v>0</v>
      </c>
      <c r="L27" s="35">
        <v>2245123</v>
      </c>
      <c r="M27" s="35">
        <v>0</v>
      </c>
      <c r="N27" s="10">
        <v>-2245123</v>
      </c>
    </row>
    <row r="28" spans="1:14" ht="27" customHeight="1">
      <c r="A28" s="17" t="s">
        <v>20</v>
      </c>
      <c r="B28" s="18" t="s">
        <v>20</v>
      </c>
      <c r="C28" s="18" t="s">
        <v>20</v>
      </c>
      <c r="D28" s="18" t="s">
        <v>23</v>
      </c>
      <c r="E28" s="30" t="s">
        <v>50</v>
      </c>
      <c r="F28" s="36">
        <v>0</v>
      </c>
      <c r="G28" s="36">
        <v>0</v>
      </c>
      <c r="H28" s="36">
        <v>0</v>
      </c>
      <c r="I28" s="36">
        <v>0</v>
      </c>
      <c r="J28" s="36">
        <v>2245123</v>
      </c>
      <c r="K28" s="36">
        <v>0</v>
      </c>
      <c r="L28" s="36">
        <v>2245123</v>
      </c>
      <c r="M28" s="36">
        <v>0</v>
      </c>
      <c r="N28" s="21">
        <v>-2245123</v>
      </c>
    </row>
    <row r="29" spans="1:14" ht="27" customHeight="1">
      <c r="A29" s="15" t="s">
        <v>20</v>
      </c>
      <c r="B29" s="16">
        <v>8</v>
      </c>
      <c r="C29" s="16" t="s">
        <v>20</v>
      </c>
      <c r="D29" s="16" t="s">
        <v>20</v>
      </c>
      <c r="E29" s="29" t="s">
        <v>51</v>
      </c>
      <c r="F29" s="35">
        <v>0</v>
      </c>
      <c r="G29" s="35">
        <v>0</v>
      </c>
      <c r="H29" s="35">
        <v>0</v>
      </c>
      <c r="I29" s="35">
        <v>0</v>
      </c>
      <c r="J29" s="35">
        <v>1703</v>
      </c>
      <c r="K29" s="35">
        <v>0</v>
      </c>
      <c r="L29" s="35">
        <v>1703</v>
      </c>
      <c r="M29" s="35">
        <v>0</v>
      </c>
      <c r="N29" s="10">
        <v>-1703</v>
      </c>
    </row>
    <row r="30" spans="1:14" ht="27" customHeight="1">
      <c r="A30" s="15" t="s">
        <v>20</v>
      </c>
      <c r="B30" s="16" t="s">
        <v>20</v>
      </c>
      <c r="C30" s="16">
        <v>1</v>
      </c>
      <c r="D30" s="16" t="s">
        <v>20</v>
      </c>
      <c r="E30" s="29" t="s">
        <v>53</v>
      </c>
      <c r="F30" s="35">
        <v>0</v>
      </c>
      <c r="G30" s="35">
        <v>0</v>
      </c>
      <c r="H30" s="35">
        <v>0</v>
      </c>
      <c r="I30" s="35">
        <v>0</v>
      </c>
      <c r="J30" s="35">
        <v>1703</v>
      </c>
      <c r="K30" s="35">
        <v>0</v>
      </c>
      <c r="L30" s="35">
        <v>1703</v>
      </c>
      <c r="M30" s="35">
        <v>0</v>
      </c>
      <c r="N30" s="10">
        <v>-1703</v>
      </c>
    </row>
    <row r="31" spans="1:14" ht="27" customHeight="1">
      <c r="A31" s="15" t="s">
        <v>20</v>
      </c>
      <c r="B31" s="16" t="s">
        <v>20</v>
      </c>
      <c r="C31" s="16" t="s">
        <v>20</v>
      </c>
      <c r="D31" s="16" t="s">
        <v>23</v>
      </c>
      <c r="E31" s="29" t="s">
        <v>54</v>
      </c>
      <c r="F31" s="35">
        <v>0</v>
      </c>
      <c r="G31" s="35">
        <v>0</v>
      </c>
      <c r="H31" s="35">
        <v>0</v>
      </c>
      <c r="I31" s="35">
        <v>0</v>
      </c>
      <c r="J31" s="35">
        <v>1703</v>
      </c>
      <c r="K31" s="35">
        <v>0</v>
      </c>
      <c r="L31" s="35">
        <v>1703</v>
      </c>
      <c r="M31" s="35">
        <v>0</v>
      </c>
      <c r="N31" s="10">
        <v>-1703</v>
      </c>
    </row>
    <row r="32" spans="1:14" ht="27" customHeight="1">
      <c r="A32" s="15" t="s">
        <v>20</v>
      </c>
      <c r="B32" s="16">
        <v>9</v>
      </c>
      <c r="C32" s="16" t="s">
        <v>20</v>
      </c>
      <c r="D32" s="16" t="s">
        <v>20</v>
      </c>
      <c r="E32" s="29" t="s">
        <v>55</v>
      </c>
      <c r="F32" s="35">
        <v>0</v>
      </c>
      <c r="G32" s="35">
        <v>0</v>
      </c>
      <c r="H32" s="35">
        <v>0</v>
      </c>
      <c r="I32" s="35">
        <v>0</v>
      </c>
      <c r="J32" s="35">
        <v>6145205</v>
      </c>
      <c r="K32" s="35">
        <v>0</v>
      </c>
      <c r="L32" s="35">
        <v>6145205</v>
      </c>
      <c r="M32" s="35">
        <v>0</v>
      </c>
      <c r="N32" s="10">
        <v>-6145205</v>
      </c>
    </row>
    <row r="33" spans="1:14" ht="27" customHeight="1">
      <c r="A33" s="15" t="s">
        <v>20</v>
      </c>
      <c r="B33" s="16" t="s">
        <v>20</v>
      </c>
      <c r="C33" s="16" t="s">
        <v>23</v>
      </c>
      <c r="D33" s="16" t="s">
        <v>20</v>
      </c>
      <c r="E33" s="29" t="s">
        <v>57</v>
      </c>
      <c r="F33" s="35">
        <v>0</v>
      </c>
      <c r="G33" s="35">
        <v>0</v>
      </c>
      <c r="H33" s="35">
        <v>0</v>
      </c>
      <c r="I33" s="35">
        <v>0</v>
      </c>
      <c r="J33" s="35">
        <v>6145205</v>
      </c>
      <c r="K33" s="35">
        <v>0</v>
      </c>
      <c r="L33" s="35">
        <v>6145205</v>
      </c>
      <c r="M33" s="35">
        <v>0</v>
      </c>
      <c r="N33" s="10">
        <v>-6145205</v>
      </c>
    </row>
    <row r="34" spans="1:14" ht="27" customHeight="1">
      <c r="A34" s="15" t="s">
        <v>20</v>
      </c>
      <c r="B34" s="16" t="s">
        <v>20</v>
      </c>
      <c r="C34" s="16" t="s">
        <v>20</v>
      </c>
      <c r="D34" s="16" t="s">
        <v>23</v>
      </c>
      <c r="E34" s="29" t="s">
        <v>58</v>
      </c>
      <c r="F34" s="35">
        <v>0</v>
      </c>
      <c r="G34" s="35">
        <v>0</v>
      </c>
      <c r="H34" s="35">
        <v>0</v>
      </c>
      <c r="I34" s="35">
        <v>0</v>
      </c>
      <c r="J34" s="35">
        <v>6145205</v>
      </c>
      <c r="K34" s="35">
        <v>0</v>
      </c>
      <c r="L34" s="35">
        <v>6145205</v>
      </c>
      <c r="M34" s="35">
        <v>0</v>
      </c>
      <c r="N34" s="10">
        <v>-6145205</v>
      </c>
    </row>
    <row r="35" spans="1:14" ht="27" customHeight="1">
      <c r="A35" s="15">
        <v>2</v>
      </c>
      <c r="B35" s="16" t="s">
        <v>20</v>
      </c>
      <c r="C35" s="16" t="s">
        <v>20</v>
      </c>
      <c r="D35" s="16" t="s">
        <v>20</v>
      </c>
      <c r="E35" s="29" t="s">
        <v>59</v>
      </c>
      <c r="F35" s="35">
        <v>0</v>
      </c>
      <c r="G35" s="35">
        <v>0</v>
      </c>
      <c r="H35" s="35">
        <v>0</v>
      </c>
      <c r="I35" s="35">
        <v>0</v>
      </c>
      <c r="J35" s="35">
        <f>J36+J39+J41+J43</f>
        <v>84004817</v>
      </c>
      <c r="K35" s="35">
        <f>K36+K39+K41+K43</f>
        <v>0</v>
      </c>
      <c r="L35" s="35">
        <v>84004817</v>
      </c>
      <c r="M35" s="35">
        <v>0</v>
      </c>
      <c r="N35" s="10">
        <v>-84004817</v>
      </c>
    </row>
    <row r="36" spans="1:14" ht="27" customHeight="1">
      <c r="A36" s="15" t="s">
        <v>20</v>
      </c>
      <c r="B36" s="16">
        <v>1</v>
      </c>
      <c r="C36" s="16" t="s">
        <v>20</v>
      </c>
      <c r="D36" s="16" t="s">
        <v>20</v>
      </c>
      <c r="E36" s="29" t="s">
        <v>60</v>
      </c>
      <c r="F36" s="35">
        <v>0</v>
      </c>
      <c r="G36" s="35">
        <v>0</v>
      </c>
      <c r="H36" s="35">
        <v>0</v>
      </c>
      <c r="I36" s="35">
        <v>0</v>
      </c>
      <c r="J36" s="35">
        <v>274803</v>
      </c>
      <c r="K36" s="35">
        <v>0</v>
      </c>
      <c r="L36" s="35">
        <v>274803</v>
      </c>
      <c r="M36" s="35">
        <v>0</v>
      </c>
      <c r="N36" s="10">
        <v>-274803</v>
      </c>
    </row>
    <row r="37" spans="1:14" ht="27" customHeight="1">
      <c r="A37" s="15" t="s">
        <v>20</v>
      </c>
      <c r="B37" s="16" t="s">
        <v>20</v>
      </c>
      <c r="C37" s="16">
        <v>1</v>
      </c>
      <c r="D37" s="16" t="s">
        <v>20</v>
      </c>
      <c r="E37" s="29" t="s">
        <v>61</v>
      </c>
      <c r="F37" s="35">
        <v>0</v>
      </c>
      <c r="G37" s="35">
        <v>0</v>
      </c>
      <c r="H37" s="35">
        <v>0</v>
      </c>
      <c r="I37" s="35">
        <v>0</v>
      </c>
      <c r="J37" s="35">
        <v>274803</v>
      </c>
      <c r="K37" s="35">
        <v>0</v>
      </c>
      <c r="L37" s="35">
        <v>274803</v>
      </c>
      <c r="M37" s="35">
        <v>0</v>
      </c>
      <c r="N37" s="10">
        <v>-274803</v>
      </c>
    </row>
    <row r="38" spans="1:14" ht="27" customHeight="1">
      <c r="A38" s="15" t="s">
        <v>20</v>
      </c>
      <c r="B38" s="16" t="s">
        <v>20</v>
      </c>
      <c r="C38" s="16" t="s">
        <v>20</v>
      </c>
      <c r="D38" s="16" t="s">
        <v>23</v>
      </c>
      <c r="E38" s="29" t="s">
        <v>62</v>
      </c>
      <c r="F38" s="35">
        <v>0</v>
      </c>
      <c r="G38" s="35">
        <v>0</v>
      </c>
      <c r="H38" s="35">
        <v>0</v>
      </c>
      <c r="I38" s="35">
        <v>0</v>
      </c>
      <c r="J38" s="35">
        <v>274803</v>
      </c>
      <c r="K38" s="35">
        <v>0</v>
      </c>
      <c r="L38" s="35">
        <v>274803</v>
      </c>
      <c r="M38" s="35">
        <v>0</v>
      </c>
      <c r="N38" s="10">
        <v>-274803</v>
      </c>
    </row>
    <row r="39" spans="1:14" ht="27" customHeight="1">
      <c r="A39" s="15" t="s">
        <v>20</v>
      </c>
      <c r="B39" s="16">
        <v>2</v>
      </c>
      <c r="C39" s="16" t="s">
        <v>20</v>
      </c>
      <c r="D39" s="16" t="s">
        <v>20</v>
      </c>
      <c r="E39" s="29" t="s">
        <v>63</v>
      </c>
      <c r="F39" s="35">
        <v>0</v>
      </c>
      <c r="G39" s="35">
        <v>0</v>
      </c>
      <c r="H39" s="35">
        <v>0</v>
      </c>
      <c r="I39" s="35">
        <v>0</v>
      </c>
      <c r="J39" s="35">
        <v>13890</v>
      </c>
      <c r="K39" s="35">
        <v>0</v>
      </c>
      <c r="L39" s="35">
        <v>13890</v>
      </c>
      <c r="M39" s="35">
        <v>0</v>
      </c>
      <c r="N39" s="10">
        <v>-13890</v>
      </c>
    </row>
    <row r="40" spans="1:14" ht="27" customHeight="1">
      <c r="A40" s="15" t="s">
        <v>20</v>
      </c>
      <c r="B40" s="16" t="s">
        <v>20</v>
      </c>
      <c r="C40" s="16">
        <v>1</v>
      </c>
      <c r="D40" s="16" t="s">
        <v>20</v>
      </c>
      <c r="E40" s="29" t="s">
        <v>64</v>
      </c>
      <c r="F40" s="35">
        <v>0</v>
      </c>
      <c r="G40" s="35">
        <v>0</v>
      </c>
      <c r="H40" s="35">
        <v>0</v>
      </c>
      <c r="I40" s="35">
        <v>0</v>
      </c>
      <c r="J40" s="35">
        <v>13890</v>
      </c>
      <c r="K40" s="35">
        <v>0</v>
      </c>
      <c r="L40" s="35">
        <v>13890</v>
      </c>
      <c r="M40" s="35">
        <v>0</v>
      </c>
      <c r="N40" s="10">
        <v>-13890</v>
      </c>
    </row>
    <row r="41" spans="1:14" ht="27" customHeight="1">
      <c r="A41" s="15" t="s">
        <v>20</v>
      </c>
      <c r="B41" s="16">
        <v>3</v>
      </c>
      <c r="C41" s="16" t="s">
        <v>20</v>
      </c>
      <c r="D41" s="16" t="s">
        <v>20</v>
      </c>
      <c r="E41" s="29" t="s">
        <v>65</v>
      </c>
      <c r="F41" s="35">
        <v>0</v>
      </c>
      <c r="G41" s="35">
        <v>0</v>
      </c>
      <c r="H41" s="35">
        <v>0</v>
      </c>
      <c r="I41" s="35">
        <v>0</v>
      </c>
      <c r="J41" s="35">
        <v>27978264</v>
      </c>
      <c r="K41" s="35">
        <v>0</v>
      </c>
      <c r="L41" s="35">
        <v>27978264</v>
      </c>
      <c r="M41" s="35">
        <v>0</v>
      </c>
      <c r="N41" s="10">
        <v>-27978264</v>
      </c>
    </row>
    <row r="42" spans="1:14" ht="27" customHeight="1">
      <c r="A42" s="15" t="s">
        <v>20</v>
      </c>
      <c r="B42" s="16" t="s">
        <v>20</v>
      </c>
      <c r="C42" s="16">
        <v>1</v>
      </c>
      <c r="D42" s="16" t="s">
        <v>20</v>
      </c>
      <c r="E42" s="29" t="s">
        <v>66</v>
      </c>
      <c r="F42" s="35">
        <v>0</v>
      </c>
      <c r="G42" s="35">
        <v>0</v>
      </c>
      <c r="H42" s="35">
        <v>0</v>
      </c>
      <c r="I42" s="35">
        <v>0</v>
      </c>
      <c r="J42" s="35">
        <v>27978264</v>
      </c>
      <c r="K42" s="35">
        <v>0</v>
      </c>
      <c r="L42" s="35">
        <v>27978264</v>
      </c>
      <c r="M42" s="35">
        <v>0</v>
      </c>
      <c r="N42" s="10">
        <v>-27978264</v>
      </c>
    </row>
    <row r="43" spans="1:14" ht="27" customHeight="1">
      <c r="A43" s="15" t="s">
        <v>20</v>
      </c>
      <c r="B43" s="16">
        <v>4</v>
      </c>
      <c r="C43" s="16" t="s">
        <v>20</v>
      </c>
      <c r="D43" s="16" t="s">
        <v>20</v>
      </c>
      <c r="E43" s="29" t="s">
        <v>67</v>
      </c>
      <c r="F43" s="35">
        <v>0</v>
      </c>
      <c r="G43" s="35">
        <v>0</v>
      </c>
      <c r="H43" s="35">
        <v>0</v>
      </c>
      <c r="I43" s="35">
        <v>0</v>
      </c>
      <c r="J43" s="35">
        <v>55737860</v>
      </c>
      <c r="K43" s="35">
        <v>0</v>
      </c>
      <c r="L43" s="35">
        <v>55737860</v>
      </c>
      <c r="M43" s="35">
        <v>0</v>
      </c>
      <c r="N43" s="10">
        <v>-55737860</v>
      </c>
    </row>
    <row r="44" spans="1:14" ht="27" customHeight="1">
      <c r="A44" s="15" t="s">
        <v>20</v>
      </c>
      <c r="B44" s="16" t="s">
        <v>20</v>
      </c>
      <c r="C44" s="16" t="s">
        <v>23</v>
      </c>
      <c r="D44" s="16" t="s">
        <v>20</v>
      </c>
      <c r="E44" s="29" t="s">
        <v>68</v>
      </c>
      <c r="F44" s="35">
        <v>0</v>
      </c>
      <c r="G44" s="35">
        <v>0</v>
      </c>
      <c r="H44" s="35">
        <v>0</v>
      </c>
      <c r="I44" s="35">
        <v>0</v>
      </c>
      <c r="J44" s="35">
        <v>55737860</v>
      </c>
      <c r="K44" s="35">
        <v>0</v>
      </c>
      <c r="L44" s="35">
        <v>55737860</v>
      </c>
      <c r="M44" s="35">
        <v>0</v>
      </c>
      <c r="N44" s="10">
        <v>-55737860</v>
      </c>
    </row>
    <row r="45" spans="1:14" ht="27" customHeight="1">
      <c r="A45" s="15" t="s">
        <v>20</v>
      </c>
      <c r="B45" s="16" t="s">
        <v>20</v>
      </c>
      <c r="C45" s="16" t="s">
        <v>20</v>
      </c>
      <c r="D45" s="16">
        <v>1</v>
      </c>
      <c r="E45" s="29" t="s">
        <v>69</v>
      </c>
      <c r="F45" s="35">
        <v>0</v>
      </c>
      <c r="G45" s="35">
        <v>0</v>
      </c>
      <c r="H45" s="35">
        <v>0</v>
      </c>
      <c r="I45" s="35">
        <v>0</v>
      </c>
      <c r="J45" s="35">
        <v>55737860</v>
      </c>
      <c r="K45" s="35">
        <v>0</v>
      </c>
      <c r="L45" s="35">
        <v>55737860</v>
      </c>
      <c r="M45" s="35">
        <v>0</v>
      </c>
      <c r="N45" s="10">
        <v>-55737860</v>
      </c>
    </row>
    <row r="46" spans="1:14" ht="27" customHeight="1">
      <c r="A46" s="15">
        <v>3</v>
      </c>
      <c r="B46" s="16" t="s">
        <v>20</v>
      </c>
      <c r="C46" s="16" t="s">
        <v>20</v>
      </c>
      <c r="D46" s="16" t="s">
        <v>20</v>
      </c>
      <c r="E46" s="29" t="s">
        <v>70</v>
      </c>
      <c r="F46" s="35">
        <v>0</v>
      </c>
      <c r="G46" s="35">
        <v>0</v>
      </c>
      <c r="H46" s="35">
        <v>0</v>
      </c>
      <c r="I46" s="35">
        <v>0</v>
      </c>
      <c r="J46" s="35">
        <f>J47+J50</f>
        <v>1845731</v>
      </c>
      <c r="K46" s="35">
        <f>K47+K50</f>
        <v>0</v>
      </c>
      <c r="L46" s="35">
        <v>1845731</v>
      </c>
      <c r="M46" s="35">
        <v>0</v>
      </c>
      <c r="N46" s="10">
        <v>-1845731</v>
      </c>
    </row>
    <row r="47" spans="1:14" ht="27" customHeight="1">
      <c r="A47" s="15" t="s">
        <v>20</v>
      </c>
      <c r="B47" s="16">
        <v>1</v>
      </c>
      <c r="C47" s="16" t="s">
        <v>20</v>
      </c>
      <c r="D47" s="16" t="s">
        <v>20</v>
      </c>
      <c r="E47" s="29" t="s">
        <v>71</v>
      </c>
      <c r="F47" s="35">
        <v>0</v>
      </c>
      <c r="G47" s="35">
        <v>0</v>
      </c>
      <c r="H47" s="35">
        <v>0</v>
      </c>
      <c r="I47" s="35">
        <v>0</v>
      </c>
      <c r="J47" s="35">
        <v>1733807</v>
      </c>
      <c r="K47" s="35">
        <v>0</v>
      </c>
      <c r="L47" s="35">
        <v>1733807</v>
      </c>
      <c r="M47" s="35">
        <v>0</v>
      </c>
      <c r="N47" s="10">
        <v>-1733807</v>
      </c>
    </row>
    <row r="48" spans="1:14" ht="27" customHeight="1">
      <c r="A48" s="15" t="s">
        <v>20</v>
      </c>
      <c r="B48" s="16" t="s">
        <v>20</v>
      </c>
      <c r="C48" s="16" t="s">
        <v>23</v>
      </c>
      <c r="D48" s="16" t="s">
        <v>20</v>
      </c>
      <c r="E48" s="29" t="s">
        <v>72</v>
      </c>
      <c r="F48" s="35">
        <v>0</v>
      </c>
      <c r="G48" s="35">
        <v>0</v>
      </c>
      <c r="H48" s="35">
        <v>0</v>
      </c>
      <c r="I48" s="35">
        <v>0</v>
      </c>
      <c r="J48" s="35">
        <v>1733807</v>
      </c>
      <c r="K48" s="35">
        <v>0</v>
      </c>
      <c r="L48" s="35">
        <v>1733807</v>
      </c>
      <c r="M48" s="35">
        <v>0</v>
      </c>
      <c r="N48" s="10">
        <v>-1733807</v>
      </c>
    </row>
    <row r="49" spans="1:14" ht="27" customHeight="1">
      <c r="A49" s="15" t="s">
        <v>20</v>
      </c>
      <c r="B49" s="16" t="s">
        <v>20</v>
      </c>
      <c r="C49" s="16" t="s">
        <v>20</v>
      </c>
      <c r="D49" s="16">
        <v>1</v>
      </c>
      <c r="E49" s="29" t="s">
        <v>73</v>
      </c>
      <c r="F49" s="35">
        <v>0</v>
      </c>
      <c r="G49" s="35">
        <v>0</v>
      </c>
      <c r="H49" s="35">
        <v>0</v>
      </c>
      <c r="I49" s="35">
        <v>0</v>
      </c>
      <c r="J49" s="35">
        <v>1733807</v>
      </c>
      <c r="K49" s="35">
        <v>0</v>
      </c>
      <c r="L49" s="35">
        <v>1733807</v>
      </c>
      <c r="M49" s="35">
        <v>0</v>
      </c>
      <c r="N49" s="10">
        <v>-1733807</v>
      </c>
    </row>
    <row r="50" spans="1:14" ht="27" customHeight="1">
      <c r="A50" s="15" t="s">
        <v>20</v>
      </c>
      <c r="B50" s="16">
        <v>2</v>
      </c>
      <c r="C50" s="16" t="s">
        <v>20</v>
      </c>
      <c r="D50" s="16" t="s">
        <v>20</v>
      </c>
      <c r="E50" s="29" t="s">
        <v>74</v>
      </c>
      <c r="F50" s="35">
        <v>0</v>
      </c>
      <c r="G50" s="35">
        <v>0</v>
      </c>
      <c r="H50" s="35">
        <v>0</v>
      </c>
      <c r="I50" s="35">
        <v>0</v>
      </c>
      <c r="J50" s="35">
        <v>111924</v>
      </c>
      <c r="K50" s="35">
        <v>0</v>
      </c>
      <c r="L50" s="35">
        <v>111924</v>
      </c>
      <c r="M50" s="35">
        <v>0</v>
      </c>
      <c r="N50" s="10">
        <v>-111924</v>
      </c>
    </row>
    <row r="51" spans="1:14" ht="27" customHeight="1">
      <c r="A51" s="17" t="s">
        <v>20</v>
      </c>
      <c r="B51" s="18" t="s">
        <v>20</v>
      </c>
      <c r="C51" s="18" t="s">
        <v>23</v>
      </c>
      <c r="D51" s="18" t="s">
        <v>20</v>
      </c>
      <c r="E51" s="30" t="s">
        <v>75</v>
      </c>
      <c r="F51" s="36">
        <v>0</v>
      </c>
      <c r="G51" s="36">
        <v>0</v>
      </c>
      <c r="H51" s="36">
        <v>0</v>
      </c>
      <c r="I51" s="36">
        <v>0</v>
      </c>
      <c r="J51" s="36">
        <v>111924</v>
      </c>
      <c r="K51" s="36">
        <v>0</v>
      </c>
      <c r="L51" s="36">
        <v>111924</v>
      </c>
      <c r="M51" s="36">
        <v>0</v>
      </c>
      <c r="N51" s="21">
        <v>-111924</v>
      </c>
    </row>
    <row r="52" spans="1:14" ht="27" customHeight="1">
      <c r="A52" s="15" t="s">
        <v>20</v>
      </c>
      <c r="B52" s="16" t="s">
        <v>20</v>
      </c>
      <c r="C52" s="16" t="s">
        <v>20</v>
      </c>
      <c r="D52" s="16" t="s">
        <v>23</v>
      </c>
      <c r="E52" s="29" t="s">
        <v>76</v>
      </c>
      <c r="F52" s="35">
        <v>0</v>
      </c>
      <c r="G52" s="35">
        <v>0</v>
      </c>
      <c r="H52" s="35">
        <v>0</v>
      </c>
      <c r="I52" s="35">
        <v>0</v>
      </c>
      <c r="J52" s="35">
        <v>325</v>
      </c>
      <c r="K52" s="35">
        <v>0</v>
      </c>
      <c r="L52" s="35">
        <v>325</v>
      </c>
      <c r="M52" s="35">
        <v>0</v>
      </c>
      <c r="N52" s="10">
        <v>-325</v>
      </c>
    </row>
    <row r="53" spans="1:14" ht="27" customHeight="1">
      <c r="A53" s="15" t="s">
        <v>20</v>
      </c>
      <c r="B53" s="16" t="s">
        <v>20</v>
      </c>
      <c r="C53" s="16" t="s">
        <v>20</v>
      </c>
      <c r="D53" s="16" t="s">
        <v>21</v>
      </c>
      <c r="E53" s="29" t="s">
        <v>77</v>
      </c>
      <c r="F53" s="35">
        <v>0</v>
      </c>
      <c r="G53" s="35">
        <v>0</v>
      </c>
      <c r="H53" s="35">
        <v>0</v>
      </c>
      <c r="I53" s="35">
        <v>0</v>
      </c>
      <c r="J53" s="35">
        <v>111599</v>
      </c>
      <c r="K53" s="35">
        <v>0</v>
      </c>
      <c r="L53" s="35">
        <v>111599</v>
      </c>
      <c r="M53" s="35">
        <v>0</v>
      </c>
      <c r="N53" s="10">
        <v>-111599</v>
      </c>
    </row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spans="1:14" ht="27" customHeight="1">
      <c r="A74" s="17"/>
      <c r="B74" s="18"/>
      <c r="C74" s="18"/>
      <c r="D74" s="18"/>
      <c r="E74" s="30"/>
      <c r="F74" s="20"/>
      <c r="G74" s="20"/>
      <c r="H74" s="20"/>
      <c r="I74" s="20"/>
      <c r="J74" s="20"/>
      <c r="K74" s="20"/>
      <c r="L74" s="20"/>
      <c r="M74" s="20"/>
      <c r="N74" s="21"/>
    </row>
    <row r="75" ht="27" customHeight="1"/>
    <row r="76" ht="27" customHeight="1"/>
    <row r="77" ht="27" customHeight="1"/>
  </sheetData>
  <sheetProtection/>
  <mergeCells count="9">
    <mergeCell ref="E1:H1"/>
    <mergeCell ref="I1:M1"/>
    <mergeCell ref="A3:E3"/>
    <mergeCell ref="M3:N3"/>
    <mergeCell ref="A4:E4"/>
    <mergeCell ref="F4:H4"/>
    <mergeCell ref="I4:I5"/>
    <mergeCell ref="J4:M4"/>
    <mergeCell ref="N4:N5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6"/>
  <sheetViews>
    <sheetView view="pageBreakPreview" zoomScaleSheetLayoutView="100" workbookViewId="0" topLeftCell="A302">
      <selection activeCell="O316" sqref="O316"/>
    </sheetView>
  </sheetViews>
  <sheetFormatPr defaultColWidth="9.00390625" defaultRowHeight="28.5" customHeight="1"/>
  <cols>
    <col min="1" max="1" width="2.75390625" style="38" customWidth="1"/>
    <col min="2" max="4" width="2.75390625" style="39" customWidth="1"/>
    <col min="5" max="5" width="27.50390625" style="40" customWidth="1"/>
    <col min="6" max="6" width="15.125" style="102" customWidth="1"/>
    <col min="7" max="7" width="7.125" style="102" customWidth="1"/>
    <col min="8" max="8" width="15.00390625" style="102" customWidth="1"/>
    <col min="9" max="9" width="14.25390625" style="102" customWidth="1"/>
    <col min="10" max="10" width="14.125" style="102" customWidth="1"/>
    <col min="11" max="11" width="14.00390625" style="102" customWidth="1"/>
    <col min="12" max="14" width="13.50390625" style="102" customWidth="1"/>
    <col min="15" max="15" width="7.50390625" style="102" customWidth="1"/>
    <col min="16" max="16" width="14.125" style="103" customWidth="1"/>
    <col min="17" max="16384" width="9.00390625" style="96" customWidth="1"/>
  </cols>
  <sheetData>
    <row r="1" spans="1:16" s="83" customFormat="1" ht="15.75" customHeight="1">
      <c r="A1" s="82"/>
      <c r="B1" s="82"/>
      <c r="C1" s="82"/>
      <c r="D1" s="82"/>
      <c r="E1" s="148" t="s">
        <v>495</v>
      </c>
      <c r="F1" s="149"/>
      <c r="G1" s="149"/>
      <c r="H1" s="149"/>
      <c r="I1" s="149"/>
      <c r="J1" s="150" t="s">
        <v>513</v>
      </c>
      <c r="K1" s="150"/>
      <c r="L1" s="150"/>
      <c r="M1" s="151"/>
      <c r="N1" s="151"/>
      <c r="O1" s="151"/>
      <c r="P1" s="151"/>
    </row>
    <row r="2" spans="1:16" s="83" customFormat="1" ht="18.75" customHeight="1">
      <c r="A2" s="82"/>
      <c r="B2" s="82"/>
      <c r="C2" s="82"/>
      <c r="D2" s="82"/>
      <c r="E2" s="84"/>
      <c r="F2" s="85"/>
      <c r="G2" s="85"/>
      <c r="H2" s="85"/>
      <c r="I2" s="86" t="s">
        <v>504</v>
      </c>
      <c r="J2" s="152" t="s">
        <v>1</v>
      </c>
      <c r="K2" s="153"/>
      <c r="L2" s="87"/>
      <c r="M2" s="87"/>
      <c r="N2" s="85"/>
      <c r="O2" s="85"/>
      <c r="P2" s="85"/>
    </row>
    <row r="3" spans="1:16" s="90" customFormat="1" ht="16.5" customHeight="1">
      <c r="A3" s="154" t="s">
        <v>2</v>
      </c>
      <c r="B3" s="154"/>
      <c r="C3" s="154"/>
      <c r="D3" s="154"/>
      <c r="E3" s="154"/>
      <c r="F3" s="88"/>
      <c r="G3" s="88"/>
      <c r="H3" s="88"/>
      <c r="I3" s="88" t="s">
        <v>497</v>
      </c>
      <c r="J3" s="155" t="s">
        <v>498</v>
      </c>
      <c r="K3" s="155"/>
      <c r="L3" s="89"/>
      <c r="M3" s="89"/>
      <c r="N3" s="89"/>
      <c r="O3" s="138" t="s">
        <v>3</v>
      </c>
      <c r="P3" s="139"/>
    </row>
    <row r="4" spans="1:16" s="90" customFormat="1" ht="24" customHeight="1">
      <c r="A4" s="140" t="s">
        <v>4</v>
      </c>
      <c r="B4" s="140"/>
      <c r="C4" s="140"/>
      <c r="D4" s="140"/>
      <c r="E4" s="141"/>
      <c r="F4" s="142" t="s">
        <v>5</v>
      </c>
      <c r="G4" s="143"/>
      <c r="H4" s="144"/>
      <c r="I4" s="142" t="s">
        <v>6</v>
      </c>
      <c r="J4" s="143"/>
      <c r="K4" s="143"/>
      <c r="L4" s="142" t="s">
        <v>7</v>
      </c>
      <c r="M4" s="143"/>
      <c r="N4" s="143"/>
      <c r="O4" s="145"/>
      <c r="P4" s="146" t="s">
        <v>505</v>
      </c>
    </row>
    <row r="5" spans="1:16" s="90" customFormat="1" ht="32.25" customHeight="1">
      <c r="A5" s="44" t="s">
        <v>9</v>
      </c>
      <c r="B5" s="45" t="s">
        <v>10</v>
      </c>
      <c r="C5" s="45" t="s">
        <v>11</v>
      </c>
      <c r="D5" s="45" t="s">
        <v>12</v>
      </c>
      <c r="E5" s="45" t="s">
        <v>499</v>
      </c>
      <c r="F5" s="42" t="s">
        <v>13</v>
      </c>
      <c r="G5" s="42" t="s">
        <v>14</v>
      </c>
      <c r="H5" s="42" t="s">
        <v>15</v>
      </c>
      <c r="I5" s="42" t="s">
        <v>16</v>
      </c>
      <c r="J5" s="42" t="s">
        <v>17</v>
      </c>
      <c r="K5" s="42" t="s">
        <v>15</v>
      </c>
      <c r="L5" s="42" t="s">
        <v>18</v>
      </c>
      <c r="M5" s="42" t="s">
        <v>83</v>
      </c>
      <c r="N5" s="42" t="s">
        <v>15</v>
      </c>
      <c r="O5" s="91" t="s">
        <v>500</v>
      </c>
      <c r="P5" s="147"/>
    </row>
    <row r="6" spans="1:16" ht="27" customHeight="1">
      <c r="A6" s="92" t="s">
        <v>20</v>
      </c>
      <c r="B6" s="93" t="s">
        <v>20</v>
      </c>
      <c r="C6" s="93" t="s">
        <v>20</v>
      </c>
      <c r="D6" s="93" t="s">
        <v>20</v>
      </c>
      <c r="E6" s="37" t="s">
        <v>506</v>
      </c>
      <c r="F6" s="94">
        <f>F7+F18+F60+F95+F104+F134+F206+F269+F274+F330+F356+F368+F391+F404</f>
        <v>229830463000</v>
      </c>
      <c r="G6" s="94">
        <v>0</v>
      </c>
      <c r="H6" s="94">
        <f>F6+G6</f>
        <v>229830463000</v>
      </c>
      <c r="I6" s="94">
        <f>I7+I18+I60+I95+I104+I134+I206+I269+I274+I330+I356+I368+I391+I404</f>
        <v>42084393000</v>
      </c>
      <c r="J6" s="94">
        <v>0</v>
      </c>
      <c r="K6" s="94">
        <f>I6+J6</f>
        <v>42084393000</v>
      </c>
      <c r="L6" s="94">
        <f>L7+L18+L60+L95+L104+L134+L206+L269+L274+L330+L356+L368+L391+L404</f>
        <v>19526506325</v>
      </c>
      <c r="M6" s="94">
        <f>M7+M18+M60+M95+M104+M134+M206+M269+M274+M330+M356+M368+M391+M404</f>
        <v>5444214557</v>
      </c>
      <c r="N6" s="94">
        <f>L6+M6</f>
        <v>24970720882</v>
      </c>
      <c r="O6" s="75">
        <f>(N6/K6)*100</f>
        <v>59.334872388441006</v>
      </c>
      <c r="P6" s="95">
        <f>K6-N6</f>
        <v>17113672118</v>
      </c>
    </row>
    <row r="7" spans="1:16" ht="27" customHeight="1">
      <c r="A7" s="38" t="s">
        <v>23</v>
      </c>
      <c r="B7" s="39" t="s">
        <v>20</v>
      </c>
      <c r="C7" s="39" t="s">
        <v>20</v>
      </c>
      <c r="D7" s="39" t="s">
        <v>20</v>
      </c>
      <c r="E7" s="40" t="s">
        <v>84</v>
      </c>
      <c r="F7" s="71">
        <f>F8+F12</f>
        <v>264800000</v>
      </c>
      <c r="G7" s="71">
        <v>0</v>
      </c>
      <c r="H7" s="71">
        <f>F7+G7</f>
        <v>264800000</v>
      </c>
      <c r="I7" s="71">
        <f>I8+I12</f>
        <v>48979000</v>
      </c>
      <c r="J7" s="71">
        <v>0</v>
      </c>
      <c r="K7" s="71">
        <f aca="true" t="shared" si="0" ref="K7:K70">I7+J7</f>
        <v>48979000</v>
      </c>
      <c r="L7" s="71">
        <f>L8+L12</f>
        <v>29019766</v>
      </c>
      <c r="M7" s="71">
        <f>M8+M12</f>
        <v>0</v>
      </c>
      <c r="N7" s="71">
        <f aca="true" t="shared" si="1" ref="N7:N70">L7+M7</f>
        <v>29019766</v>
      </c>
      <c r="O7" s="74">
        <f aca="true" t="shared" si="2" ref="O7:O70">(N7/K7)*100</f>
        <v>59.24940484697523</v>
      </c>
      <c r="P7" s="72">
        <f aca="true" t="shared" si="3" ref="P7:P70">K7-N7</f>
        <v>19959234</v>
      </c>
    </row>
    <row r="8" spans="1:16" ht="27" customHeight="1">
      <c r="A8" s="38" t="s">
        <v>20</v>
      </c>
      <c r="B8" s="39" t="s">
        <v>23</v>
      </c>
      <c r="C8" s="39" t="s">
        <v>20</v>
      </c>
      <c r="D8" s="39" t="s">
        <v>20</v>
      </c>
      <c r="E8" s="40" t="s">
        <v>85</v>
      </c>
      <c r="F8" s="71">
        <v>79000000</v>
      </c>
      <c r="G8" s="71">
        <v>0</v>
      </c>
      <c r="H8" s="71">
        <f aca="true" t="shared" si="4" ref="H8:H71">F8+G8</f>
        <v>79000000</v>
      </c>
      <c r="I8" s="71">
        <v>7679000</v>
      </c>
      <c r="J8" s="71">
        <v>0</v>
      </c>
      <c r="K8" s="71">
        <f t="shared" si="0"/>
        <v>7679000</v>
      </c>
      <c r="L8" s="71">
        <v>7194085</v>
      </c>
      <c r="M8" s="71">
        <v>0</v>
      </c>
      <c r="N8" s="71">
        <f t="shared" si="1"/>
        <v>7194085</v>
      </c>
      <c r="O8" s="74">
        <f t="shared" si="2"/>
        <v>93.68518036202632</v>
      </c>
      <c r="P8" s="72">
        <f t="shared" si="3"/>
        <v>484915</v>
      </c>
    </row>
    <row r="9" spans="1:16" ht="27" customHeight="1">
      <c r="A9" s="38" t="s">
        <v>20</v>
      </c>
      <c r="B9" s="39" t="s">
        <v>20</v>
      </c>
      <c r="C9" s="39" t="s">
        <v>20</v>
      </c>
      <c r="D9" s="39" t="s">
        <v>20</v>
      </c>
      <c r="E9" s="40" t="s">
        <v>86</v>
      </c>
      <c r="F9" s="71">
        <v>79000000</v>
      </c>
      <c r="G9" s="71">
        <v>0</v>
      </c>
      <c r="H9" s="71">
        <f t="shared" si="4"/>
        <v>79000000</v>
      </c>
      <c r="I9" s="71">
        <v>7679000</v>
      </c>
      <c r="J9" s="71">
        <v>0</v>
      </c>
      <c r="K9" s="71">
        <f t="shared" si="0"/>
        <v>7679000</v>
      </c>
      <c r="L9" s="71">
        <v>7194085</v>
      </c>
      <c r="M9" s="71">
        <v>0</v>
      </c>
      <c r="N9" s="71">
        <f t="shared" si="1"/>
        <v>7194085</v>
      </c>
      <c r="O9" s="74">
        <f t="shared" si="2"/>
        <v>93.68518036202632</v>
      </c>
      <c r="P9" s="72">
        <f t="shared" si="3"/>
        <v>484915</v>
      </c>
    </row>
    <row r="10" spans="1:16" ht="27" customHeight="1">
      <c r="A10" s="38" t="s">
        <v>20</v>
      </c>
      <c r="B10" s="39" t="s">
        <v>20</v>
      </c>
      <c r="C10" s="39" t="s">
        <v>23</v>
      </c>
      <c r="D10" s="39" t="s">
        <v>20</v>
      </c>
      <c r="E10" s="40" t="s">
        <v>87</v>
      </c>
      <c r="F10" s="71">
        <v>79000000</v>
      </c>
      <c r="G10" s="71">
        <v>0</v>
      </c>
      <c r="H10" s="71">
        <f t="shared" si="4"/>
        <v>79000000</v>
      </c>
      <c r="I10" s="71">
        <v>7679000</v>
      </c>
      <c r="J10" s="71">
        <v>0</v>
      </c>
      <c r="K10" s="71">
        <f t="shared" si="0"/>
        <v>7679000</v>
      </c>
      <c r="L10" s="71">
        <v>7194085</v>
      </c>
      <c r="M10" s="71">
        <v>0</v>
      </c>
      <c r="N10" s="71">
        <f t="shared" si="1"/>
        <v>7194085</v>
      </c>
      <c r="O10" s="74">
        <f t="shared" si="2"/>
        <v>93.68518036202632</v>
      </c>
      <c r="P10" s="72">
        <f t="shared" si="3"/>
        <v>484915</v>
      </c>
    </row>
    <row r="11" spans="1:16" ht="27" customHeight="1">
      <c r="A11" s="38" t="s">
        <v>20</v>
      </c>
      <c r="B11" s="39" t="s">
        <v>20</v>
      </c>
      <c r="C11" s="39" t="s">
        <v>20</v>
      </c>
      <c r="D11" s="39" t="s">
        <v>23</v>
      </c>
      <c r="E11" s="40" t="s">
        <v>88</v>
      </c>
      <c r="F11" s="71">
        <v>79000000</v>
      </c>
      <c r="G11" s="71">
        <v>0</v>
      </c>
      <c r="H11" s="71">
        <f t="shared" si="4"/>
        <v>79000000</v>
      </c>
      <c r="I11" s="71">
        <v>7679000</v>
      </c>
      <c r="J11" s="71">
        <v>0</v>
      </c>
      <c r="K11" s="71">
        <f t="shared" si="0"/>
        <v>7679000</v>
      </c>
      <c r="L11" s="71">
        <v>7194085</v>
      </c>
      <c r="M11" s="71">
        <v>0</v>
      </c>
      <c r="N11" s="71">
        <f t="shared" si="1"/>
        <v>7194085</v>
      </c>
      <c r="O11" s="74">
        <f t="shared" si="2"/>
        <v>93.68518036202632</v>
      </c>
      <c r="P11" s="72">
        <f t="shared" si="3"/>
        <v>484915</v>
      </c>
    </row>
    <row r="12" spans="1:16" ht="27" customHeight="1">
      <c r="A12" s="38" t="s">
        <v>20</v>
      </c>
      <c r="B12" s="39" t="s">
        <v>21</v>
      </c>
      <c r="C12" s="39" t="s">
        <v>20</v>
      </c>
      <c r="D12" s="39" t="s">
        <v>20</v>
      </c>
      <c r="E12" s="40" t="s">
        <v>89</v>
      </c>
      <c r="F12" s="71">
        <v>185800000</v>
      </c>
      <c r="G12" s="71">
        <v>0</v>
      </c>
      <c r="H12" s="71">
        <f t="shared" si="4"/>
        <v>185800000</v>
      </c>
      <c r="I12" s="71">
        <v>41300000</v>
      </c>
      <c r="J12" s="71">
        <v>0</v>
      </c>
      <c r="K12" s="71">
        <f t="shared" si="0"/>
        <v>41300000</v>
      </c>
      <c r="L12" s="71">
        <v>21825681</v>
      </c>
      <c r="M12" s="71">
        <v>0</v>
      </c>
      <c r="N12" s="71">
        <f t="shared" si="1"/>
        <v>21825681</v>
      </c>
      <c r="O12" s="74">
        <f t="shared" si="2"/>
        <v>52.846685230024214</v>
      </c>
      <c r="P12" s="72">
        <f t="shared" si="3"/>
        <v>19474319</v>
      </c>
    </row>
    <row r="13" spans="1:16" ht="27" customHeight="1">
      <c r="A13" s="38" t="s">
        <v>20</v>
      </c>
      <c r="B13" s="39" t="s">
        <v>20</v>
      </c>
      <c r="C13" s="39" t="s">
        <v>20</v>
      </c>
      <c r="D13" s="39" t="s">
        <v>20</v>
      </c>
      <c r="E13" s="40" t="s">
        <v>90</v>
      </c>
      <c r="F13" s="71">
        <v>185800000</v>
      </c>
      <c r="G13" s="71">
        <v>0</v>
      </c>
      <c r="H13" s="71">
        <f t="shared" si="4"/>
        <v>185800000</v>
      </c>
      <c r="I13" s="71">
        <v>41300000</v>
      </c>
      <c r="J13" s="71">
        <v>0</v>
      </c>
      <c r="K13" s="71">
        <f t="shared" si="0"/>
        <v>41300000</v>
      </c>
      <c r="L13" s="71">
        <v>21825681</v>
      </c>
      <c r="M13" s="71">
        <v>0</v>
      </c>
      <c r="N13" s="71">
        <f t="shared" si="1"/>
        <v>21825681</v>
      </c>
      <c r="O13" s="74">
        <f t="shared" si="2"/>
        <v>52.846685230024214</v>
      </c>
      <c r="P13" s="72">
        <f t="shared" si="3"/>
        <v>19474319</v>
      </c>
    </row>
    <row r="14" spans="1:16" ht="27" customHeight="1">
      <c r="A14" s="38" t="s">
        <v>20</v>
      </c>
      <c r="B14" s="39" t="s">
        <v>20</v>
      </c>
      <c r="C14" s="39" t="s">
        <v>23</v>
      </c>
      <c r="D14" s="39" t="s">
        <v>20</v>
      </c>
      <c r="E14" s="40" t="s">
        <v>91</v>
      </c>
      <c r="F14" s="71">
        <v>139000000</v>
      </c>
      <c r="G14" s="71">
        <v>0</v>
      </c>
      <c r="H14" s="71">
        <f t="shared" si="4"/>
        <v>139000000</v>
      </c>
      <c r="I14" s="71">
        <v>30500000</v>
      </c>
      <c r="J14" s="71">
        <v>0</v>
      </c>
      <c r="K14" s="71">
        <f t="shared" si="0"/>
        <v>30500000</v>
      </c>
      <c r="L14" s="71">
        <v>17333113</v>
      </c>
      <c r="M14" s="71">
        <v>0</v>
      </c>
      <c r="N14" s="71">
        <f t="shared" si="1"/>
        <v>17333113</v>
      </c>
      <c r="O14" s="74">
        <f t="shared" si="2"/>
        <v>56.829878688524595</v>
      </c>
      <c r="P14" s="72">
        <f t="shared" si="3"/>
        <v>13166887</v>
      </c>
    </row>
    <row r="15" spans="1:16" ht="27" customHeight="1">
      <c r="A15" s="38" t="s">
        <v>20</v>
      </c>
      <c r="B15" s="39" t="s">
        <v>20</v>
      </c>
      <c r="C15" s="39" t="s">
        <v>20</v>
      </c>
      <c r="D15" s="39" t="s">
        <v>23</v>
      </c>
      <c r="E15" s="40" t="s">
        <v>92</v>
      </c>
      <c r="F15" s="71">
        <v>139000000</v>
      </c>
      <c r="G15" s="71">
        <v>0</v>
      </c>
      <c r="H15" s="71">
        <f t="shared" si="4"/>
        <v>139000000</v>
      </c>
      <c r="I15" s="71">
        <v>30500000</v>
      </c>
      <c r="J15" s="71">
        <v>0</v>
      </c>
      <c r="K15" s="71">
        <f t="shared" si="0"/>
        <v>30500000</v>
      </c>
      <c r="L15" s="71">
        <v>17333113</v>
      </c>
      <c r="M15" s="71">
        <v>0</v>
      </c>
      <c r="N15" s="71">
        <f t="shared" si="1"/>
        <v>17333113</v>
      </c>
      <c r="O15" s="74">
        <f t="shared" si="2"/>
        <v>56.829878688524595</v>
      </c>
      <c r="P15" s="72">
        <f t="shared" si="3"/>
        <v>13166887</v>
      </c>
    </row>
    <row r="16" spans="1:16" ht="27" customHeight="1">
      <c r="A16" s="38" t="s">
        <v>20</v>
      </c>
      <c r="B16" s="39" t="s">
        <v>20</v>
      </c>
      <c r="C16" s="39" t="s">
        <v>21</v>
      </c>
      <c r="D16" s="39" t="s">
        <v>20</v>
      </c>
      <c r="E16" s="40" t="s">
        <v>93</v>
      </c>
      <c r="F16" s="71">
        <v>46800000</v>
      </c>
      <c r="G16" s="71">
        <v>0</v>
      </c>
      <c r="H16" s="71">
        <f t="shared" si="4"/>
        <v>46800000</v>
      </c>
      <c r="I16" s="71">
        <v>10800000</v>
      </c>
      <c r="J16" s="71">
        <v>0</v>
      </c>
      <c r="K16" s="71">
        <f t="shared" si="0"/>
        <v>10800000</v>
      </c>
      <c r="L16" s="71">
        <v>4492568</v>
      </c>
      <c r="M16" s="71">
        <v>0</v>
      </c>
      <c r="N16" s="71">
        <f t="shared" si="1"/>
        <v>4492568</v>
      </c>
      <c r="O16" s="74">
        <f t="shared" si="2"/>
        <v>41.59785185185185</v>
      </c>
      <c r="P16" s="72">
        <f t="shared" si="3"/>
        <v>6307432</v>
      </c>
    </row>
    <row r="17" spans="1:16" ht="27" customHeight="1">
      <c r="A17" s="38" t="s">
        <v>20</v>
      </c>
      <c r="B17" s="39" t="s">
        <v>20</v>
      </c>
      <c r="C17" s="39" t="s">
        <v>20</v>
      </c>
      <c r="D17" s="39" t="s">
        <v>23</v>
      </c>
      <c r="E17" s="40" t="s">
        <v>94</v>
      </c>
      <c r="F17" s="71">
        <v>46800000</v>
      </c>
      <c r="G17" s="71">
        <v>0</v>
      </c>
      <c r="H17" s="71">
        <f t="shared" si="4"/>
        <v>46800000</v>
      </c>
      <c r="I17" s="71">
        <v>10800000</v>
      </c>
      <c r="J17" s="71">
        <v>0</v>
      </c>
      <c r="K17" s="71">
        <f t="shared" si="0"/>
        <v>10800000</v>
      </c>
      <c r="L17" s="71">
        <v>4492568</v>
      </c>
      <c r="M17" s="71">
        <v>0</v>
      </c>
      <c r="N17" s="71">
        <f t="shared" si="1"/>
        <v>4492568</v>
      </c>
      <c r="O17" s="74">
        <f t="shared" si="2"/>
        <v>41.59785185185185</v>
      </c>
      <c r="P17" s="72">
        <f t="shared" si="3"/>
        <v>6307432</v>
      </c>
    </row>
    <row r="18" spans="1:16" ht="27" customHeight="1">
      <c r="A18" s="38" t="s">
        <v>21</v>
      </c>
      <c r="B18" s="39" t="s">
        <v>20</v>
      </c>
      <c r="C18" s="39" t="s">
        <v>20</v>
      </c>
      <c r="D18" s="39" t="s">
        <v>20</v>
      </c>
      <c r="E18" s="40" t="s">
        <v>95</v>
      </c>
      <c r="F18" s="71">
        <f>F19+F23+F28+F36+F45+F50+F56</f>
        <v>23318900000</v>
      </c>
      <c r="G18" s="71">
        <v>0</v>
      </c>
      <c r="H18" s="71">
        <f t="shared" si="4"/>
        <v>23318900000</v>
      </c>
      <c r="I18" s="71">
        <f>I19+I23+I28+I36+I45+I50+I56</f>
        <v>3666530000</v>
      </c>
      <c r="J18" s="71">
        <v>0</v>
      </c>
      <c r="K18" s="71">
        <f t="shared" si="0"/>
        <v>3666530000</v>
      </c>
      <c r="L18" s="71">
        <f>L19+L23+L28+L36+L45+L50+L56</f>
        <v>247506409</v>
      </c>
      <c r="M18" s="71">
        <f>M19+M23+M28+M36+M45+M50+M56</f>
        <v>192137705</v>
      </c>
      <c r="N18" s="71">
        <f t="shared" si="1"/>
        <v>439644114</v>
      </c>
      <c r="O18" s="74">
        <f t="shared" si="2"/>
        <v>11.990740945798889</v>
      </c>
      <c r="P18" s="72">
        <f t="shared" si="3"/>
        <v>3226885886</v>
      </c>
    </row>
    <row r="19" spans="1:16" ht="27" customHeight="1">
      <c r="A19" s="38" t="s">
        <v>20</v>
      </c>
      <c r="B19" s="39" t="s">
        <v>23</v>
      </c>
      <c r="C19" s="39" t="s">
        <v>20</v>
      </c>
      <c r="D19" s="39" t="s">
        <v>20</v>
      </c>
      <c r="E19" s="40" t="s">
        <v>96</v>
      </c>
      <c r="F19" s="71">
        <v>809000000</v>
      </c>
      <c r="G19" s="71">
        <v>0</v>
      </c>
      <c r="H19" s="71">
        <f t="shared" si="4"/>
        <v>809000000</v>
      </c>
      <c r="I19" s="71">
        <v>35000000</v>
      </c>
      <c r="J19" s="71">
        <v>0</v>
      </c>
      <c r="K19" s="71">
        <f t="shared" si="0"/>
        <v>35000000</v>
      </c>
      <c r="L19" s="71">
        <v>0</v>
      </c>
      <c r="M19" s="71">
        <v>0</v>
      </c>
      <c r="N19" s="71">
        <f t="shared" si="1"/>
        <v>0</v>
      </c>
      <c r="O19" s="71">
        <f t="shared" si="2"/>
        <v>0</v>
      </c>
      <c r="P19" s="72">
        <f t="shared" si="3"/>
        <v>35000000</v>
      </c>
    </row>
    <row r="20" spans="1:16" ht="27" customHeight="1">
      <c r="A20" s="38" t="s">
        <v>20</v>
      </c>
      <c r="B20" s="39" t="s">
        <v>20</v>
      </c>
      <c r="C20" s="39" t="s">
        <v>20</v>
      </c>
      <c r="D20" s="39" t="s">
        <v>20</v>
      </c>
      <c r="E20" s="40" t="s">
        <v>97</v>
      </c>
      <c r="F20" s="71">
        <v>809000000</v>
      </c>
      <c r="G20" s="71">
        <v>0</v>
      </c>
      <c r="H20" s="71">
        <f t="shared" si="4"/>
        <v>809000000</v>
      </c>
      <c r="I20" s="71">
        <v>35000000</v>
      </c>
      <c r="J20" s="71">
        <v>0</v>
      </c>
      <c r="K20" s="71">
        <f t="shared" si="0"/>
        <v>35000000</v>
      </c>
      <c r="L20" s="71">
        <v>0</v>
      </c>
      <c r="M20" s="71">
        <v>0</v>
      </c>
      <c r="N20" s="71">
        <f t="shared" si="1"/>
        <v>0</v>
      </c>
      <c r="O20" s="71">
        <f t="shared" si="2"/>
        <v>0</v>
      </c>
      <c r="P20" s="72">
        <f t="shared" si="3"/>
        <v>35000000</v>
      </c>
    </row>
    <row r="21" spans="1:16" ht="27" customHeight="1">
      <c r="A21" s="38" t="s">
        <v>20</v>
      </c>
      <c r="B21" s="39" t="s">
        <v>20</v>
      </c>
      <c r="C21" s="39" t="s">
        <v>23</v>
      </c>
      <c r="D21" s="39" t="s">
        <v>20</v>
      </c>
      <c r="E21" s="40" t="s">
        <v>98</v>
      </c>
      <c r="F21" s="71">
        <v>809000000</v>
      </c>
      <c r="G21" s="71">
        <v>0</v>
      </c>
      <c r="H21" s="71">
        <f t="shared" si="4"/>
        <v>809000000</v>
      </c>
      <c r="I21" s="71">
        <v>35000000</v>
      </c>
      <c r="J21" s="71">
        <v>0</v>
      </c>
      <c r="K21" s="71">
        <f t="shared" si="0"/>
        <v>35000000</v>
      </c>
      <c r="L21" s="71">
        <v>0</v>
      </c>
      <c r="M21" s="71">
        <v>0</v>
      </c>
      <c r="N21" s="71">
        <f t="shared" si="1"/>
        <v>0</v>
      </c>
      <c r="O21" s="71">
        <f t="shared" si="2"/>
        <v>0</v>
      </c>
      <c r="P21" s="72">
        <f t="shared" si="3"/>
        <v>35000000</v>
      </c>
    </row>
    <row r="22" spans="1:16" ht="27" customHeight="1">
      <c r="A22" s="38" t="s">
        <v>20</v>
      </c>
      <c r="B22" s="39" t="s">
        <v>20</v>
      </c>
      <c r="C22" s="39" t="s">
        <v>20</v>
      </c>
      <c r="D22" s="39" t="s">
        <v>23</v>
      </c>
      <c r="E22" s="40" t="s">
        <v>99</v>
      </c>
      <c r="F22" s="71">
        <v>809000000</v>
      </c>
      <c r="G22" s="71">
        <v>0</v>
      </c>
      <c r="H22" s="71">
        <f t="shared" si="4"/>
        <v>809000000</v>
      </c>
      <c r="I22" s="71">
        <v>35000000</v>
      </c>
      <c r="J22" s="71">
        <v>0</v>
      </c>
      <c r="K22" s="71">
        <f t="shared" si="0"/>
        <v>35000000</v>
      </c>
      <c r="L22" s="71">
        <v>0</v>
      </c>
      <c r="M22" s="71">
        <v>0</v>
      </c>
      <c r="N22" s="71">
        <f t="shared" si="1"/>
        <v>0</v>
      </c>
      <c r="O22" s="71">
        <f t="shared" si="2"/>
        <v>0</v>
      </c>
      <c r="P22" s="72">
        <f t="shared" si="3"/>
        <v>35000000</v>
      </c>
    </row>
    <row r="23" spans="1:16" ht="27" customHeight="1">
      <c r="A23" s="38" t="s">
        <v>20</v>
      </c>
      <c r="B23" s="39" t="s">
        <v>21</v>
      </c>
      <c r="C23" s="39" t="s">
        <v>20</v>
      </c>
      <c r="D23" s="39" t="s">
        <v>20</v>
      </c>
      <c r="E23" s="40" t="s">
        <v>100</v>
      </c>
      <c r="F23" s="71">
        <v>207000000</v>
      </c>
      <c r="G23" s="71">
        <v>0</v>
      </c>
      <c r="H23" s="71">
        <f t="shared" si="4"/>
        <v>207000000</v>
      </c>
      <c r="I23" s="71">
        <v>25577000</v>
      </c>
      <c r="J23" s="71">
        <v>0</v>
      </c>
      <c r="K23" s="71">
        <f t="shared" si="0"/>
        <v>25577000</v>
      </c>
      <c r="L23" s="71">
        <v>7734708</v>
      </c>
      <c r="M23" s="71">
        <v>157483</v>
      </c>
      <c r="N23" s="71">
        <f t="shared" si="1"/>
        <v>7892191</v>
      </c>
      <c r="O23" s="74">
        <f t="shared" si="2"/>
        <v>30.856593814755445</v>
      </c>
      <c r="P23" s="72">
        <f t="shared" si="3"/>
        <v>17684809</v>
      </c>
    </row>
    <row r="24" spans="1:16" ht="27" customHeight="1">
      <c r="A24" s="38" t="s">
        <v>20</v>
      </c>
      <c r="B24" s="39" t="s">
        <v>20</v>
      </c>
      <c r="C24" s="39" t="s">
        <v>20</v>
      </c>
      <c r="D24" s="39" t="s">
        <v>20</v>
      </c>
      <c r="E24" s="40" t="s">
        <v>101</v>
      </c>
      <c r="F24" s="71">
        <v>207000000</v>
      </c>
      <c r="G24" s="71">
        <v>0</v>
      </c>
      <c r="H24" s="71">
        <f t="shared" si="4"/>
        <v>207000000</v>
      </c>
      <c r="I24" s="71">
        <v>25577000</v>
      </c>
      <c r="J24" s="71">
        <v>0</v>
      </c>
      <c r="K24" s="71">
        <f t="shared" si="0"/>
        <v>25577000</v>
      </c>
      <c r="L24" s="71">
        <v>7734708</v>
      </c>
      <c r="M24" s="71">
        <v>157483</v>
      </c>
      <c r="N24" s="71">
        <f t="shared" si="1"/>
        <v>7892191</v>
      </c>
      <c r="O24" s="74">
        <f t="shared" si="2"/>
        <v>30.856593814755445</v>
      </c>
      <c r="P24" s="72">
        <f t="shared" si="3"/>
        <v>17684809</v>
      </c>
    </row>
    <row r="25" spans="1:16" ht="27" customHeight="1">
      <c r="A25" s="38" t="s">
        <v>20</v>
      </c>
      <c r="B25" s="39" t="s">
        <v>20</v>
      </c>
      <c r="C25" s="39" t="s">
        <v>23</v>
      </c>
      <c r="D25" s="39" t="s">
        <v>20</v>
      </c>
      <c r="E25" s="40" t="s">
        <v>102</v>
      </c>
      <c r="F25" s="71">
        <v>207000000</v>
      </c>
      <c r="G25" s="71">
        <v>0</v>
      </c>
      <c r="H25" s="71">
        <f t="shared" si="4"/>
        <v>207000000</v>
      </c>
      <c r="I25" s="71">
        <v>25577000</v>
      </c>
      <c r="J25" s="71">
        <v>0</v>
      </c>
      <c r="K25" s="71">
        <f t="shared" si="0"/>
        <v>25577000</v>
      </c>
      <c r="L25" s="71">
        <v>7734708</v>
      </c>
      <c r="M25" s="71">
        <v>157483</v>
      </c>
      <c r="N25" s="71">
        <f t="shared" si="1"/>
        <v>7892191</v>
      </c>
      <c r="O25" s="74">
        <f t="shared" si="2"/>
        <v>30.856593814755445</v>
      </c>
      <c r="P25" s="72">
        <f t="shared" si="3"/>
        <v>17684809</v>
      </c>
    </row>
    <row r="26" spans="1:16" ht="27" customHeight="1">
      <c r="A26" s="38" t="s">
        <v>20</v>
      </c>
      <c r="B26" s="39" t="s">
        <v>20</v>
      </c>
      <c r="C26" s="39" t="s">
        <v>20</v>
      </c>
      <c r="D26" s="39" t="s">
        <v>23</v>
      </c>
      <c r="E26" s="40" t="s">
        <v>103</v>
      </c>
      <c r="F26" s="71">
        <v>60000000</v>
      </c>
      <c r="G26" s="71">
        <v>0</v>
      </c>
      <c r="H26" s="71">
        <f t="shared" si="4"/>
        <v>60000000</v>
      </c>
      <c r="I26" s="71">
        <v>11542000</v>
      </c>
      <c r="J26" s="71">
        <v>0</v>
      </c>
      <c r="K26" s="71">
        <f t="shared" si="0"/>
        <v>11542000</v>
      </c>
      <c r="L26" s="71">
        <v>6016847</v>
      </c>
      <c r="M26" s="71">
        <v>157483</v>
      </c>
      <c r="N26" s="71">
        <f t="shared" si="1"/>
        <v>6174330</v>
      </c>
      <c r="O26" s="74">
        <f t="shared" si="2"/>
        <v>53.494455033789635</v>
      </c>
      <c r="P26" s="72">
        <f t="shared" si="3"/>
        <v>5367670</v>
      </c>
    </row>
    <row r="27" spans="1:16" ht="27" customHeight="1">
      <c r="A27" s="38" t="s">
        <v>20</v>
      </c>
      <c r="B27" s="39" t="s">
        <v>20</v>
      </c>
      <c r="C27" s="39" t="s">
        <v>20</v>
      </c>
      <c r="D27" s="39" t="s">
        <v>21</v>
      </c>
      <c r="E27" s="40" t="s">
        <v>104</v>
      </c>
      <c r="F27" s="71">
        <v>147000000</v>
      </c>
      <c r="G27" s="71">
        <v>0</v>
      </c>
      <c r="H27" s="71">
        <f t="shared" si="4"/>
        <v>147000000</v>
      </c>
      <c r="I27" s="71">
        <v>14035000</v>
      </c>
      <c r="J27" s="71">
        <v>0</v>
      </c>
      <c r="K27" s="71">
        <f t="shared" si="0"/>
        <v>14035000</v>
      </c>
      <c r="L27" s="71">
        <v>1717861</v>
      </c>
      <c r="M27" s="71">
        <v>0</v>
      </c>
      <c r="N27" s="71">
        <f t="shared" si="1"/>
        <v>1717861</v>
      </c>
      <c r="O27" s="74">
        <f t="shared" si="2"/>
        <v>12.239836123975776</v>
      </c>
      <c r="P27" s="72">
        <f t="shared" si="3"/>
        <v>12317139</v>
      </c>
    </row>
    <row r="28" spans="1:16" ht="27" customHeight="1">
      <c r="A28" s="38" t="s">
        <v>20</v>
      </c>
      <c r="B28" s="39" t="s">
        <v>28</v>
      </c>
      <c r="C28" s="39" t="s">
        <v>20</v>
      </c>
      <c r="D28" s="39" t="s">
        <v>20</v>
      </c>
      <c r="E28" s="40" t="s">
        <v>105</v>
      </c>
      <c r="F28" s="71">
        <v>1780870000</v>
      </c>
      <c r="G28" s="71">
        <v>0</v>
      </c>
      <c r="H28" s="71">
        <f t="shared" si="4"/>
        <v>1780870000</v>
      </c>
      <c r="I28" s="71">
        <v>198870000</v>
      </c>
      <c r="J28" s="71">
        <v>0</v>
      </c>
      <c r="K28" s="71">
        <f t="shared" si="0"/>
        <v>198870000</v>
      </c>
      <c r="L28" s="71">
        <v>65356420</v>
      </c>
      <c r="M28" s="71">
        <v>40000000</v>
      </c>
      <c r="N28" s="71">
        <f t="shared" si="1"/>
        <v>105356420</v>
      </c>
      <c r="O28" s="74">
        <f t="shared" si="2"/>
        <v>52.977533061799164</v>
      </c>
      <c r="P28" s="72">
        <f t="shared" si="3"/>
        <v>93513580</v>
      </c>
    </row>
    <row r="29" spans="1:16" ht="27" customHeight="1">
      <c r="A29" s="76" t="s">
        <v>20</v>
      </c>
      <c r="B29" s="77" t="s">
        <v>20</v>
      </c>
      <c r="C29" s="77" t="s">
        <v>20</v>
      </c>
      <c r="D29" s="77" t="s">
        <v>20</v>
      </c>
      <c r="E29" s="78" t="s">
        <v>106</v>
      </c>
      <c r="F29" s="79">
        <v>1780870000</v>
      </c>
      <c r="G29" s="79">
        <v>0</v>
      </c>
      <c r="H29" s="79">
        <f t="shared" si="4"/>
        <v>1780870000</v>
      </c>
      <c r="I29" s="79">
        <v>198870000</v>
      </c>
      <c r="J29" s="79">
        <v>0</v>
      </c>
      <c r="K29" s="79">
        <f t="shared" si="0"/>
        <v>198870000</v>
      </c>
      <c r="L29" s="79">
        <v>65356420</v>
      </c>
      <c r="M29" s="79">
        <v>40000000</v>
      </c>
      <c r="N29" s="79">
        <f t="shared" si="1"/>
        <v>105356420</v>
      </c>
      <c r="O29" s="109">
        <f t="shared" si="2"/>
        <v>52.977533061799164</v>
      </c>
      <c r="P29" s="81">
        <f t="shared" si="3"/>
        <v>93513580</v>
      </c>
    </row>
    <row r="30" spans="1:16" ht="27" customHeight="1">
      <c r="A30" s="38" t="s">
        <v>20</v>
      </c>
      <c r="B30" s="39" t="s">
        <v>20</v>
      </c>
      <c r="C30" s="39" t="s">
        <v>23</v>
      </c>
      <c r="D30" s="39" t="s">
        <v>20</v>
      </c>
      <c r="E30" s="40" t="s">
        <v>107</v>
      </c>
      <c r="F30" s="71">
        <v>587870000</v>
      </c>
      <c r="G30" s="71">
        <v>0</v>
      </c>
      <c r="H30" s="71">
        <f t="shared" si="4"/>
        <v>587870000</v>
      </c>
      <c r="I30" s="71">
        <v>93450000</v>
      </c>
      <c r="J30" s="71">
        <v>0</v>
      </c>
      <c r="K30" s="71">
        <f t="shared" si="0"/>
        <v>93450000</v>
      </c>
      <c r="L30" s="71">
        <v>44500000</v>
      </c>
      <c r="M30" s="71">
        <v>40000000</v>
      </c>
      <c r="N30" s="71">
        <f t="shared" si="1"/>
        <v>84500000</v>
      </c>
      <c r="O30" s="74">
        <f t="shared" si="2"/>
        <v>90.4226859283039</v>
      </c>
      <c r="P30" s="72">
        <f t="shared" si="3"/>
        <v>8950000</v>
      </c>
    </row>
    <row r="31" spans="1:16" ht="27" customHeight="1">
      <c r="A31" s="38" t="s">
        <v>20</v>
      </c>
      <c r="B31" s="39" t="s">
        <v>20</v>
      </c>
      <c r="C31" s="39" t="s">
        <v>20</v>
      </c>
      <c r="D31" s="39" t="s">
        <v>23</v>
      </c>
      <c r="E31" s="40" t="s">
        <v>108</v>
      </c>
      <c r="F31" s="71">
        <v>43370000</v>
      </c>
      <c r="G31" s="71">
        <v>0</v>
      </c>
      <c r="H31" s="71">
        <f t="shared" si="4"/>
        <v>43370000</v>
      </c>
      <c r="I31" s="71">
        <v>11150000</v>
      </c>
      <c r="J31" s="71">
        <v>0</v>
      </c>
      <c r="K31" s="71">
        <f t="shared" si="0"/>
        <v>11150000</v>
      </c>
      <c r="L31" s="71">
        <v>10400000</v>
      </c>
      <c r="M31" s="71">
        <v>0</v>
      </c>
      <c r="N31" s="71">
        <f t="shared" si="1"/>
        <v>10400000</v>
      </c>
      <c r="O31" s="74">
        <f t="shared" si="2"/>
        <v>93.27354260089686</v>
      </c>
      <c r="P31" s="72">
        <f t="shared" si="3"/>
        <v>750000</v>
      </c>
    </row>
    <row r="32" spans="1:16" ht="27" customHeight="1">
      <c r="A32" s="38" t="s">
        <v>20</v>
      </c>
      <c r="B32" s="39" t="s">
        <v>20</v>
      </c>
      <c r="C32" s="39" t="s">
        <v>20</v>
      </c>
      <c r="D32" s="39" t="s">
        <v>21</v>
      </c>
      <c r="E32" s="40" t="s">
        <v>109</v>
      </c>
      <c r="F32" s="71">
        <v>544500000</v>
      </c>
      <c r="G32" s="71">
        <v>0</v>
      </c>
      <c r="H32" s="71">
        <f t="shared" si="4"/>
        <v>544500000</v>
      </c>
      <c r="I32" s="71">
        <v>82300000</v>
      </c>
      <c r="J32" s="71">
        <v>0</v>
      </c>
      <c r="K32" s="71">
        <f t="shared" si="0"/>
        <v>82300000</v>
      </c>
      <c r="L32" s="71">
        <v>34100000</v>
      </c>
      <c r="M32" s="71">
        <v>40000000</v>
      </c>
      <c r="N32" s="71">
        <f t="shared" si="1"/>
        <v>74100000</v>
      </c>
      <c r="O32" s="74">
        <f t="shared" si="2"/>
        <v>90.03645200486027</v>
      </c>
      <c r="P32" s="72">
        <f t="shared" si="3"/>
        <v>8200000</v>
      </c>
    </row>
    <row r="33" spans="1:16" ht="27" customHeight="1">
      <c r="A33" s="38" t="s">
        <v>20</v>
      </c>
      <c r="B33" s="39" t="s">
        <v>20</v>
      </c>
      <c r="C33" s="39" t="s">
        <v>21</v>
      </c>
      <c r="D33" s="39" t="s">
        <v>20</v>
      </c>
      <c r="E33" s="40" t="s">
        <v>110</v>
      </c>
      <c r="F33" s="71">
        <v>703000000</v>
      </c>
      <c r="G33" s="71">
        <v>0</v>
      </c>
      <c r="H33" s="71">
        <f t="shared" si="4"/>
        <v>703000000</v>
      </c>
      <c r="I33" s="71">
        <v>74420000</v>
      </c>
      <c r="J33" s="71">
        <v>0</v>
      </c>
      <c r="K33" s="71">
        <f t="shared" si="0"/>
        <v>74420000</v>
      </c>
      <c r="L33" s="71">
        <v>15261420</v>
      </c>
      <c r="M33" s="71">
        <v>0</v>
      </c>
      <c r="N33" s="71">
        <f t="shared" si="1"/>
        <v>15261420</v>
      </c>
      <c r="O33" s="74">
        <f t="shared" si="2"/>
        <v>20.507148615963448</v>
      </c>
      <c r="P33" s="72">
        <f t="shared" si="3"/>
        <v>59158580</v>
      </c>
    </row>
    <row r="34" spans="1:16" ht="27" customHeight="1">
      <c r="A34" s="38" t="s">
        <v>20</v>
      </c>
      <c r="B34" s="39" t="s">
        <v>20</v>
      </c>
      <c r="C34" s="39" t="s">
        <v>20</v>
      </c>
      <c r="D34" s="39" t="s">
        <v>23</v>
      </c>
      <c r="E34" s="40" t="s">
        <v>111</v>
      </c>
      <c r="F34" s="71">
        <v>703000000</v>
      </c>
      <c r="G34" s="71">
        <v>0</v>
      </c>
      <c r="H34" s="71">
        <f t="shared" si="4"/>
        <v>703000000</v>
      </c>
      <c r="I34" s="71">
        <v>74420000</v>
      </c>
      <c r="J34" s="71">
        <v>0</v>
      </c>
      <c r="K34" s="71">
        <f t="shared" si="0"/>
        <v>74420000</v>
      </c>
      <c r="L34" s="71">
        <v>15261420</v>
      </c>
      <c r="M34" s="71">
        <v>0</v>
      </c>
      <c r="N34" s="71">
        <f t="shared" si="1"/>
        <v>15261420</v>
      </c>
      <c r="O34" s="74">
        <f t="shared" si="2"/>
        <v>20.507148615963448</v>
      </c>
      <c r="P34" s="72">
        <f t="shared" si="3"/>
        <v>59158580</v>
      </c>
    </row>
    <row r="35" spans="1:16" ht="27" customHeight="1">
      <c r="A35" s="38" t="s">
        <v>20</v>
      </c>
      <c r="B35" s="39" t="s">
        <v>20</v>
      </c>
      <c r="C35" s="39" t="s">
        <v>28</v>
      </c>
      <c r="D35" s="39" t="s">
        <v>20</v>
      </c>
      <c r="E35" s="40" t="s">
        <v>112</v>
      </c>
      <c r="F35" s="71">
        <v>490000000</v>
      </c>
      <c r="G35" s="71">
        <v>0</v>
      </c>
      <c r="H35" s="71">
        <f t="shared" si="4"/>
        <v>490000000</v>
      </c>
      <c r="I35" s="71">
        <v>31000000</v>
      </c>
      <c r="J35" s="71">
        <v>0</v>
      </c>
      <c r="K35" s="71">
        <f t="shared" si="0"/>
        <v>31000000</v>
      </c>
      <c r="L35" s="71">
        <v>5595000</v>
      </c>
      <c r="M35" s="71">
        <v>0</v>
      </c>
      <c r="N35" s="71">
        <f t="shared" si="1"/>
        <v>5595000</v>
      </c>
      <c r="O35" s="74">
        <f t="shared" si="2"/>
        <v>18.048387096774192</v>
      </c>
      <c r="P35" s="72">
        <f t="shared" si="3"/>
        <v>25405000</v>
      </c>
    </row>
    <row r="36" spans="1:16" ht="27" customHeight="1">
      <c r="A36" s="38" t="s">
        <v>20</v>
      </c>
      <c r="B36" s="39" t="s">
        <v>32</v>
      </c>
      <c r="C36" s="39" t="s">
        <v>20</v>
      </c>
      <c r="D36" s="39" t="s">
        <v>20</v>
      </c>
      <c r="E36" s="40" t="s">
        <v>113</v>
      </c>
      <c r="F36" s="71">
        <v>1862000000</v>
      </c>
      <c r="G36" s="71">
        <v>0</v>
      </c>
      <c r="H36" s="71">
        <f t="shared" si="4"/>
        <v>1862000000</v>
      </c>
      <c r="I36" s="71">
        <v>202998000</v>
      </c>
      <c r="J36" s="71">
        <v>0</v>
      </c>
      <c r="K36" s="71">
        <f t="shared" si="0"/>
        <v>202998000</v>
      </c>
      <c r="L36" s="71">
        <v>155540899</v>
      </c>
      <c r="M36" s="71">
        <v>2120772</v>
      </c>
      <c r="N36" s="71">
        <f t="shared" si="1"/>
        <v>157661671</v>
      </c>
      <c r="O36" s="74">
        <f t="shared" si="2"/>
        <v>77.66661297155638</v>
      </c>
      <c r="P36" s="72">
        <f t="shared" si="3"/>
        <v>45336329</v>
      </c>
    </row>
    <row r="37" spans="1:16" ht="27" customHeight="1">
      <c r="A37" s="38" t="s">
        <v>20</v>
      </c>
      <c r="B37" s="39" t="s">
        <v>20</v>
      </c>
      <c r="C37" s="39" t="s">
        <v>20</v>
      </c>
      <c r="D37" s="39" t="s">
        <v>20</v>
      </c>
      <c r="E37" s="40" t="s">
        <v>114</v>
      </c>
      <c r="F37" s="71">
        <v>1862000000</v>
      </c>
      <c r="G37" s="71">
        <v>0</v>
      </c>
      <c r="H37" s="71">
        <f t="shared" si="4"/>
        <v>1862000000</v>
      </c>
      <c r="I37" s="71">
        <v>202998000</v>
      </c>
      <c r="J37" s="71">
        <v>0</v>
      </c>
      <c r="K37" s="71">
        <f t="shared" si="0"/>
        <v>202998000</v>
      </c>
      <c r="L37" s="71">
        <v>155540899</v>
      </c>
      <c r="M37" s="71">
        <v>2120772</v>
      </c>
      <c r="N37" s="71">
        <f t="shared" si="1"/>
        <v>157661671</v>
      </c>
      <c r="O37" s="74">
        <f t="shared" si="2"/>
        <v>77.66661297155638</v>
      </c>
      <c r="P37" s="72">
        <f t="shared" si="3"/>
        <v>45336329</v>
      </c>
    </row>
    <row r="38" spans="1:16" ht="27" customHeight="1">
      <c r="A38" s="38" t="s">
        <v>20</v>
      </c>
      <c r="B38" s="39" t="s">
        <v>20</v>
      </c>
      <c r="C38" s="39" t="s">
        <v>23</v>
      </c>
      <c r="D38" s="39" t="s">
        <v>20</v>
      </c>
      <c r="E38" s="40" t="s">
        <v>115</v>
      </c>
      <c r="F38" s="71">
        <v>170000000</v>
      </c>
      <c r="G38" s="71">
        <v>0</v>
      </c>
      <c r="H38" s="71">
        <f t="shared" si="4"/>
        <v>170000000</v>
      </c>
      <c r="I38" s="71">
        <v>46031000</v>
      </c>
      <c r="J38" s="71">
        <v>0</v>
      </c>
      <c r="K38" s="71">
        <f t="shared" si="0"/>
        <v>46031000</v>
      </c>
      <c r="L38" s="71">
        <v>43317811</v>
      </c>
      <c r="M38" s="71">
        <v>0</v>
      </c>
      <c r="N38" s="71">
        <f t="shared" si="1"/>
        <v>43317811</v>
      </c>
      <c r="O38" s="74">
        <f t="shared" si="2"/>
        <v>94.10573526536464</v>
      </c>
      <c r="P38" s="72">
        <f t="shared" si="3"/>
        <v>2713189</v>
      </c>
    </row>
    <row r="39" spans="1:16" ht="27" customHeight="1">
      <c r="A39" s="38" t="s">
        <v>20</v>
      </c>
      <c r="B39" s="39" t="s">
        <v>20</v>
      </c>
      <c r="C39" s="39" t="s">
        <v>20</v>
      </c>
      <c r="D39" s="39" t="s">
        <v>23</v>
      </c>
      <c r="E39" s="40" t="s">
        <v>116</v>
      </c>
      <c r="F39" s="71">
        <v>150000000</v>
      </c>
      <c r="G39" s="71">
        <v>0</v>
      </c>
      <c r="H39" s="71">
        <f t="shared" si="4"/>
        <v>150000000</v>
      </c>
      <c r="I39" s="71">
        <v>46031000</v>
      </c>
      <c r="J39" s="71">
        <v>0</v>
      </c>
      <c r="K39" s="71">
        <f t="shared" si="0"/>
        <v>46031000</v>
      </c>
      <c r="L39" s="71">
        <v>43317811</v>
      </c>
      <c r="M39" s="71">
        <v>0</v>
      </c>
      <c r="N39" s="71">
        <f t="shared" si="1"/>
        <v>43317811</v>
      </c>
      <c r="O39" s="74">
        <f t="shared" si="2"/>
        <v>94.10573526536464</v>
      </c>
      <c r="P39" s="72">
        <f t="shared" si="3"/>
        <v>2713189</v>
      </c>
    </row>
    <row r="40" spans="1:16" ht="27" customHeight="1">
      <c r="A40" s="38" t="s">
        <v>20</v>
      </c>
      <c r="B40" s="39" t="s">
        <v>20</v>
      </c>
      <c r="C40" s="39" t="s">
        <v>20</v>
      </c>
      <c r="D40" s="39" t="s">
        <v>21</v>
      </c>
      <c r="E40" s="40" t="s">
        <v>117</v>
      </c>
      <c r="F40" s="71">
        <v>20000000</v>
      </c>
      <c r="G40" s="71">
        <v>0</v>
      </c>
      <c r="H40" s="71">
        <f t="shared" si="4"/>
        <v>20000000</v>
      </c>
      <c r="I40" s="71">
        <v>0</v>
      </c>
      <c r="J40" s="71">
        <v>0</v>
      </c>
      <c r="K40" s="71">
        <f t="shared" si="0"/>
        <v>0</v>
      </c>
      <c r="L40" s="71">
        <v>0</v>
      </c>
      <c r="M40" s="71">
        <v>0</v>
      </c>
      <c r="N40" s="71">
        <f t="shared" si="1"/>
        <v>0</v>
      </c>
      <c r="O40" s="71">
        <v>0</v>
      </c>
      <c r="P40" s="72">
        <f t="shared" si="3"/>
        <v>0</v>
      </c>
    </row>
    <row r="41" spans="1:16" ht="27" customHeight="1">
      <c r="A41" s="38" t="s">
        <v>20</v>
      </c>
      <c r="B41" s="39" t="s">
        <v>20</v>
      </c>
      <c r="C41" s="39" t="s">
        <v>21</v>
      </c>
      <c r="D41" s="39" t="s">
        <v>20</v>
      </c>
      <c r="E41" s="40" t="s">
        <v>118</v>
      </c>
      <c r="F41" s="71">
        <v>1692000000</v>
      </c>
      <c r="G41" s="71">
        <v>0</v>
      </c>
      <c r="H41" s="71">
        <f t="shared" si="4"/>
        <v>1692000000</v>
      </c>
      <c r="I41" s="71">
        <v>156967000</v>
      </c>
      <c r="J41" s="71">
        <v>0</v>
      </c>
      <c r="K41" s="71">
        <f t="shared" si="0"/>
        <v>156967000</v>
      </c>
      <c r="L41" s="71">
        <v>112223088</v>
      </c>
      <c r="M41" s="71">
        <v>2120772</v>
      </c>
      <c r="N41" s="71">
        <f t="shared" si="1"/>
        <v>114343860</v>
      </c>
      <c r="O41" s="74">
        <f t="shared" si="2"/>
        <v>72.84579561309064</v>
      </c>
      <c r="P41" s="72">
        <f t="shared" si="3"/>
        <v>42623140</v>
      </c>
    </row>
    <row r="42" spans="1:16" ht="27" customHeight="1">
      <c r="A42" s="38" t="s">
        <v>20</v>
      </c>
      <c r="B42" s="39" t="s">
        <v>20</v>
      </c>
      <c r="C42" s="39" t="s">
        <v>20</v>
      </c>
      <c r="D42" s="39" t="s">
        <v>23</v>
      </c>
      <c r="E42" s="40" t="s">
        <v>119</v>
      </c>
      <c r="F42" s="71">
        <v>832000000</v>
      </c>
      <c r="G42" s="71">
        <v>0</v>
      </c>
      <c r="H42" s="71">
        <f t="shared" si="4"/>
        <v>832000000</v>
      </c>
      <c r="I42" s="71">
        <v>81500000</v>
      </c>
      <c r="J42" s="71">
        <v>0</v>
      </c>
      <c r="K42" s="71">
        <f t="shared" si="0"/>
        <v>81500000</v>
      </c>
      <c r="L42" s="71">
        <v>64995937</v>
      </c>
      <c r="M42" s="71">
        <v>0</v>
      </c>
      <c r="N42" s="71">
        <f t="shared" si="1"/>
        <v>64995937</v>
      </c>
      <c r="O42" s="74">
        <f t="shared" si="2"/>
        <v>79.74961595092024</v>
      </c>
      <c r="P42" s="72">
        <f t="shared" si="3"/>
        <v>16504063</v>
      </c>
    </row>
    <row r="43" spans="1:16" ht="27" customHeight="1">
      <c r="A43" s="38" t="s">
        <v>20</v>
      </c>
      <c r="B43" s="39" t="s">
        <v>20</v>
      </c>
      <c r="C43" s="39" t="s">
        <v>20</v>
      </c>
      <c r="D43" s="39" t="s">
        <v>21</v>
      </c>
      <c r="E43" s="40" t="s">
        <v>507</v>
      </c>
      <c r="F43" s="71">
        <v>800000000</v>
      </c>
      <c r="G43" s="71">
        <v>0</v>
      </c>
      <c r="H43" s="71">
        <f t="shared" si="4"/>
        <v>800000000</v>
      </c>
      <c r="I43" s="71">
        <v>65467000</v>
      </c>
      <c r="J43" s="71">
        <v>0</v>
      </c>
      <c r="K43" s="71">
        <f t="shared" si="0"/>
        <v>65467000</v>
      </c>
      <c r="L43" s="71">
        <v>47227151</v>
      </c>
      <c r="M43" s="71">
        <v>2120772</v>
      </c>
      <c r="N43" s="71">
        <f t="shared" si="1"/>
        <v>49347923</v>
      </c>
      <c r="O43" s="74">
        <f t="shared" si="2"/>
        <v>75.37831732017658</v>
      </c>
      <c r="P43" s="72">
        <f t="shared" si="3"/>
        <v>16119077</v>
      </c>
    </row>
    <row r="44" spans="1:16" ht="27" customHeight="1">
      <c r="A44" s="38" t="s">
        <v>20</v>
      </c>
      <c r="B44" s="39" t="s">
        <v>20</v>
      </c>
      <c r="C44" s="39" t="s">
        <v>20</v>
      </c>
      <c r="D44" s="39" t="s">
        <v>28</v>
      </c>
      <c r="E44" s="40" t="s">
        <v>120</v>
      </c>
      <c r="F44" s="71">
        <v>60000000</v>
      </c>
      <c r="G44" s="71">
        <v>0</v>
      </c>
      <c r="H44" s="71">
        <f t="shared" si="4"/>
        <v>60000000</v>
      </c>
      <c r="I44" s="71">
        <v>10000000</v>
      </c>
      <c r="J44" s="71">
        <v>0</v>
      </c>
      <c r="K44" s="71">
        <f t="shared" si="0"/>
        <v>10000000</v>
      </c>
      <c r="L44" s="71">
        <v>0</v>
      </c>
      <c r="M44" s="71">
        <v>0</v>
      </c>
      <c r="N44" s="71">
        <f t="shared" si="1"/>
        <v>0</v>
      </c>
      <c r="O44" s="71">
        <f t="shared" si="2"/>
        <v>0</v>
      </c>
      <c r="P44" s="72">
        <f t="shared" si="3"/>
        <v>10000000</v>
      </c>
    </row>
    <row r="45" spans="1:16" ht="27" customHeight="1">
      <c r="A45" s="38" t="s">
        <v>20</v>
      </c>
      <c r="B45" s="39" t="s">
        <v>36</v>
      </c>
      <c r="C45" s="39" t="s">
        <v>20</v>
      </c>
      <c r="D45" s="39" t="s">
        <v>20</v>
      </c>
      <c r="E45" s="40" t="s">
        <v>121</v>
      </c>
      <c r="F45" s="71">
        <v>1088000000</v>
      </c>
      <c r="G45" s="71">
        <v>0</v>
      </c>
      <c r="H45" s="71">
        <f t="shared" si="4"/>
        <v>1088000000</v>
      </c>
      <c r="I45" s="71">
        <v>88400000</v>
      </c>
      <c r="J45" s="71">
        <v>0</v>
      </c>
      <c r="K45" s="71">
        <f t="shared" si="0"/>
        <v>88400000</v>
      </c>
      <c r="L45" s="71">
        <v>0</v>
      </c>
      <c r="M45" s="71">
        <v>85000000</v>
      </c>
      <c r="N45" s="71">
        <f t="shared" si="1"/>
        <v>85000000</v>
      </c>
      <c r="O45" s="74">
        <f t="shared" si="2"/>
        <v>96.15384615384616</v>
      </c>
      <c r="P45" s="72">
        <f t="shared" si="3"/>
        <v>3400000</v>
      </c>
    </row>
    <row r="46" spans="1:16" ht="27" customHeight="1">
      <c r="A46" s="38" t="s">
        <v>20</v>
      </c>
      <c r="B46" s="39" t="s">
        <v>20</v>
      </c>
      <c r="C46" s="39" t="s">
        <v>20</v>
      </c>
      <c r="D46" s="39" t="s">
        <v>20</v>
      </c>
      <c r="E46" s="40" t="s">
        <v>122</v>
      </c>
      <c r="F46" s="71">
        <v>1088000000</v>
      </c>
      <c r="G46" s="71">
        <v>0</v>
      </c>
      <c r="H46" s="71">
        <f t="shared" si="4"/>
        <v>1088000000</v>
      </c>
      <c r="I46" s="71">
        <v>88400000</v>
      </c>
      <c r="J46" s="71">
        <v>0</v>
      </c>
      <c r="K46" s="71">
        <f t="shared" si="0"/>
        <v>88400000</v>
      </c>
      <c r="L46" s="71">
        <v>0</v>
      </c>
      <c r="M46" s="71">
        <v>85000000</v>
      </c>
      <c r="N46" s="71">
        <f t="shared" si="1"/>
        <v>85000000</v>
      </c>
      <c r="O46" s="74">
        <f t="shared" si="2"/>
        <v>96.15384615384616</v>
      </c>
      <c r="P46" s="72">
        <f t="shared" si="3"/>
        <v>3400000</v>
      </c>
    </row>
    <row r="47" spans="1:16" ht="27" customHeight="1">
      <c r="A47" s="38" t="s">
        <v>20</v>
      </c>
      <c r="B47" s="39" t="s">
        <v>20</v>
      </c>
      <c r="C47" s="39" t="s">
        <v>23</v>
      </c>
      <c r="D47" s="39" t="s">
        <v>20</v>
      </c>
      <c r="E47" s="40" t="s">
        <v>123</v>
      </c>
      <c r="F47" s="71">
        <v>1088000000</v>
      </c>
      <c r="G47" s="71">
        <v>0</v>
      </c>
      <c r="H47" s="71">
        <f t="shared" si="4"/>
        <v>1088000000</v>
      </c>
      <c r="I47" s="71">
        <v>88400000</v>
      </c>
      <c r="J47" s="71">
        <v>0</v>
      </c>
      <c r="K47" s="71">
        <f t="shared" si="0"/>
        <v>88400000</v>
      </c>
      <c r="L47" s="71">
        <v>0</v>
      </c>
      <c r="M47" s="71">
        <v>85000000</v>
      </c>
      <c r="N47" s="71">
        <f t="shared" si="1"/>
        <v>85000000</v>
      </c>
      <c r="O47" s="74">
        <f t="shared" si="2"/>
        <v>96.15384615384616</v>
      </c>
      <c r="P47" s="72">
        <f t="shared" si="3"/>
        <v>3400000</v>
      </c>
    </row>
    <row r="48" spans="1:16" ht="27" customHeight="1">
      <c r="A48" s="38" t="s">
        <v>20</v>
      </c>
      <c r="B48" s="39" t="s">
        <v>20</v>
      </c>
      <c r="C48" s="39" t="s">
        <v>20</v>
      </c>
      <c r="D48" s="39" t="s">
        <v>23</v>
      </c>
      <c r="E48" s="40" t="s">
        <v>124</v>
      </c>
      <c r="F48" s="71">
        <v>1048000000</v>
      </c>
      <c r="G48" s="71">
        <v>0</v>
      </c>
      <c r="H48" s="71">
        <f t="shared" si="4"/>
        <v>1048000000</v>
      </c>
      <c r="I48" s="71">
        <v>88400000</v>
      </c>
      <c r="J48" s="71">
        <v>0</v>
      </c>
      <c r="K48" s="71">
        <f t="shared" si="0"/>
        <v>88400000</v>
      </c>
      <c r="L48" s="71">
        <v>0</v>
      </c>
      <c r="M48" s="71">
        <v>85000000</v>
      </c>
      <c r="N48" s="71">
        <f t="shared" si="1"/>
        <v>85000000</v>
      </c>
      <c r="O48" s="74">
        <f t="shared" si="2"/>
        <v>96.15384615384616</v>
      </c>
      <c r="P48" s="72">
        <f t="shared" si="3"/>
        <v>3400000</v>
      </c>
    </row>
    <row r="49" spans="1:16" ht="27" customHeight="1">
      <c r="A49" s="38" t="s">
        <v>20</v>
      </c>
      <c r="B49" s="39" t="s">
        <v>20</v>
      </c>
      <c r="C49" s="39" t="s">
        <v>20</v>
      </c>
      <c r="D49" s="39" t="s">
        <v>21</v>
      </c>
      <c r="E49" s="40" t="s">
        <v>512</v>
      </c>
      <c r="F49" s="71">
        <v>40000000</v>
      </c>
      <c r="G49" s="71">
        <v>0</v>
      </c>
      <c r="H49" s="71">
        <f t="shared" si="4"/>
        <v>40000000</v>
      </c>
      <c r="I49" s="71">
        <v>0</v>
      </c>
      <c r="J49" s="71">
        <v>0</v>
      </c>
      <c r="K49" s="71">
        <f t="shared" si="0"/>
        <v>0</v>
      </c>
      <c r="L49" s="71">
        <v>0</v>
      </c>
      <c r="M49" s="71">
        <v>0</v>
      </c>
      <c r="N49" s="71">
        <f t="shared" si="1"/>
        <v>0</v>
      </c>
      <c r="O49" s="71">
        <v>0</v>
      </c>
      <c r="P49" s="72">
        <f t="shared" si="3"/>
        <v>0</v>
      </c>
    </row>
    <row r="50" spans="1:16" ht="27" customHeight="1">
      <c r="A50" s="38" t="s">
        <v>20</v>
      </c>
      <c r="B50" s="39" t="s">
        <v>40</v>
      </c>
      <c r="C50" s="39" t="s">
        <v>20</v>
      </c>
      <c r="D50" s="39" t="s">
        <v>20</v>
      </c>
      <c r="E50" s="40" t="s">
        <v>126</v>
      </c>
      <c r="F50" s="71">
        <v>17530930000</v>
      </c>
      <c r="G50" s="71">
        <v>0</v>
      </c>
      <c r="H50" s="71">
        <f t="shared" si="4"/>
        <v>17530930000</v>
      </c>
      <c r="I50" s="71">
        <v>3115685000</v>
      </c>
      <c r="J50" s="71">
        <v>0</v>
      </c>
      <c r="K50" s="71">
        <f t="shared" si="0"/>
        <v>3115685000</v>
      </c>
      <c r="L50" s="71">
        <v>18874382</v>
      </c>
      <c r="M50" s="71">
        <v>64859450</v>
      </c>
      <c r="N50" s="71">
        <f t="shared" si="1"/>
        <v>83733832</v>
      </c>
      <c r="O50" s="74">
        <f t="shared" si="2"/>
        <v>2.687493504638627</v>
      </c>
      <c r="P50" s="72">
        <f t="shared" si="3"/>
        <v>3031951168</v>
      </c>
    </row>
    <row r="51" spans="1:16" ht="27" customHeight="1">
      <c r="A51" s="38" t="s">
        <v>20</v>
      </c>
      <c r="B51" s="39" t="s">
        <v>20</v>
      </c>
      <c r="C51" s="39" t="s">
        <v>20</v>
      </c>
      <c r="D51" s="39" t="s">
        <v>20</v>
      </c>
      <c r="E51" s="40" t="s">
        <v>127</v>
      </c>
      <c r="F51" s="71">
        <v>17530930000</v>
      </c>
      <c r="G51" s="71">
        <v>0</v>
      </c>
      <c r="H51" s="71">
        <f t="shared" si="4"/>
        <v>17530930000</v>
      </c>
      <c r="I51" s="71">
        <v>3115685000</v>
      </c>
      <c r="J51" s="71">
        <v>0</v>
      </c>
      <c r="K51" s="71">
        <f t="shared" si="0"/>
        <v>3115685000</v>
      </c>
      <c r="L51" s="71">
        <v>18874382</v>
      </c>
      <c r="M51" s="71">
        <v>64859450</v>
      </c>
      <c r="N51" s="71">
        <f t="shared" si="1"/>
        <v>83733832</v>
      </c>
      <c r="O51" s="74">
        <f t="shared" si="2"/>
        <v>2.687493504638627</v>
      </c>
      <c r="P51" s="72">
        <f t="shared" si="3"/>
        <v>3031951168</v>
      </c>
    </row>
    <row r="52" spans="1:16" ht="27" customHeight="1">
      <c r="A52" s="38" t="s">
        <v>20</v>
      </c>
      <c r="B52" s="39" t="s">
        <v>20</v>
      </c>
      <c r="C52" s="39" t="s">
        <v>23</v>
      </c>
      <c r="D52" s="39" t="s">
        <v>20</v>
      </c>
      <c r="E52" s="40" t="s">
        <v>128</v>
      </c>
      <c r="F52" s="71">
        <v>17530930000</v>
      </c>
      <c r="G52" s="71">
        <v>0</v>
      </c>
      <c r="H52" s="71">
        <f t="shared" si="4"/>
        <v>17530930000</v>
      </c>
      <c r="I52" s="71">
        <v>3115685000</v>
      </c>
      <c r="J52" s="71">
        <v>0</v>
      </c>
      <c r="K52" s="71">
        <f t="shared" si="0"/>
        <v>3115685000</v>
      </c>
      <c r="L52" s="71">
        <v>18874382</v>
      </c>
      <c r="M52" s="71">
        <v>64859450</v>
      </c>
      <c r="N52" s="71">
        <f t="shared" si="1"/>
        <v>83733832</v>
      </c>
      <c r="O52" s="74">
        <f t="shared" si="2"/>
        <v>2.687493504638627</v>
      </c>
      <c r="P52" s="72">
        <f t="shared" si="3"/>
        <v>3031951168</v>
      </c>
    </row>
    <row r="53" spans="1:16" ht="27" customHeight="1">
      <c r="A53" s="76" t="s">
        <v>20</v>
      </c>
      <c r="B53" s="77" t="s">
        <v>20</v>
      </c>
      <c r="C53" s="77" t="s">
        <v>20</v>
      </c>
      <c r="D53" s="77" t="s">
        <v>23</v>
      </c>
      <c r="E53" s="78" t="s">
        <v>129</v>
      </c>
      <c r="F53" s="79">
        <v>16591930000</v>
      </c>
      <c r="G53" s="79">
        <v>0</v>
      </c>
      <c r="H53" s="79">
        <f t="shared" si="4"/>
        <v>16591930000</v>
      </c>
      <c r="I53" s="79">
        <v>3000801000</v>
      </c>
      <c r="J53" s="79">
        <v>0</v>
      </c>
      <c r="K53" s="79">
        <f t="shared" si="0"/>
        <v>3000801000</v>
      </c>
      <c r="L53" s="79">
        <v>17635753</v>
      </c>
      <c r="M53" s="79">
        <v>0</v>
      </c>
      <c r="N53" s="79">
        <f t="shared" si="1"/>
        <v>17635753</v>
      </c>
      <c r="O53" s="109">
        <f t="shared" si="2"/>
        <v>0.5877015170282868</v>
      </c>
      <c r="P53" s="81">
        <f t="shared" si="3"/>
        <v>2983165247</v>
      </c>
    </row>
    <row r="54" spans="1:16" ht="27" customHeight="1">
      <c r="A54" s="38" t="s">
        <v>20</v>
      </c>
      <c r="B54" s="39" t="s">
        <v>20</v>
      </c>
      <c r="C54" s="39" t="s">
        <v>20</v>
      </c>
      <c r="D54" s="39" t="s">
        <v>21</v>
      </c>
      <c r="E54" s="40" t="s">
        <v>130</v>
      </c>
      <c r="F54" s="71">
        <v>773000000</v>
      </c>
      <c r="G54" s="71">
        <v>0</v>
      </c>
      <c r="H54" s="71">
        <f t="shared" si="4"/>
        <v>773000000</v>
      </c>
      <c r="I54" s="71">
        <v>97677000</v>
      </c>
      <c r="J54" s="71">
        <v>0</v>
      </c>
      <c r="K54" s="71">
        <f t="shared" si="0"/>
        <v>97677000</v>
      </c>
      <c r="L54" s="71">
        <v>275218</v>
      </c>
      <c r="M54" s="71">
        <v>49170000</v>
      </c>
      <c r="N54" s="71">
        <f t="shared" si="1"/>
        <v>49445218</v>
      </c>
      <c r="O54" s="74">
        <f t="shared" si="2"/>
        <v>50.621147250632184</v>
      </c>
      <c r="P54" s="72">
        <f t="shared" si="3"/>
        <v>48231782</v>
      </c>
    </row>
    <row r="55" spans="1:16" ht="27" customHeight="1">
      <c r="A55" s="38" t="s">
        <v>20</v>
      </c>
      <c r="B55" s="39" t="s">
        <v>20</v>
      </c>
      <c r="C55" s="39" t="s">
        <v>20</v>
      </c>
      <c r="D55" s="39" t="s">
        <v>28</v>
      </c>
      <c r="E55" s="40" t="s">
        <v>131</v>
      </c>
      <c r="F55" s="71">
        <v>166000000</v>
      </c>
      <c r="G55" s="71">
        <v>0</v>
      </c>
      <c r="H55" s="71">
        <f t="shared" si="4"/>
        <v>166000000</v>
      </c>
      <c r="I55" s="71">
        <v>17207000</v>
      </c>
      <c r="J55" s="71">
        <v>0</v>
      </c>
      <c r="K55" s="71">
        <f t="shared" si="0"/>
        <v>17207000</v>
      </c>
      <c r="L55" s="71">
        <v>963411</v>
      </c>
      <c r="M55" s="71">
        <v>15689450</v>
      </c>
      <c r="N55" s="71">
        <f t="shared" si="1"/>
        <v>16652861</v>
      </c>
      <c r="O55" s="74">
        <f t="shared" si="2"/>
        <v>96.7795722671006</v>
      </c>
      <c r="P55" s="72">
        <f t="shared" si="3"/>
        <v>554139</v>
      </c>
    </row>
    <row r="56" spans="1:16" ht="27" customHeight="1">
      <c r="A56" s="38" t="s">
        <v>20</v>
      </c>
      <c r="B56" s="39" t="s">
        <v>44</v>
      </c>
      <c r="C56" s="39" t="s">
        <v>20</v>
      </c>
      <c r="D56" s="39" t="s">
        <v>20</v>
      </c>
      <c r="E56" s="40" t="s">
        <v>132</v>
      </c>
      <c r="F56" s="71">
        <v>41100000</v>
      </c>
      <c r="G56" s="71">
        <v>0</v>
      </c>
      <c r="H56" s="71">
        <f t="shared" si="4"/>
        <v>41100000</v>
      </c>
      <c r="I56" s="71">
        <v>0</v>
      </c>
      <c r="J56" s="71">
        <v>0</v>
      </c>
      <c r="K56" s="71">
        <f t="shared" si="0"/>
        <v>0</v>
      </c>
      <c r="L56" s="71">
        <v>0</v>
      </c>
      <c r="M56" s="71">
        <v>0</v>
      </c>
      <c r="N56" s="71">
        <f t="shared" si="1"/>
        <v>0</v>
      </c>
      <c r="O56" s="71">
        <v>0</v>
      </c>
      <c r="P56" s="72">
        <f t="shared" si="3"/>
        <v>0</v>
      </c>
    </row>
    <row r="57" spans="1:16" ht="27" customHeight="1">
      <c r="A57" s="38" t="s">
        <v>20</v>
      </c>
      <c r="B57" s="39" t="s">
        <v>20</v>
      </c>
      <c r="C57" s="39" t="s">
        <v>20</v>
      </c>
      <c r="D57" s="39" t="s">
        <v>20</v>
      </c>
      <c r="E57" s="40" t="s">
        <v>133</v>
      </c>
      <c r="F57" s="71">
        <v>41100000</v>
      </c>
      <c r="G57" s="71">
        <v>0</v>
      </c>
      <c r="H57" s="71">
        <f t="shared" si="4"/>
        <v>41100000</v>
      </c>
      <c r="I57" s="71">
        <v>0</v>
      </c>
      <c r="J57" s="71">
        <v>0</v>
      </c>
      <c r="K57" s="71">
        <f t="shared" si="0"/>
        <v>0</v>
      </c>
      <c r="L57" s="71">
        <v>0</v>
      </c>
      <c r="M57" s="71">
        <v>0</v>
      </c>
      <c r="N57" s="71">
        <f t="shared" si="1"/>
        <v>0</v>
      </c>
      <c r="O57" s="71">
        <v>0</v>
      </c>
      <c r="P57" s="72">
        <f t="shared" si="3"/>
        <v>0</v>
      </c>
    </row>
    <row r="58" spans="1:16" ht="27" customHeight="1">
      <c r="A58" s="38" t="s">
        <v>20</v>
      </c>
      <c r="B58" s="39" t="s">
        <v>20</v>
      </c>
      <c r="C58" s="39" t="s">
        <v>23</v>
      </c>
      <c r="D58" s="39" t="s">
        <v>20</v>
      </c>
      <c r="E58" s="40" t="s">
        <v>134</v>
      </c>
      <c r="F58" s="71">
        <v>41100000</v>
      </c>
      <c r="G58" s="71">
        <v>0</v>
      </c>
      <c r="H58" s="71">
        <f t="shared" si="4"/>
        <v>41100000</v>
      </c>
      <c r="I58" s="71">
        <v>0</v>
      </c>
      <c r="J58" s="71">
        <v>0</v>
      </c>
      <c r="K58" s="71">
        <f t="shared" si="0"/>
        <v>0</v>
      </c>
      <c r="L58" s="71">
        <v>0</v>
      </c>
      <c r="M58" s="71">
        <v>0</v>
      </c>
      <c r="N58" s="71">
        <f t="shared" si="1"/>
        <v>0</v>
      </c>
      <c r="O58" s="71">
        <v>0</v>
      </c>
      <c r="P58" s="72">
        <f t="shared" si="3"/>
        <v>0</v>
      </c>
    </row>
    <row r="59" spans="1:16" ht="27" customHeight="1">
      <c r="A59" s="38" t="s">
        <v>20</v>
      </c>
      <c r="B59" s="39" t="s">
        <v>20</v>
      </c>
      <c r="C59" s="39" t="s">
        <v>20</v>
      </c>
      <c r="D59" s="39" t="s">
        <v>23</v>
      </c>
      <c r="E59" s="40" t="s">
        <v>135</v>
      </c>
      <c r="F59" s="71">
        <v>41100000</v>
      </c>
      <c r="G59" s="71">
        <v>0</v>
      </c>
      <c r="H59" s="71">
        <f t="shared" si="4"/>
        <v>41100000</v>
      </c>
      <c r="I59" s="71">
        <v>0</v>
      </c>
      <c r="J59" s="71">
        <v>0</v>
      </c>
      <c r="K59" s="71">
        <f t="shared" si="0"/>
        <v>0</v>
      </c>
      <c r="L59" s="71">
        <v>0</v>
      </c>
      <c r="M59" s="71">
        <v>0</v>
      </c>
      <c r="N59" s="71">
        <f t="shared" si="1"/>
        <v>0</v>
      </c>
      <c r="O59" s="71">
        <v>0</v>
      </c>
      <c r="P59" s="72">
        <f t="shared" si="3"/>
        <v>0</v>
      </c>
    </row>
    <row r="60" spans="1:16" ht="27" customHeight="1">
      <c r="A60" s="38" t="s">
        <v>28</v>
      </c>
      <c r="B60" s="39" t="s">
        <v>20</v>
      </c>
      <c r="C60" s="39" t="s">
        <v>20</v>
      </c>
      <c r="D60" s="39" t="s">
        <v>20</v>
      </c>
      <c r="E60" s="40" t="s">
        <v>136</v>
      </c>
      <c r="F60" s="71">
        <f>F61+F67+F81+F87</f>
        <v>20666100000</v>
      </c>
      <c r="G60" s="71">
        <v>0</v>
      </c>
      <c r="H60" s="71">
        <f t="shared" si="4"/>
        <v>20666100000</v>
      </c>
      <c r="I60" s="71">
        <f>I61+I67+I81+I87</f>
        <v>2199021000</v>
      </c>
      <c r="J60" s="71">
        <v>0</v>
      </c>
      <c r="K60" s="71">
        <f t="shared" si="0"/>
        <v>2199021000</v>
      </c>
      <c r="L60" s="71">
        <f>L61+L67+L81+L87</f>
        <v>1140330815</v>
      </c>
      <c r="M60" s="71">
        <f>M61+M67+M81+M87</f>
        <v>180040940</v>
      </c>
      <c r="N60" s="71">
        <f t="shared" si="1"/>
        <v>1320371755</v>
      </c>
      <c r="O60" s="74">
        <f t="shared" si="2"/>
        <v>60.04361736427256</v>
      </c>
      <c r="P60" s="72">
        <f t="shared" si="3"/>
        <v>878649245</v>
      </c>
    </row>
    <row r="61" spans="1:16" ht="27" customHeight="1">
      <c r="A61" s="38" t="s">
        <v>20</v>
      </c>
      <c r="B61" s="39" t="s">
        <v>23</v>
      </c>
      <c r="C61" s="39" t="s">
        <v>20</v>
      </c>
      <c r="D61" s="39" t="s">
        <v>20</v>
      </c>
      <c r="E61" s="40" t="s">
        <v>137</v>
      </c>
      <c r="F61" s="71">
        <v>580100000</v>
      </c>
      <c r="G61" s="71">
        <v>0</v>
      </c>
      <c r="H61" s="71">
        <f t="shared" si="4"/>
        <v>580100000</v>
      </c>
      <c r="I61" s="71">
        <v>30410000</v>
      </c>
      <c r="J61" s="71">
        <v>0</v>
      </c>
      <c r="K61" s="71">
        <f t="shared" si="0"/>
        <v>30410000</v>
      </c>
      <c r="L61" s="71">
        <v>213783</v>
      </c>
      <c r="M61" s="71">
        <v>81460</v>
      </c>
      <c r="N61" s="71">
        <f t="shared" si="1"/>
        <v>295243</v>
      </c>
      <c r="O61" s="74">
        <f t="shared" si="2"/>
        <v>0.970874712265702</v>
      </c>
      <c r="P61" s="72">
        <f t="shared" si="3"/>
        <v>30114757</v>
      </c>
    </row>
    <row r="62" spans="1:16" ht="27" customHeight="1">
      <c r="A62" s="38" t="s">
        <v>20</v>
      </c>
      <c r="B62" s="39" t="s">
        <v>20</v>
      </c>
      <c r="C62" s="39" t="s">
        <v>20</v>
      </c>
      <c r="D62" s="39" t="s">
        <v>20</v>
      </c>
      <c r="E62" s="40" t="s">
        <v>138</v>
      </c>
      <c r="F62" s="71">
        <v>580100000</v>
      </c>
      <c r="G62" s="71">
        <v>0</v>
      </c>
      <c r="H62" s="71">
        <f t="shared" si="4"/>
        <v>580100000</v>
      </c>
      <c r="I62" s="71">
        <v>30410000</v>
      </c>
      <c r="J62" s="71">
        <v>0</v>
      </c>
      <c r="K62" s="71">
        <f t="shared" si="0"/>
        <v>30410000</v>
      </c>
      <c r="L62" s="71">
        <v>213783</v>
      </c>
      <c r="M62" s="71">
        <v>81460</v>
      </c>
      <c r="N62" s="71">
        <f t="shared" si="1"/>
        <v>295243</v>
      </c>
      <c r="O62" s="74">
        <f t="shared" si="2"/>
        <v>0.970874712265702</v>
      </c>
      <c r="P62" s="72">
        <f t="shared" si="3"/>
        <v>30114757</v>
      </c>
    </row>
    <row r="63" spans="1:16" ht="27" customHeight="1">
      <c r="A63" s="38" t="s">
        <v>20</v>
      </c>
      <c r="B63" s="39" t="s">
        <v>20</v>
      </c>
      <c r="C63" s="39" t="s">
        <v>23</v>
      </c>
      <c r="D63" s="39" t="s">
        <v>20</v>
      </c>
      <c r="E63" s="40" t="s">
        <v>139</v>
      </c>
      <c r="F63" s="71">
        <v>41100000</v>
      </c>
      <c r="G63" s="71">
        <v>0</v>
      </c>
      <c r="H63" s="71">
        <f t="shared" si="4"/>
        <v>41100000</v>
      </c>
      <c r="I63" s="71">
        <v>0</v>
      </c>
      <c r="J63" s="71">
        <v>0</v>
      </c>
      <c r="K63" s="71">
        <f t="shared" si="0"/>
        <v>0</v>
      </c>
      <c r="L63" s="71">
        <v>0</v>
      </c>
      <c r="M63" s="71">
        <v>0</v>
      </c>
      <c r="N63" s="71">
        <f t="shared" si="1"/>
        <v>0</v>
      </c>
      <c r="O63" s="71">
        <v>0</v>
      </c>
      <c r="P63" s="72">
        <f t="shared" si="3"/>
        <v>0</v>
      </c>
    </row>
    <row r="64" spans="1:16" ht="27" customHeight="1">
      <c r="A64" s="38" t="s">
        <v>20</v>
      </c>
      <c r="B64" s="39" t="s">
        <v>20</v>
      </c>
      <c r="C64" s="39" t="s">
        <v>20</v>
      </c>
      <c r="D64" s="39" t="s">
        <v>23</v>
      </c>
      <c r="E64" s="40" t="s">
        <v>140</v>
      </c>
      <c r="F64" s="71">
        <v>41100000</v>
      </c>
      <c r="G64" s="71">
        <v>0</v>
      </c>
      <c r="H64" s="71">
        <f t="shared" si="4"/>
        <v>41100000</v>
      </c>
      <c r="I64" s="71">
        <v>0</v>
      </c>
      <c r="J64" s="71">
        <v>0</v>
      </c>
      <c r="K64" s="71">
        <f t="shared" si="0"/>
        <v>0</v>
      </c>
      <c r="L64" s="71">
        <v>0</v>
      </c>
      <c r="M64" s="71">
        <v>0</v>
      </c>
      <c r="N64" s="71">
        <f t="shared" si="1"/>
        <v>0</v>
      </c>
      <c r="O64" s="71">
        <v>0</v>
      </c>
      <c r="P64" s="72">
        <f t="shared" si="3"/>
        <v>0</v>
      </c>
    </row>
    <row r="65" spans="1:16" ht="27" customHeight="1">
      <c r="A65" s="38" t="s">
        <v>20</v>
      </c>
      <c r="B65" s="39" t="s">
        <v>20</v>
      </c>
      <c r="C65" s="39" t="s">
        <v>21</v>
      </c>
      <c r="D65" s="39" t="s">
        <v>20</v>
      </c>
      <c r="E65" s="40" t="s">
        <v>141</v>
      </c>
      <c r="F65" s="71">
        <v>539000000</v>
      </c>
      <c r="G65" s="71">
        <v>0</v>
      </c>
      <c r="H65" s="71">
        <f t="shared" si="4"/>
        <v>539000000</v>
      </c>
      <c r="I65" s="71">
        <v>30410000</v>
      </c>
      <c r="J65" s="71">
        <v>0</v>
      </c>
      <c r="K65" s="71">
        <f t="shared" si="0"/>
        <v>30410000</v>
      </c>
      <c r="L65" s="71">
        <v>213783</v>
      </c>
      <c r="M65" s="71">
        <v>81460</v>
      </c>
      <c r="N65" s="71">
        <f t="shared" si="1"/>
        <v>295243</v>
      </c>
      <c r="O65" s="74">
        <f t="shared" si="2"/>
        <v>0.970874712265702</v>
      </c>
      <c r="P65" s="72">
        <f t="shared" si="3"/>
        <v>30114757</v>
      </c>
    </row>
    <row r="66" spans="1:16" ht="27" customHeight="1">
      <c r="A66" s="38" t="s">
        <v>20</v>
      </c>
      <c r="B66" s="39" t="s">
        <v>20</v>
      </c>
      <c r="C66" s="39" t="s">
        <v>20</v>
      </c>
      <c r="D66" s="39" t="s">
        <v>23</v>
      </c>
      <c r="E66" s="40" t="s">
        <v>142</v>
      </c>
      <c r="F66" s="71">
        <v>539000000</v>
      </c>
      <c r="G66" s="71">
        <v>0</v>
      </c>
      <c r="H66" s="71">
        <f t="shared" si="4"/>
        <v>539000000</v>
      </c>
      <c r="I66" s="71">
        <v>30410000</v>
      </c>
      <c r="J66" s="71">
        <v>0</v>
      </c>
      <c r="K66" s="71">
        <f t="shared" si="0"/>
        <v>30410000</v>
      </c>
      <c r="L66" s="71">
        <v>213783</v>
      </c>
      <c r="M66" s="71">
        <v>81460</v>
      </c>
      <c r="N66" s="71">
        <f t="shared" si="1"/>
        <v>295243</v>
      </c>
      <c r="O66" s="74">
        <f t="shared" si="2"/>
        <v>0.970874712265702</v>
      </c>
      <c r="P66" s="72">
        <f t="shared" si="3"/>
        <v>30114757</v>
      </c>
    </row>
    <row r="67" spans="1:16" ht="27" customHeight="1">
      <c r="A67" s="38" t="s">
        <v>20</v>
      </c>
      <c r="B67" s="39" t="s">
        <v>21</v>
      </c>
      <c r="C67" s="39" t="s">
        <v>20</v>
      </c>
      <c r="D67" s="39" t="s">
        <v>20</v>
      </c>
      <c r="E67" s="40" t="s">
        <v>143</v>
      </c>
      <c r="F67" s="71">
        <v>18089000000</v>
      </c>
      <c r="G67" s="71">
        <v>0</v>
      </c>
      <c r="H67" s="71">
        <f t="shared" si="4"/>
        <v>18089000000</v>
      </c>
      <c r="I67" s="71">
        <v>2037741000</v>
      </c>
      <c r="J67" s="71">
        <v>0</v>
      </c>
      <c r="K67" s="71">
        <f t="shared" si="0"/>
        <v>2037741000</v>
      </c>
      <c r="L67" s="71">
        <v>1074356368</v>
      </c>
      <c r="M67" s="71">
        <v>135640037</v>
      </c>
      <c r="N67" s="71">
        <f t="shared" si="1"/>
        <v>1209996405</v>
      </c>
      <c r="O67" s="74">
        <f t="shared" si="2"/>
        <v>59.37930311065047</v>
      </c>
      <c r="P67" s="72">
        <f t="shared" si="3"/>
        <v>827744595</v>
      </c>
    </row>
    <row r="68" spans="1:16" ht="27" customHeight="1">
      <c r="A68" s="38" t="s">
        <v>20</v>
      </c>
      <c r="B68" s="39" t="s">
        <v>20</v>
      </c>
      <c r="C68" s="39" t="s">
        <v>20</v>
      </c>
      <c r="D68" s="39" t="s">
        <v>20</v>
      </c>
      <c r="E68" s="40" t="s">
        <v>144</v>
      </c>
      <c r="F68" s="71">
        <v>2106000000</v>
      </c>
      <c r="G68" s="71">
        <v>0</v>
      </c>
      <c r="H68" s="71">
        <f t="shared" si="4"/>
        <v>2106000000</v>
      </c>
      <c r="I68" s="71">
        <v>115000000</v>
      </c>
      <c r="J68" s="71">
        <v>0</v>
      </c>
      <c r="K68" s="71">
        <f t="shared" si="0"/>
        <v>115000000</v>
      </c>
      <c r="L68" s="71">
        <v>6963469</v>
      </c>
      <c r="M68" s="71">
        <v>0</v>
      </c>
      <c r="N68" s="71">
        <f t="shared" si="1"/>
        <v>6963469</v>
      </c>
      <c r="O68" s="74">
        <f t="shared" si="2"/>
        <v>6.055190434782609</v>
      </c>
      <c r="P68" s="72">
        <f t="shared" si="3"/>
        <v>108036531</v>
      </c>
    </row>
    <row r="69" spans="1:16" ht="27" customHeight="1">
      <c r="A69" s="38" t="s">
        <v>20</v>
      </c>
      <c r="B69" s="39" t="s">
        <v>20</v>
      </c>
      <c r="C69" s="39" t="s">
        <v>23</v>
      </c>
      <c r="D69" s="39" t="s">
        <v>20</v>
      </c>
      <c r="E69" s="40" t="s">
        <v>145</v>
      </c>
      <c r="F69" s="71">
        <v>2106000000</v>
      </c>
      <c r="G69" s="71">
        <v>0</v>
      </c>
      <c r="H69" s="71">
        <f t="shared" si="4"/>
        <v>2106000000</v>
      </c>
      <c r="I69" s="71">
        <v>115000000</v>
      </c>
      <c r="J69" s="71">
        <v>0</v>
      </c>
      <c r="K69" s="71">
        <f t="shared" si="0"/>
        <v>115000000</v>
      </c>
      <c r="L69" s="71">
        <v>6963469</v>
      </c>
      <c r="M69" s="71">
        <v>0</v>
      </c>
      <c r="N69" s="71">
        <f t="shared" si="1"/>
        <v>6963469</v>
      </c>
      <c r="O69" s="74">
        <f t="shared" si="2"/>
        <v>6.055190434782609</v>
      </c>
      <c r="P69" s="72">
        <f t="shared" si="3"/>
        <v>108036531</v>
      </c>
    </row>
    <row r="70" spans="1:16" ht="27" customHeight="1">
      <c r="A70" s="38" t="s">
        <v>20</v>
      </c>
      <c r="B70" s="39" t="s">
        <v>20</v>
      </c>
      <c r="C70" s="39" t="s">
        <v>20</v>
      </c>
      <c r="D70" s="39" t="s">
        <v>23</v>
      </c>
      <c r="E70" s="40" t="s">
        <v>146</v>
      </c>
      <c r="F70" s="71">
        <v>2006000000</v>
      </c>
      <c r="G70" s="71">
        <v>0</v>
      </c>
      <c r="H70" s="71">
        <f t="shared" si="4"/>
        <v>2006000000</v>
      </c>
      <c r="I70" s="71">
        <v>115000000</v>
      </c>
      <c r="J70" s="71">
        <v>0</v>
      </c>
      <c r="K70" s="71">
        <f t="shared" si="0"/>
        <v>115000000</v>
      </c>
      <c r="L70" s="71">
        <v>6963469</v>
      </c>
      <c r="M70" s="71">
        <v>0</v>
      </c>
      <c r="N70" s="71">
        <f t="shared" si="1"/>
        <v>6963469</v>
      </c>
      <c r="O70" s="74">
        <f t="shared" si="2"/>
        <v>6.055190434782609</v>
      </c>
      <c r="P70" s="72">
        <f t="shared" si="3"/>
        <v>108036531</v>
      </c>
    </row>
    <row r="71" spans="1:16" ht="27" customHeight="1">
      <c r="A71" s="38" t="s">
        <v>20</v>
      </c>
      <c r="B71" s="39" t="s">
        <v>20</v>
      </c>
      <c r="C71" s="39" t="s">
        <v>20</v>
      </c>
      <c r="D71" s="39" t="s">
        <v>21</v>
      </c>
      <c r="E71" s="40" t="s">
        <v>147</v>
      </c>
      <c r="F71" s="71">
        <v>100000000</v>
      </c>
      <c r="G71" s="71">
        <v>0</v>
      </c>
      <c r="H71" s="71">
        <f t="shared" si="4"/>
        <v>100000000</v>
      </c>
      <c r="I71" s="71">
        <v>0</v>
      </c>
      <c r="J71" s="71">
        <v>0</v>
      </c>
      <c r="K71" s="71">
        <f aca="true" t="shared" si="5" ref="K71:K134">I71+J71</f>
        <v>0</v>
      </c>
      <c r="L71" s="71">
        <v>0</v>
      </c>
      <c r="M71" s="71">
        <v>0</v>
      </c>
      <c r="N71" s="71">
        <f aca="true" t="shared" si="6" ref="N71:N134">L71+M71</f>
        <v>0</v>
      </c>
      <c r="O71" s="71">
        <v>0</v>
      </c>
      <c r="P71" s="72">
        <f aca="true" t="shared" si="7" ref="P71:P134">K71-N71</f>
        <v>0</v>
      </c>
    </row>
    <row r="72" spans="1:16" ht="27" customHeight="1">
      <c r="A72" s="38" t="s">
        <v>20</v>
      </c>
      <c r="B72" s="39" t="s">
        <v>20</v>
      </c>
      <c r="C72" s="39" t="s">
        <v>20</v>
      </c>
      <c r="D72" s="39" t="s">
        <v>20</v>
      </c>
      <c r="E72" s="40" t="s">
        <v>148</v>
      </c>
      <c r="F72" s="71">
        <v>10000000000</v>
      </c>
      <c r="G72" s="71">
        <v>0</v>
      </c>
      <c r="H72" s="71">
        <f aca="true" t="shared" si="8" ref="H72:H135">F72+G72</f>
        <v>10000000000</v>
      </c>
      <c r="I72" s="71">
        <v>948441000</v>
      </c>
      <c r="J72" s="71">
        <v>0</v>
      </c>
      <c r="K72" s="71">
        <f t="shared" si="5"/>
        <v>948441000</v>
      </c>
      <c r="L72" s="71">
        <v>383750764</v>
      </c>
      <c r="M72" s="71">
        <v>0</v>
      </c>
      <c r="N72" s="71">
        <f t="shared" si="6"/>
        <v>383750764</v>
      </c>
      <c r="O72" s="74">
        <f aca="true" t="shared" si="9" ref="O72:O134">(N72/K72)*100</f>
        <v>40.46121624855948</v>
      </c>
      <c r="P72" s="72">
        <f t="shared" si="7"/>
        <v>564690236</v>
      </c>
    </row>
    <row r="73" spans="1:16" ht="27" customHeight="1">
      <c r="A73" s="38" t="s">
        <v>20</v>
      </c>
      <c r="B73" s="39" t="s">
        <v>20</v>
      </c>
      <c r="C73" s="39" t="s">
        <v>21</v>
      </c>
      <c r="D73" s="39" t="s">
        <v>20</v>
      </c>
      <c r="E73" s="40" t="s">
        <v>149</v>
      </c>
      <c r="F73" s="71">
        <v>10000000000</v>
      </c>
      <c r="G73" s="71">
        <v>0</v>
      </c>
      <c r="H73" s="71">
        <f t="shared" si="8"/>
        <v>10000000000</v>
      </c>
      <c r="I73" s="71">
        <v>948441000</v>
      </c>
      <c r="J73" s="71">
        <v>0</v>
      </c>
      <c r="K73" s="71">
        <f t="shared" si="5"/>
        <v>948441000</v>
      </c>
      <c r="L73" s="71">
        <v>383750764</v>
      </c>
      <c r="M73" s="71">
        <v>0</v>
      </c>
      <c r="N73" s="71">
        <f t="shared" si="6"/>
        <v>383750764</v>
      </c>
      <c r="O73" s="74">
        <f t="shared" si="9"/>
        <v>40.46121624855948</v>
      </c>
      <c r="P73" s="72">
        <f t="shared" si="7"/>
        <v>564690236</v>
      </c>
    </row>
    <row r="74" spans="1:16" ht="27" customHeight="1">
      <c r="A74" s="38" t="s">
        <v>20</v>
      </c>
      <c r="B74" s="39" t="s">
        <v>20</v>
      </c>
      <c r="C74" s="39" t="s">
        <v>20</v>
      </c>
      <c r="D74" s="39" t="s">
        <v>23</v>
      </c>
      <c r="E74" s="40" t="s">
        <v>150</v>
      </c>
      <c r="F74" s="71">
        <v>10000000000</v>
      </c>
      <c r="G74" s="71">
        <v>0</v>
      </c>
      <c r="H74" s="71">
        <f t="shared" si="8"/>
        <v>10000000000</v>
      </c>
      <c r="I74" s="71">
        <v>948441000</v>
      </c>
      <c r="J74" s="71">
        <v>0</v>
      </c>
      <c r="K74" s="71">
        <f t="shared" si="5"/>
        <v>948441000</v>
      </c>
      <c r="L74" s="71">
        <v>383750764</v>
      </c>
      <c r="M74" s="71">
        <v>0</v>
      </c>
      <c r="N74" s="71">
        <f t="shared" si="6"/>
        <v>383750764</v>
      </c>
      <c r="O74" s="74">
        <f t="shared" si="9"/>
        <v>40.46121624855948</v>
      </c>
      <c r="P74" s="72">
        <f t="shared" si="7"/>
        <v>564690236</v>
      </c>
    </row>
    <row r="75" spans="1:16" ht="27" customHeight="1">
      <c r="A75" s="38" t="s">
        <v>20</v>
      </c>
      <c r="B75" s="39" t="s">
        <v>20</v>
      </c>
      <c r="C75" s="39" t="s">
        <v>20</v>
      </c>
      <c r="D75" s="39" t="s">
        <v>20</v>
      </c>
      <c r="E75" s="40" t="s">
        <v>151</v>
      </c>
      <c r="F75" s="71">
        <v>5983000000</v>
      </c>
      <c r="G75" s="71">
        <v>0</v>
      </c>
      <c r="H75" s="71">
        <f t="shared" si="8"/>
        <v>5983000000</v>
      </c>
      <c r="I75" s="71">
        <v>974300000</v>
      </c>
      <c r="J75" s="71">
        <v>0</v>
      </c>
      <c r="K75" s="71">
        <f t="shared" si="5"/>
        <v>974300000</v>
      </c>
      <c r="L75" s="71">
        <v>683642135</v>
      </c>
      <c r="M75" s="71">
        <v>135640037</v>
      </c>
      <c r="N75" s="71">
        <f t="shared" si="6"/>
        <v>819282172</v>
      </c>
      <c r="O75" s="74">
        <f t="shared" si="9"/>
        <v>84.08931253207432</v>
      </c>
      <c r="P75" s="72">
        <f t="shared" si="7"/>
        <v>155017828</v>
      </c>
    </row>
    <row r="76" spans="1:16" ht="27" customHeight="1">
      <c r="A76" s="38" t="s">
        <v>20</v>
      </c>
      <c r="B76" s="39" t="s">
        <v>20</v>
      </c>
      <c r="C76" s="39" t="s">
        <v>28</v>
      </c>
      <c r="D76" s="39" t="s">
        <v>20</v>
      </c>
      <c r="E76" s="40" t="s">
        <v>152</v>
      </c>
      <c r="F76" s="71">
        <v>5850000000</v>
      </c>
      <c r="G76" s="71">
        <v>0</v>
      </c>
      <c r="H76" s="71">
        <f t="shared" si="8"/>
        <v>5850000000</v>
      </c>
      <c r="I76" s="71">
        <v>871300000</v>
      </c>
      <c r="J76" s="71">
        <v>0</v>
      </c>
      <c r="K76" s="71">
        <f t="shared" si="5"/>
        <v>871300000</v>
      </c>
      <c r="L76" s="71">
        <v>603076103</v>
      </c>
      <c r="M76" s="71">
        <v>135640037</v>
      </c>
      <c r="N76" s="71">
        <f t="shared" si="6"/>
        <v>738716140</v>
      </c>
      <c r="O76" s="74">
        <f t="shared" si="9"/>
        <v>84.78321358889016</v>
      </c>
      <c r="P76" s="72">
        <f t="shared" si="7"/>
        <v>132583860</v>
      </c>
    </row>
    <row r="77" spans="1:16" ht="27" customHeight="1">
      <c r="A77" s="76" t="s">
        <v>20</v>
      </c>
      <c r="B77" s="77" t="s">
        <v>20</v>
      </c>
      <c r="C77" s="77" t="s">
        <v>20</v>
      </c>
      <c r="D77" s="77" t="s">
        <v>23</v>
      </c>
      <c r="E77" s="78" t="s">
        <v>153</v>
      </c>
      <c r="F77" s="79">
        <v>5650000000</v>
      </c>
      <c r="G77" s="79">
        <v>0</v>
      </c>
      <c r="H77" s="79">
        <f t="shared" si="8"/>
        <v>5650000000</v>
      </c>
      <c r="I77" s="79">
        <v>869700000</v>
      </c>
      <c r="J77" s="79">
        <v>0</v>
      </c>
      <c r="K77" s="79">
        <f t="shared" si="5"/>
        <v>869700000</v>
      </c>
      <c r="L77" s="79">
        <v>603014183</v>
      </c>
      <c r="M77" s="79">
        <v>135640037</v>
      </c>
      <c r="N77" s="79">
        <f t="shared" si="6"/>
        <v>738654220</v>
      </c>
      <c r="O77" s="109">
        <f t="shared" si="9"/>
        <v>84.9320708290215</v>
      </c>
      <c r="P77" s="81">
        <f t="shared" si="7"/>
        <v>131045780</v>
      </c>
    </row>
    <row r="78" spans="1:16" ht="27" customHeight="1">
      <c r="A78" s="38" t="s">
        <v>20</v>
      </c>
      <c r="B78" s="39" t="s">
        <v>20</v>
      </c>
      <c r="C78" s="39" t="s">
        <v>20</v>
      </c>
      <c r="D78" s="39" t="s">
        <v>21</v>
      </c>
      <c r="E78" s="40" t="s">
        <v>154</v>
      </c>
      <c r="F78" s="71">
        <v>200000000</v>
      </c>
      <c r="G78" s="71">
        <v>0</v>
      </c>
      <c r="H78" s="71">
        <f t="shared" si="8"/>
        <v>200000000</v>
      </c>
      <c r="I78" s="71">
        <v>1600000</v>
      </c>
      <c r="J78" s="71">
        <v>0</v>
      </c>
      <c r="K78" s="71">
        <f t="shared" si="5"/>
        <v>1600000</v>
      </c>
      <c r="L78" s="71">
        <v>61920</v>
      </c>
      <c r="M78" s="71">
        <v>0</v>
      </c>
      <c r="N78" s="71">
        <f t="shared" si="6"/>
        <v>61920</v>
      </c>
      <c r="O78" s="74">
        <f t="shared" si="9"/>
        <v>3.8699999999999997</v>
      </c>
      <c r="P78" s="72">
        <f t="shared" si="7"/>
        <v>1538080</v>
      </c>
    </row>
    <row r="79" spans="1:16" ht="27" customHeight="1">
      <c r="A79" s="38" t="s">
        <v>20</v>
      </c>
      <c r="B79" s="39" t="s">
        <v>20</v>
      </c>
      <c r="C79" s="39" t="s">
        <v>32</v>
      </c>
      <c r="D79" s="39" t="s">
        <v>20</v>
      </c>
      <c r="E79" s="40" t="s">
        <v>155</v>
      </c>
      <c r="F79" s="71">
        <v>133000000</v>
      </c>
      <c r="G79" s="71">
        <v>0</v>
      </c>
      <c r="H79" s="71">
        <f t="shared" si="8"/>
        <v>133000000</v>
      </c>
      <c r="I79" s="71">
        <v>103000000</v>
      </c>
      <c r="J79" s="71">
        <v>0</v>
      </c>
      <c r="K79" s="71">
        <f t="shared" si="5"/>
        <v>103000000</v>
      </c>
      <c r="L79" s="71">
        <v>80566032</v>
      </c>
      <c r="M79" s="71">
        <v>0</v>
      </c>
      <c r="N79" s="71">
        <f t="shared" si="6"/>
        <v>80566032</v>
      </c>
      <c r="O79" s="74">
        <f t="shared" si="9"/>
        <v>78.21944854368932</v>
      </c>
      <c r="P79" s="72">
        <f t="shared" si="7"/>
        <v>22433968</v>
      </c>
    </row>
    <row r="80" spans="1:16" ht="27" customHeight="1">
      <c r="A80" s="38" t="s">
        <v>20</v>
      </c>
      <c r="B80" s="39" t="s">
        <v>20</v>
      </c>
      <c r="C80" s="39" t="s">
        <v>20</v>
      </c>
      <c r="D80" s="39" t="s">
        <v>23</v>
      </c>
      <c r="E80" s="40" t="s">
        <v>156</v>
      </c>
      <c r="F80" s="71">
        <v>133000000</v>
      </c>
      <c r="G80" s="71">
        <v>0</v>
      </c>
      <c r="H80" s="71">
        <f t="shared" si="8"/>
        <v>133000000</v>
      </c>
      <c r="I80" s="71">
        <v>103000000</v>
      </c>
      <c r="J80" s="71">
        <v>0</v>
      </c>
      <c r="K80" s="71">
        <f t="shared" si="5"/>
        <v>103000000</v>
      </c>
      <c r="L80" s="71">
        <v>80566032</v>
      </c>
      <c r="M80" s="71">
        <v>0</v>
      </c>
      <c r="N80" s="71">
        <f t="shared" si="6"/>
        <v>80566032</v>
      </c>
      <c r="O80" s="74">
        <f t="shared" si="9"/>
        <v>78.21944854368932</v>
      </c>
      <c r="P80" s="72">
        <f t="shared" si="7"/>
        <v>22433968</v>
      </c>
    </row>
    <row r="81" spans="1:16" ht="27" customHeight="1">
      <c r="A81" s="38" t="s">
        <v>20</v>
      </c>
      <c r="B81" s="39" t="s">
        <v>28</v>
      </c>
      <c r="C81" s="39" t="s">
        <v>20</v>
      </c>
      <c r="D81" s="39" t="s">
        <v>20</v>
      </c>
      <c r="E81" s="40" t="s">
        <v>157</v>
      </c>
      <c r="F81" s="71">
        <v>1121540000</v>
      </c>
      <c r="G81" s="71">
        <v>0</v>
      </c>
      <c r="H81" s="71">
        <f t="shared" si="8"/>
        <v>1121540000</v>
      </c>
      <c r="I81" s="71">
        <v>86025000</v>
      </c>
      <c r="J81" s="71">
        <v>0</v>
      </c>
      <c r="K81" s="71">
        <f t="shared" si="5"/>
        <v>86025000</v>
      </c>
      <c r="L81" s="71">
        <v>56262739</v>
      </c>
      <c r="M81" s="71">
        <v>23655443</v>
      </c>
      <c r="N81" s="71">
        <f t="shared" si="6"/>
        <v>79918182</v>
      </c>
      <c r="O81" s="74">
        <f t="shared" si="9"/>
        <v>92.901112467306</v>
      </c>
      <c r="P81" s="72">
        <f t="shared" si="7"/>
        <v>6106818</v>
      </c>
    </row>
    <row r="82" spans="1:16" ht="27" customHeight="1">
      <c r="A82" s="38" t="s">
        <v>20</v>
      </c>
      <c r="B82" s="39" t="s">
        <v>20</v>
      </c>
      <c r="C82" s="39" t="s">
        <v>20</v>
      </c>
      <c r="D82" s="39" t="s">
        <v>20</v>
      </c>
      <c r="E82" s="40" t="s">
        <v>158</v>
      </c>
      <c r="F82" s="71">
        <v>1121540000</v>
      </c>
      <c r="G82" s="71">
        <v>0</v>
      </c>
      <c r="H82" s="71">
        <f t="shared" si="8"/>
        <v>1121540000</v>
      </c>
      <c r="I82" s="71">
        <v>86025000</v>
      </c>
      <c r="J82" s="71">
        <v>0</v>
      </c>
      <c r="K82" s="71">
        <f t="shared" si="5"/>
        <v>86025000</v>
      </c>
      <c r="L82" s="71">
        <v>56262739</v>
      </c>
      <c r="M82" s="71">
        <v>23655443</v>
      </c>
      <c r="N82" s="71">
        <f t="shared" si="6"/>
        <v>79918182</v>
      </c>
      <c r="O82" s="74">
        <f t="shared" si="9"/>
        <v>92.901112467306</v>
      </c>
      <c r="P82" s="72">
        <f t="shared" si="7"/>
        <v>6106818</v>
      </c>
    </row>
    <row r="83" spans="1:16" ht="27" customHeight="1">
      <c r="A83" s="38" t="s">
        <v>20</v>
      </c>
      <c r="B83" s="39" t="s">
        <v>20</v>
      </c>
      <c r="C83" s="39" t="s">
        <v>23</v>
      </c>
      <c r="D83" s="39" t="s">
        <v>20</v>
      </c>
      <c r="E83" s="40" t="s">
        <v>159</v>
      </c>
      <c r="F83" s="71">
        <v>591540000</v>
      </c>
      <c r="G83" s="71">
        <v>0</v>
      </c>
      <c r="H83" s="71">
        <f t="shared" si="8"/>
        <v>591540000</v>
      </c>
      <c r="I83" s="71">
        <v>26025000</v>
      </c>
      <c r="J83" s="71">
        <v>0</v>
      </c>
      <c r="K83" s="71">
        <f t="shared" si="5"/>
        <v>26025000</v>
      </c>
      <c r="L83" s="71">
        <v>511472</v>
      </c>
      <c r="M83" s="71">
        <v>23655443</v>
      </c>
      <c r="N83" s="71">
        <f t="shared" si="6"/>
        <v>24166915</v>
      </c>
      <c r="O83" s="74">
        <f t="shared" si="9"/>
        <v>92.86038424591739</v>
      </c>
      <c r="P83" s="72">
        <f t="shared" si="7"/>
        <v>1858085</v>
      </c>
    </row>
    <row r="84" spans="1:16" ht="27" customHeight="1">
      <c r="A84" s="38" t="s">
        <v>20</v>
      </c>
      <c r="B84" s="39" t="s">
        <v>20</v>
      </c>
      <c r="C84" s="39" t="s">
        <v>20</v>
      </c>
      <c r="D84" s="39" t="s">
        <v>23</v>
      </c>
      <c r="E84" s="40" t="s">
        <v>160</v>
      </c>
      <c r="F84" s="71">
        <v>591540000</v>
      </c>
      <c r="G84" s="71">
        <v>0</v>
      </c>
      <c r="H84" s="71">
        <f t="shared" si="8"/>
        <v>591540000</v>
      </c>
      <c r="I84" s="71">
        <v>26025000</v>
      </c>
      <c r="J84" s="71">
        <v>0</v>
      </c>
      <c r="K84" s="71">
        <f t="shared" si="5"/>
        <v>26025000</v>
      </c>
      <c r="L84" s="71">
        <v>511472</v>
      </c>
      <c r="M84" s="71">
        <v>23655443</v>
      </c>
      <c r="N84" s="71">
        <f t="shared" si="6"/>
        <v>24166915</v>
      </c>
      <c r="O84" s="74">
        <f t="shared" si="9"/>
        <v>92.86038424591739</v>
      </c>
      <c r="P84" s="72">
        <f t="shared" si="7"/>
        <v>1858085</v>
      </c>
    </row>
    <row r="85" spans="1:16" ht="27" customHeight="1">
      <c r="A85" s="38" t="s">
        <v>20</v>
      </c>
      <c r="B85" s="39" t="s">
        <v>20</v>
      </c>
      <c r="C85" s="39" t="s">
        <v>21</v>
      </c>
      <c r="D85" s="39" t="s">
        <v>20</v>
      </c>
      <c r="E85" s="40" t="s">
        <v>161</v>
      </c>
      <c r="F85" s="71">
        <v>530000000</v>
      </c>
      <c r="G85" s="71">
        <v>0</v>
      </c>
      <c r="H85" s="71">
        <f t="shared" si="8"/>
        <v>530000000</v>
      </c>
      <c r="I85" s="71">
        <v>60000000</v>
      </c>
      <c r="J85" s="71">
        <v>0</v>
      </c>
      <c r="K85" s="71">
        <f t="shared" si="5"/>
        <v>60000000</v>
      </c>
      <c r="L85" s="71">
        <v>55751267</v>
      </c>
      <c r="M85" s="71">
        <v>0</v>
      </c>
      <c r="N85" s="71">
        <f t="shared" si="6"/>
        <v>55751267</v>
      </c>
      <c r="O85" s="74">
        <f t="shared" si="9"/>
        <v>92.91877833333334</v>
      </c>
      <c r="P85" s="72">
        <f t="shared" si="7"/>
        <v>4248733</v>
      </c>
    </row>
    <row r="86" spans="1:16" ht="27" customHeight="1">
      <c r="A86" s="38" t="s">
        <v>20</v>
      </c>
      <c r="B86" s="39" t="s">
        <v>20</v>
      </c>
      <c r="C86" s="39" t="s">
        <v>20</v>
      </c>
      <c r="D86" s="39" t="s">
        <v>23</v>
      </c>
      <c r="E86" s="40" t="s">
        <v>162</v>
      </c>
      <c r="F86" s="71">
        <v>530000000</v>
      </c>
      <c r="G86" s="71">
        <v>0</v>
      </c>
      <c r="H86" s="71">
        <f t="shared" si="8"/>
        <v>530000000</v>
      </c>
      <c r="I86" s="71">
        <v>60000000</v>
      </c>
      <c r="J86" s="71">
        <v>0</v>
      </c>
      <c r="K86" s="71">
        <f t="shared" si="5"/>
        <v>60000000</v>
      </c>
      <c r="L86" s="71">
        <v>55751267</v>
      </c>
      <c r="M86" s="71">
        <v>0</v>
      </c>
      <c r="N86" s="71">
        <f t="shared" si="6"/>
        <v>55751267</v>
      </c>
      <c r="O86" s="74">
        <f t="shared" si="9"/>
        <v>92.91877833333334</v>
      </c>
      <c r="P86" s="72">
        <f t="shared" si="7"/>
        <v>4248733</v>
      </c>
    </row>
    <row r="87" spans="1:16" ht="27" customHeight="1">
      <c r="A87" s="38" t="s">
        <v>20</v>
      </c>
      <c r="B87" s="39" t="s">
        <v>32</v>
      </c>
      <c r="C87" s="39" t="s">
        <v>20</v>
      </c>
      <c r="D87" s="39" t="s">
        <v>20</v>
      </c>
      <c r="E87" s="40" t="s">
        <v>163</v>
      </c>
      <c r="F87" s="71">
        <v>875460000</v>
      </c>
      <c r="G87" s="71">
        <v>0</v>
      </c>
      <c r="H87" s="71">
        <f t="shared" si="8"/>
        <v>875460000</v>
      </c>
      <c r="I87" s="71">
        <v>44845000</v>
      </c>
      <c r="J87" s="71">
        <v>0</v>
      </c>
      <c r="K87" s="71">
        <f t="shared" si="5"/>
        <v>44845000</v>
      </c>
      <c r="L87" s="71">
        <v>9497925</v>
      </c>
      <c r="M87" s="71">
        <v>20664000</v>
      </c>
      <c r="N87" s="71">
        <f t="shared" si="6"/>
        <v>30161925</v>
      </c>
      <c r="O87" s="74">
        <f t="shared" si="9"/>
        <v>67.25816701973464</v>
      </c>
      <c r="P87" s="72">
        <f t="shared" si="7"/>
        <v>14683075</v>
      </c>
    </row>
    <row r="88" spans="1:16" ht="27" customHeight="1">
      <c r="A88" s="38" t="s">
        <v>20</v>
      </c>
      <c r="B88" s="39" t="s">
        <v>20</v>
      </c>
      <c r="C88" s="39" t="s">
        <v>20</v>
      </c>
      <c r="D88" s="39" t="s">
        <v>20</v>
      </c>
      <c r="E88" s="40" t="s">
        <v>164</v>
      </c>
      <c r="F88" s="71">
        <v>875460000</v>
      </c>
      <c r="G88" s="71">
        <v>0</v>
      </c>
      <c r="H88" s="71">
        <f t="shared" si="8"/>
        <v>875460000</v>
      </c>
      <c r="I88" s="71">
        <v>44845000</v>
      </c>
      <c r="J88" s="71">
        <v>0</v>
      </c>
      <c r="K88" s="71">
        <f t="shared" si="5"/>
        <v>44845000</v>
      </c>
      <c r="L88" s="71">
        <v>9497925</v>
      </c>
      <c r="M88" s="71">
        <v>20664000</v>
      </c>
      <c r="N88" s="71">
        <f t="shared" si="6"/>
        <v>30161925</v>
      </c>
      <c r="O88" s="74">
        <f t="shared" si="9"/>
        <v>67.25816701973464</v>
      </c>
      <c r="P88" s="72">
        <f t="shared" si="7"/>
        <v>14683075</v>
      </c>
    </row>
    <row r="89" spans="1:16" ht="27" customHeight="1">
      <c r="A89" s="38" t="s">
        <v>20</v>
      </c>
      <c r="B89" s="39" t="s">
        <v>20</v>
      </c>
      <c r="C89" s="39" t="s">
        <v>23</v>
      </c>
      <c r="D89" s="39" t="s">
        <v>20</v>
      </c>
      <c r="E89" s="40" t="s">
        <v>165</v>
      </c>
      <c r="F89" s="71">
        <v>709460000</v>
      </c>
      <c r="G89" s="71">
        <v>0</v>
      </c>
      <c r="H89" s="71">
        <f t="shared" si="8"/>
        <v>709460000</v>
      </c>
      <c r="I89" s="71">
        <v>19336000</v>
      </c>
      <c r="J89" s="71">
        <v>0</v>
      </c>
      <c r="K89" s="71">
        <f t="shared" si="5"/>
        <v>19336000</v>
      </c>
      <c r="L89" s="71">
        <v>8877995</v>
      </c>
      <c r="M89" s="71">
        <v>0</v>
      </c>
      <c r="N89" s="71">
        <f t="shared" si="6"/>
        <v>8877995</v>
      </c>
      <c r="O89" s="74">
        <f t="shared" si="9"/>
        <v>45.91433078196111</v>
      </c>
      <c r="P89" s="72">
        <f t="shared" si="7"/>
        <v>10458005</v>
      </c>
    </row>
    <row r="90" spans="1:16" ht="27" customHeight="1">
      <c r="A90" s="38" t="s">
        <v>20</v>
      </c>
      <c r="B90" s="39" t="s">
        <v>20</v>
      </c>
      <c r="C90" s="39" t="s">
        <v>20</v>
      </c>
      <c r="D90" s="39" t="s">
        <v>23</v>
      </c>
      <c r="E90" s="40" t="s">
        <v>166</v>
      </c>
      <c r="F90" s="71">
        <v>90000000</v>
      </c>
      <c r="G90" s="71">
        <v>0</v>
      </c>
      <c r="H90" s="71">
        <f t="shared" si="8"/>
        <v>90000000</v>
      </c>
      <c r="I90" s="71">
        <v>6530000</v>
      </c>
      <c r="J90" s="71">
        <v>0</v>
      </c>
      <c r="K90" s="71">
        <f t="shared" si="5"/>
        <v>6530000</v>
      </c>
      <c r="L90" s="71">
        <v>755657</v>
      </c>
      <c r="M90" s="71">
        <v>0</v>
      </c>
      <c r="N90" s="71">
        <f t="shared" si="6"/>
        <v>755657</v>
      </c>
      <c r="O90" s="74">
        <f t="shared" si="9"/>
        <v>11.57208269525268</v>
      </c>
      <c r="P90" s="72">
        <f t="shared" si="7"/>
        <v>5774343</v>
      </c>
    </row>
    <row r="91" spans="1:16" ht="27" customHeight="1">
      <c r="A91" s="38" t="s">
        <v>20</v>
      </c>
      <c r="B91" s="39" t="s">
        <v>20</v>
      </c>
      <c r="C91" s="39" t="s">
        <v>20</v>
      </c>
      <c r="D91" s="39" t="s">
        <v>21</v>
      </c>
      <c r="E91" s="40" t="s">
        <v>167</v>
      </c>
      <c r="F91" s="71">
        <v>191000000</v>
      </c>
      <c r="G91" s="71">
        <v>0</v>
      </c>
      <c r="H91" s="71">
        <f t="shared" si="8"/>
        <v>191000000</v>
      </c>
      <c r="I91" s="71">
        <v>5120000</v>
      </c>
      <c r="J91" s="71">
        <v>0</v>
      </c>
      <c r="K91" s="71">
        <f t="shared" si="5"/>
        <v>5120000</v>
      </c>
      <c r="L91" s="71">
        <v>5120000</v>
      </c>
      <c r="M91" s="71">
        <v>0</v>
      </c>
      <c r="N91" s="71">
        <f t="shared" si="6"/>
        <v>5120000</v>
      </c>
      <c r="O91" s="74">
        <f t="shared" si="9"/>
        <v>100</v>
      </c>
      <c r="P91" s="72">
        <f t="shared" si="7"/>
        <v>0</v>
      </c>
    </row>
    <row r="92" spans="1:16" ht="27" customHeight="1">
      <c r="A92" s="38" t="s">
        <v>20</v>
      </c>
      <c r="B92" s="39" t="s">
        <v>20</v>
      </c>
      <c r="C92" s="39" t="s">
        <v>20</v>
      </c>
      <c r="D92" s="39" t="s">
        <v>28</v>
      </c>
      <c r="E92" s="40" t="s">
        <v>168</v>
      </c>
      <c r="F92" s="71">
        <v>428460000</v>
      </c>
      <c r="G92" s="71">
        <v>0</v>
      </c>
      <c r="H92" s="71">
        <f t="shared" si="8"/>
        <v>428460000</v>
      </c>
      <c r="I92" s="71">
        <v>7686000</v>
      </c>
      <c r="J92" s="71">
        <v>0</v>
      </c>
      <c r="K92" s="71">
        <f t="shared" si="5"/>
        <v>7686000</v>
      </c>
      <c r="L92" s="71">
        <v>3002338</v>
      </c>
      <c r="M92" s="71">
        <v>0</v>
      </c>
      <c r="N92" s="71">
        <f t="shared" si="6"/>
        <v>3002338</v>
      </c>
      <c r="O92" s="74">
        <f t="shared" si="9"/>
        <v>39.0624251886547</v>
      </c>
      <c r="P92" s="72">
        <f t="shared" si="7"/>
        <v>4683662</v>
      </c>
    </row>
    <row r="93" spans="1:16" ht="27" customHeight="1">
      <c r="A93" s="38" t="s">
        <v>20</v>
      </c>
      <c r="B93" s="39" t="s">
        <v>20</v>
      </c>
      <c r="C93" s="39" t="s">
        <v>21</v>
      </c>
      <c r="D93" s="39" t="s">
        <v>20</v>
      </c>
      <c r="E93" s="40" t="s">
        <v>169</v>
      </c>
      <c r="F93" s="71">
        <v>166000000</v>
      </c>
      <c r="G93" s="71">
        <v>0</v>
      </c>
      <c r="H93" s="71">
        <f t="shared" si="8"/>
        <v>166000000</v>
      </c>
      <c r="I93" s="71">
        <v>25509000</v>
      </c>
      <c r="J93" s="71">
        <v>0</v>
      </c>
      <c r="K93" s="71">
        <f t="shared" si="5"/>
        <v>25509000</v>
      </c>
      <c r="L93" s="71">
        <v>619930</v>
      </c>
      <c r="M93" s="71">
        <v>20664000</v>
      </c>
      <c r="N93" s="71">
        <f t="shared" si="6"/>
        <v>21283930</v>
      </c>
      <c r="O93" s="74">
        <f t="shared" si="9"/>
        <v>83.43694382374848</v>
      </c>
      <c r="P93" s="72">
        <f t="shared" si="7"/>
        <v>4225070</v>
      </c>
    </row>
    <row r="94" spans="1:16" ht="27" customHeight="1">
      <c r="A94" s="38" t="s">
        <v>20</v>
      </c>
      <c r="B94" s="39" t="s">
        <v>20</v>
      </c>
      <c r="C94" s="39" t="s">
        <v>20</v>
      </c>
      <c r="D94" s="39" t="s">
        <v>23</v>
      </c>
      <c r="E94" s="40" t="s">
        <v>170</v>
      </c>
      <c r="F94" s="71">
        <v>166000000</v>
      </c>
      <c r="G94" s="71">
        <v>0</v>
      </c>
      <c r="H94" s="71">
        <f t="shared" si="8"/>
        <v>166000000</v>
      </c>
      <c r="I94" s="71">
        <v>25509000</v>
      </c>
      <c r="J94" s="71">
        <v>0</v>
      </c>
      <c r="K94" s="71">
        <f t="shared" si="5"/>
        <v>25509000</v>
      </c>
      <c r="L94" s="71">
        <v>619930</v>
      </c>
      <c r="M94" s="71">
        <v>20664000</v>
      </c>
      <c r="N94" s="71">
        <f t="shared" si="6"/>
        <v>21283930</v>
      </c>
      <c r="O94" s="74">
        <f t="shared" si="9"/>
        <v>83.43694382374848</v>
      </c>
      <c r="P94" s="72">
        <f t="shared" si="7"/>
        <v>4225070</v>
      </c>
    </row>
    <row r="95" spans="1:16" ht="27" customHeight="1">
      <c r="A95" s="38" t="s">
        <v>32</v>
      </c>
      <c r="B95" s="39" t="s">
        <v>20</v>
      </c>
      <c r="C95" s="39" t="s">
        <v>20</v>
      </c>
      <c r="D95" s="39" t="s">
        <v>20</v>
      </c>
      <c r="E95" s="40" t="s">
        <v>171</v>
      </c>
      <c r="F95" s="71">
        <f>F96+F100</f>
        <v>251600000</v>
      </c>
      <c r="G95" s="71">
        <v>0</v>
      </c>
      <c r="H95" s="71">
        <f t="shared" si="8"/>
        <v>251600000</v>
      </c>
      <c r="I95" s="71">
        <f>I96+I100</f>
        <v>0</v>
      </c>
      <c r="J95" s="71">
        <v>0</v>
      </c>
      <c r="K95" s="71">
        <f t="shared" si="5"/>
        <v>0</v>
      </c>
      <c r="L95" s="71">
        <f>L96+L100</f>
        <v>0</v>
      </c>
      <c r="M95" s="71">
        <f>M96+M100</f>
        <v>0</v>
      </c>
      <c r="N95" s="71">
        <f t="shared" si="6"/>
        <v>0</v>
      </c>
      <c r="O95" s="71">
        <v>0</v>
      </c>
      <c r="P95" s="72">
        <f t="shared" si="7"/>
        <v>0</v>
      </c>
    </row>
    <row r="96" spans="1:16" ht="27" customHeight="1">
      <c r="A96" s="38" t="s">
        <v>20</v>
      </c>
      <c r="B96" s="39" t="s">
        <v>23</v>
      </c>
      <c r="C96" s="39" t="s">
        <v>20</v>
      </c>
      <c r="D96" s="39" t="s">
        <v>20</v>
      </c>
      <c r="E96" s="40" t="s">
        <v>172</v>
      </c>
      <c r="F96" s="71">
        <v>72400000</v>
      </c>
      <c r="G96" s="71">
        <v>0</v>
      </c>
      <c r="H96" s="71">
        <f t="shared" si="8"/>
        <v>72400000</v>
      </c>
      <c r="I96" s="71">
        <v>0</v>
      </c>
      <c r="J96" s="71">
        <v>0</v>
      </c>
      <c r="K96" s="71">
        <f t="shared" si="5"/>
        <v>0</v>
      </c>
      <c r="L96" s="71">
        <v>0</v>
      </c>
      <c r="M96" s="71">
        <v>0</v>
      </c>
      <c r="N96" s="71">
        <f t="shared" si="6"/>
        <v>0</v>
      </c>
      <c r="O96" s="71">
        <v>0</v>
      </c>
      <c r="P96" s="72">
        <f t="shared" si="7"/>
        <v>0</v>
      </c>
    </row>
    <row r="97" spans="1:16" ht="27" customHeight="1">
      <c r="A97" s="38" t="s">
        <v>20</v>
      </c>
      <c r="B97" s="39" t="s">
        <v>20</v>
      </c>
      <c r="C97" s="39" t="s">
        <v>20</v>
      </c>
      <c r="D97" s="39" t="s">
        <v>20</v>
      </c>
      <c r="E97" s="40" t="s">
        <v>173</v>
      </c>
      <c r="F97" s="71">
        <v>72400000</v>
      </c>
      <c r="G97" s="71">
        <v>0</v>
      </c>
      <c r="H97" s="71">
        <f t="shared" si="8"/>
        <v>72400000</v>
      </c>
      <c r="I97" s="71">
        <v>0</v>
      </c>
      <c r="J97" s="71">
        <v>0</v>
      </c>
      <c r="K97" s="71">
        <f t="shared" si="5"/>
        <v>0</v>
      </c>
      <c r="L97" s="71">
        <v>0</v>
      </c>
      <c r="M97" s="71">
        <v>0</v>
      </c>
      <c r="N97" s="71">
        <f t="shared" si="6"/>
        <v>0</v>
      </c>
      <c r="O97" s="71">
        <v>0</v>
      </c>
      <c r="P97" s="72">
        <f t="shared" si="7"/>
        <v>0</v>
      </c>
    </row>
    <row r="98" spans="1:16" ht="27" customHeight="1">
      <c r="A98" s="38" t="s">
        <v>20</v>
      </c>
      <c r="B98" s="39" t="s">
        <v>20</v>
      </c>
      <c r="C98" s="39" t="s">
        <v>23</v>
      </c>
      <c r="D98" s="39" t="s">
        <v>20</v>
      </c>
      <c r="E98" s="40" t="s">
        <v>174</v>
      </c>
      <c r="F98" s="71">
        <v>72400000</v>
      </c>
      <c r="G98" s="71">
        <v>0</v>
      </c>
      <c r="H98" s="71">
        <f t="shared" si="8"/>
        <v>72400000</v>
      </c>
      <c r="I98" s="71">
        <v>0</v>
      </c>
      <c r="J98" s="71">
        <v>0</v>
      </c>
      <c r="K98" s="71">
        <f t="shared" si="5"/>
        <v>0</v>
      </c>
      <c r="L98" s="71">
        <v>0</v>
      </c>
      <c r="M98" s="71">
        <v>0</v>
      </c>
      <c r="N98" s="71">
        <f t="shared" si="6"/>
        <v>0</v>
      </c>
      <c r="O98" s="71">
        <v>0</v>
      </c>
      <c r="P98" s="72">
        <f t="shared" si="7"/>
        <v>0</v>
      </c>
    </row>
    <row r="99" spans="1:16" ht="27" customHeight="1">
      <c r="A99" s="38" t="s">
        <v>20</v>
      </c>
      <c r="B99" s="39" t="s">
        <v>20</v>
      </c>
      <c r="C99" s="39" t="s">
        <v>20</v>
      </c>
      <c r="D99" s="39" t="s">
        <v>23</v>
      </c>
      <c r="E99" s="40" t="s">
        <v>175</v>
      </c>
      <c r="F99" s="71">
        <v>72400000</v>
      </c>
      <c r="G99" s="71">
        <v>0</v>
      </c>
      <c r="H99" s="71">
        <f t="shared" si="8"/>
        <v>72400000</v>
      </c>
      <c r="I99" s="71">
        <v>0</v>
      </c>
      <c r="J99" s="71">
        <v>0</v>
      </c>
      <c r="K99" s="71">
        <f t="shared" si="5"/>
        <v>0</v>
      </c>
      <c r="L99" s="71">
        <v>0</v>
      </c>
      <c r="M99" s="71">
        <v>0</v>
      </c>
      <c r="N99" s="71">
        <f t="shared" si="6"/>
        <v>0</v>
      </c>
      <c r="O99" s="71">
        <v>0</v>
      </c>
      <c r="P99" s="72">
        <f t="shared" si="7"/>
        <v>0</v>
      </c>
    </row>
    <row r="100" spans="1:16" ht="27" customHeight="1">
      <c r="A100" s="38" t="s">
        <v>20</v>
      </c>
      <c r="B100" s="39" t="s">
        <v>21</v>
      </c>
      <c r="C100" s="39" t="s">
        <v>20</v>
      </c>
      <c r="D100" s="39" t="s">
        <v>20</v>
      </c>
      <c r="E100" s="40" t="s">
        <v>176</v>
      </c>
      <c r="F100" s="71">
        <v>179200000</v>
      </c>
      <c r="G100" s="71">
        <v>0</v>
      </c>
      <c r="H100" s="71">
        <f t="shared" si="8"/>
        <v>179200000</v>
      </c>
      <c r="I100" s="71">
        <v>0</v>
      </c>
      <c r="J100" s="71">
        <v>0</v>
      </c>
      <c r="K100" s="71">
        <f t="shared" si="5"/>
        <v>0</v>
      </c>
      <c r="L100" s="71">
        <v>0</v>
      </c>
      <c r="M100" s="71">
        <v>0</v>
      </c>
      <c r="N100" s="71">
        <f t="shared" si="6"/>
        <v>0</v>
      </c>
      <c r="O100" s="71">
        <v>0</v>
      </c>
      <c r="P100" s="72">
        <f t="shared" si="7"/>
        <v>0</v>
      </c>
    </row>
    <row r="101" spans="1:16" ht="27" customHeight="1">
      <c r="A101" s="76" t="s">
        <v>20</v>
      </c>
      <c r="B101" s="77" t="s">
        <v>20</v>
      </c>
      <c r="C101" s="77" t="s">
        <v>20</v>
      </c>
      <c r="D101" s="77" t="s">
        <v>20</v>
      </c>
      <c r="E101" s="78" t="s">
        <v>177</v>
      </c>
      <c r="F101" s="79">
        <v>179200000</v>
      </c>
      <c r="G101" s="79">
        <v>0</v>
      </c>
      <c r="H101" s="79">
        <f t="shared" si="8"/>
        <v>179200000</v>
      </c>
      <c r="I101" s="79">
        <v>0</v>
      </c>
      <c r="J101" s="79">
        <v>0</v>
      </c>
      <c r="K101" s="79">
        <f t="shared" si="5"/>
        <v>0</v>
      </c>
      <c r="L101" s="79">
        <v>0</v>
      </c>
      <c r="M101" s="79">
        <v>0</v>
      </c>
      <c r="N101" s="79">
        <f t="shared" si="6"/>
        <v>0</v>
      </c>
      <c r="O101" s="79">
        <v>0</v>
      </c>
      <c r="P101" s="81">
        <f t="shared" si="7"/>
        <v>0</v>
      </c>
    </row>
    <row r="102" spans="1:16" ht="27.75" customHeight="1">
      <c r="A102" s="38" t="s">
        <v>20</v>
      </c>
      <c r="B102" s="39" t="s">
        <v>20</v>
      </c>
      <c r="C102" s="39" t="s">
        <v>23</v>
      </c>
      <c r="D102" s="39" t="s">
        <v>20</v>
      </c>
      <c r="E102" s="40" t="s">
        <v>178</v>
      </c>
      <c r="F102" s="71">
        <v>179200000</v>
      </c>
      <c r="G102" s="71">
        <v>0</v>
      </c>
      <c r="H102" s="71">
        <f t="shared" si="8"/>
        <v>179200000</v>
      </c>
      <c r="I102" s="71">
        <v>0</v>
      </c>
      <c r="J102" s="71">
        <v>0</v>
      </c>
      <c r="K102" s="71">
        <f t="shared" si="5"/>
        <v>0</v>
      </c>
      <c r="L102" s="71">
        <v>0</v>
      </c>
      <c r="M102" s="71">
        <v>0</v>
      </c>
      <c r="N102" s="71">
        <f t="shared" si="6"/>
        <v>0</v>
      </c>
      <c r="O102" s="71">
        <v>0</v>
      </c>
      <c r="P102" s="72">
        <f t="shared" si="7"/>
        <v>0</v>
      </c>
    </row>
    <row r="103" spans="1:16" ht="27.75" customHeight="1">
      <c r="A103" s="38" t="s">
        <v>20</v>
      </c>
      <c r="B103" s="39" t="s">
        <v>20</v>
      </c>
      <c r="C103" s="39" t="s">
        <v>20</v>
      </c>
      <c r="D103" s="39" t="s">
        <v>23</v>
      </c>
      <c r="E103" s="40" t="s">
        <v>179</v>
      </c>
      <c r="F103" s="71">
        <v>179200000</v>
      </c>
      <c r="G103" s="71">
        <v>0</v>
      </c>
      <c r="H103" s="71">
        <f t="shared" si="8"/>
        <v>179200000</v>
      </c>
      <c r="I103" s="71">
        <v>0</v>
      </c>
      <c r="J103" s="71">
        <v>0</v>
      </c>
      <c r="K103" s="71">
        <f t="shared" si="5"/>
        <v>0</v>
      </c>
      <c r="L103" s="71">
        <v>0</v>
      </c>
      <c r="M103" s="71">
        <v>0</v>
      </c>
      <c r="N103" s="71">
        <f t="shared" si="6"/>
        <v>0</v>
      </c>
      <c r="O103" s="71">
        <v>0</v>
      </c>
      <c r="P103" s="72">
        <f t="shared" si="7"/>
        <v>0</v>
      </c>
    </row>
    <row r="104" spans="1:16" ht="27.75" customHeight="1">
      <c r="A104" s="38" t="s">
        <v>36</v>
      </c>
      <c r="B104" s="39" t="s">
        <v>20</v>
      </c>
      <c r="C104" s="39" t="s">
        <v>20</v>
      </c>
      <c r="D104" s="39" t="s">
        <v>20</v>
      </c>
      <c r="E104" s="40" t="s">
        <v>180</v>
      </c>
      <c r="F104" s="71">
        <f>F105+F112+F120+F127+F131</f>
        <v>33422700000</v>
      </c>
      <c r="G104" s="71">
        <v>0</v>
      </c>
      <c r="H104" s="71">
        <f t="shared" si="8"/>
        <v>33422700000</v>
      </c>
      <c r="I104" s="71">
        <f>I105+I112+I120+I127+I131</f>
        <v>10178473000</v>
      </c>
      <c r="J104" s="71">
        <v>0</v>
      </c>
      <c r="K104" s="71">
        <f t="shared" si="5"/>
        <v>10178473000</v>
      </c>
      <c r="L104" s="71">
        <f>L105+L112+L120+L127+L131</f>
        <v>703985248</v>
      </c>
      <c r="M104" s="71">
        <f>M105+M112+M120+M127+M131</f>
        <v>30656744</v>
      </c>
      <c r="N104" s="71">
        <f t="shared" si="6"/>
        <v>734641992</v>
      </c>
      <c r="O104" s="74">
        <f t="shared" si="9"/>
        <v>7.2176051555081</v>
      </c>
      <c r="P104" s="72">
        <f t="shared" si="7"/>
        <v>9443831008</v>
      </c>
    </row>
    <row r="105" spans="1:16" ht="27.75" customHeight="1">
      <c r="A105" s="38" t="s">
        <v>20</v>
      </c>
      <c r="B105" s="39" t="s">
        <v>23</v>
      </c>
      <c r="C105" s="39" t="s">
        <v>20</v>
      </c>
      <c r="D105" s="39" t="s">
        <v>20</v>
      </c>
      <c r="E105" s="40" t="s">
        <v>181</v>
      </c>
      <c r="F105" s="71">
        <v>2738560000</v>
      </c>
      <c r="G105" s="71">
        <v>0</v>
      </c>
      <c r="H105" s="71">
        <f t="shared" si="8"/>
        <v>2738560000</v>
      </c>
      <c r="I105" s="71">
        <v>571658000</v>
      </c>
      <c r="J105" s="71">
        <v>0</v>
      </c>
      <c r="K105" s="71">
        <f t="shared" si="5"/>
        <v>571658000</v>
      </c>
      <c r="L105" s="71">
        <v>293665125</v>
      </c>
      <c r="M105" s="71">
        <v>17711844</v>
      </c>
      <c r="N105" s="71">
        <f t="shared" si="6"/>
        <v>311376969</v>
      </c>
      <c r="O105" s="74">
        <f t="shared" si="9"/>
        <v>54.46910023125715</v>
      </c>
      <c r="P105" s="72">
        <f t="shared" si="7"/>
        <v>260281031</v>
      </c>
    </row>
    <row r="106" spans="1:16" ht="27.75" customHeight="1">
      <c r="A106" s="38" t="s">
        <v>20</v>
      </c>
      <c r="B106" s="39" t="s">
        <v>20</v>
      </c>
      <c r="C106" s="39" t="s">
        <v>20</v>
      </c>
      <c r="D106" s="39" t="s">
        <v>20</v>
      </c>
      <c r="E106" s="40" t="s">
        <v>182</v>
      </c>
      <c r="F106" s="71">
        <v>2738560000</v>
      </c>
      <c r="G106" s="71">
        <v>0</v>
      </c>
      <c r="H106" s="71">
        <f t="shared" si="8"/>
        <v>2738560000</v>
      </c>
      <c r="I106" s="71">
        <v>571658000</v>
      </c>
      <c r="J106" s="71">
        <v>0</v>
      </c>
      <c r="K106" s="71">
        <f t="shared" si="5"/>
        <v>571658000</v>
      </c>
      <c r="L106" s="71">
        <v>293665125</v>
      </c>
      <c r="M106" s="71">
        <v>17711844</v>
      </c>
      <c r="N106" s="71">
        <f t="shared" si="6"/>
        <v>311376969</v>
      </c>
      <c r="O106" s="74">
        <f t="shared" si="9"/>
        <v>54.46910023125715</v>
      </c>
      <c r="P106" s="72">
        <f t="shared" si="7"/>
        <v>260281031</v>
      </c>
    </row>
    <row r="107" spans="1:16" ht="27.75" customHeight="1">
      <c r="A107" s="38" t="s">
        <v>20</v>
      </c>
      <c r="B107" s="39" t="s">
        <v>20</v>
      </c>
      <c r="C107" s="39" t="s">
        <v>23</v>
      </c>
      <c r="D107" s="39" t="s">
        <v>20</v>
      </c>
      <c r="E107" s="40" t="s">
        <v>183</v>
      </c>
      <c r="F107" s="71">
        <v>1432000000</v>
      </c>
      <c r="G107" s="71">
        <v>0</v>
      </c>
      <c r="H107" s="71">
        <f t="shared" si="8"/>
        <v>1432000000</v>
      </c>
      <c r="I107" s="71">
        <v>137312000</v>
      </c>
      <c r="J107" s="71">
        <v>0</v>
      </c>
      <c r="K107" s="71">
        <f t="shared" si="5"/>
        <v>137312000</v>
      </c>
      <c r="L107" s="71">
        <v>105711422</v>
      </c>
      <c r="M107" s="71">
        <v>17711844</v>
      </c>
      <c r="N107" s="71">
        <f t="shared" si="6"/>
        <v>123423266</v>
      </c>
      <c r="O107" s="74">
        <f t="shared" si="9"/>
        <v>89.88527295502215</v>
      </c>
      <c r="P107" s="72">
        <f t="shared" si="7"/>
        <v>13888734</v>
      </c>
    </row>
    <row r="108" spans="1:16" ht="27.75" customHeight="1">
      <c r="A108" s="38" t="s">
        <v>20</v>
      </c>
      <c r="B108" s="39" t="s">
        <v>20</v>
      </c>
      <c r="C108" s="39" t="s">
        <v>20</v>
      </c>
      <c r="D108" s="39" t="s">
        <v>23</v>
      </c>
      <c r="E108" s="40" t="s">
        <v>184</v>
      </c>
      <c r="F108" s="71">
        <v>496000000</v>
      </c>
      <c r="G108" s="71">
        <v>0</v>
      </c>
      <c r="H108" s="71">
        <f t="shared" si="8"/>
        <v>496000000</v>
      </c>
      <c r="I108" s="71">
        <v>5000000</v>
      </c>
      <c r="J108" s="71">
        <v>0</v>
      </c>
      <c r="K108" s="71">
        <f t="shared" si="5"/>
        <v>5000000</v>
      </c>
      <c r="L108" s="71">
        <v>0</v>
      </c>
      <c r="M108" s="71">
        <v>0</v>
      </c>
      <c r="N108" s="71">
        <f t="shared" si="6"/>
        <v>0</v>
      </c>
      <c r="O108" s="71">
        <f t="shared" si="9"/>
        <v>0</v>
      </c>
      <c r="P108" s="72">
        <f t="shared" si="7"/>
        <v>5000000</v>
      </c>
    </row>
    <row r="109" spans="1:16" ht="27.75" customHeight="1">
      <c r="A109" s="38" t="s">
        <v>20</v>
      </c>
      <c r="B109" s="39" t="s">
        <v>20</v>
      </c>
      <c r="C109" s="39" t="s">
        <v>20</v>
      </c>
      <c r="D109" s="39" t="s">
        <v>21</v>
      </c>
      <c r="E109" s="40" t="s">
        <v>185</v>
      </c>
      <c r="F109" s="71">
        <v>436000000</v>
      </c>
      <c r="G109" s="71">
        <v>0</v>
      </c>
      <c r="H109" s="71">
        <f t="shared" si="8"/>
        <v>436000000</v>
      </c>
      <c r="I109" s="71">
        <v>78267000</v>
      </c>
      <c r="J109" s="71">
        <v>0</v>
      </c>
      <c r="K109" s="71">
        <f t="shared" si="5"/>
        <v>78267000</v>
      </c>
      <c r="L109" s="71">
        <v>75423702</v>
      </c>
      <c r="M109" s="71">
        <v>0</v>
      </c>
      <c r="N109" s="71">
        <f t="shared" si="6"/>
        <v>75423702</v>
      </c>
      <c r="O109" s="74">
        <f t="shared" si="9"/>
        <v>96.36718157077696</v>
      </c>
      <c r="P109" s="72">
        <f t="shared" si="7"/>
        <v>2843298</v>
      </c>
    </row>
    <row r="110" spans="1:16" ht="27.75" customHeight="1">
      <c r="A110" s="38" t="s">
        <v>20</v>
      </c>
      <c r="B110" s="39" t="s">
        <v>20</v>
      </c>
      <c r="C110" s="39" t="s">
        <v>20</v>
      </c>
      <c r="D110" s="39" t="s">
        <v>28</v>
      </c>
      <c r="E110" s="40" t="s">
        <v>186</v>
      </c>
      <c r="F110" s="71">
        <v>500000000</v>
      </c>
      <c r="G110" s="71">
        <v>0</v>
      </c>
      <c r="H110" s="71">
        <f t="shared" si="8"/>
        <v>500000000</v>
      </c>
      <c r="I110" s="71">
        <v>54045000</v>
      </c>
      <c r="J110" s="71">
        <v>0</v>
      </c>
      <c r="K110" s="71">
        <f t="shared" si="5"/>
        <v>54045000</v>
      </c>
      <c r="L110" s="71">
        <v>30287720</v>
      </c>
      <c r="M110" s="71">
        <v>17711844</v>
      </c>
      <c r="N110" s="71">
        <f t="shared" si="6"/>
        <v>47999564</v>
      </c>
      <c r="O110" s="74">
        <f t="shared" si="9"/>
        <v>88.81406975668425</v>
      </c>
      <c r="P110" s="72">
        <f t="shared" si="7"/>
        <v>6045436</v>
      </c>
    </row>
    <row r="111" spans="1:16" ht="27.75" customHeight="1">
      <c r="A111" s="38" t="s">
        <v>20</v>
      </c>
      <c r="B111" s="39" t="s">
        <v>20</v>
      </c>
      <c r="C111" s="39" t="s">
        <v>21</v>
      </c>
      <c r="D111" s="39" t="s">
        <v>20</v>
      </c>
      <c r="E111" s="40" t="s">
        <v>187</v>
      </c>
      <c r="F111" s="71">
        <v>1306560000</v>
      </c>
      <c r="G111" s="71">
        <v>0</v>
      </c>
      <c r="H111" s="71">
        <f t="shared" si="8"/>
        <v>1306560000</v>
      </c>
      <c r="I111" s="71">
        <v>434346000</v>
      </c>
      <c r="J111" s="71">
        <v>0</v>
      </c>
      <c r="K111" s="71">
        <f t="shared" si="5"/>
        <v>434346000</v>
      </c>
      <c r="L111" s="71">
        <v>187953703</v>
      </c>
      <c r="M111" s="71">
        <v>0</v>
      </c>
      <c r="N111" s="71">
        <f t="shared" si="6"/>
        <v>187953703</v>
      </c>
      <c r="O111" s="74">
        <f t="shared" si="9"/>
        <v>43.272806242028246</v>
      </c>
      <c r="P111" s="72">
        <f t="shared" si="7"/>
        <v>246392297</v>
      </c>
    </row>
    <row r="112" spans="1:16" ht="27.75" customHeight="1">
      <c r="A112" s="38" t="s">
        <v>20</v>
      </c>
      <c r="B112" s="39" t="s">
        <v>21</v>
      </c>
      <c r="C112" s="39" t="s">
        <v>20</v>
      </c>
      <c r="D112" s="39" t="s">
        <v>20</v>
      </c>
      <c r="E112" s="40" t="s">
        <v>188</v>
      </c>
      <c r="F112" s="71">
        <v>26130140000</v>
      </c>
      <c r="G112" s="71">
        <v>0</v>
      </c>
      <c r="H112" s="71">
        <f t="shared" si="8"/>
        <v>26130140000</v>
      </c>
      <c r="I112" s="71">
        <v>9446690000</v>
      </c>
      <c r="J112" s="71">
        <v>0</v>
      </c>
      <c r="K112" s="71">
        <f t="shared" si="5"/>
        <v>9446690000</v>
      </c>
      <c r="L112" s="71">
        <v>396481480</v>
      </c>
      <c r="M112" s="71">
        <v>0</v>
      </c>
      <c r="N112" s="71">
        <f t="shared" si="6"/>
        <v>396481480</v>
      </c>
      <c r="O112" s="74">
        <f t="shared" si="9"/>
        <v>4.1970412917117</v>
      </c>
      <c r="P112" s="72">
        <f t="shared" si="7"/>
        <v>9050208520</v>
      </c>
    </row>
    <row r="113" spans="1:16" ht="27.75" customHeight="1">
      <c r="A113" s="38" t="s">
        <v>20</v>
      </c>
      <c r="B113" s="39" t="s">
        <v>20</v>
      </c>
      <c r="C113" s="39" t="s">
        <v>20</v>
      </c>
      <c r="D113" s="39" t="s">
        <v>20</v>
      </c>
      <c r="E113" s="40" t="s">
        <v>189</v>
      </c>
      <c r="F113" s="71">
        <v>26130140000</v>
      </c>
      <c r="G113" s="71">
        <v>0</v>
      </c>
      <c r="H113" s="71">
        <f t="shared" si="8"/>
        <v>26130140000</v>
      </c>
      <c r="I113" s="71">
        <v>9446690000</v>
      </c>
      <c r="J113" s="71">
        <v>0</v>
      </c>
      <c r="K113" s="71">
        <f t="shared" si="5"/>
        <v>9446690000</v>
      </c>
      <c r="L113" s="71">
        <v>396481480</v>
      </c>
      <c r="M113" s="71">
        <v>0</v>
      </c>
      <c r="N113" s="71">
        <f t="shared" si="6"/>
        <v>396481480</v>
      </c>
      <c r="O113" s="74">
        <f t="shared" si="9"/>
        <v>4.1970412917117</v>
      </c>
      <c r="P113" s="72">
        <f t="shared" si="7"/>
        <v>9050208520</v>
      </c>
    </row>
    <row r="114" spans="1:16" ht="27.75" customHeight="1">
      <c r="A114" s="38" t="s">
        <v>20</v>
      </c>
      <c r="B114" s="39" t="s">
        <v>20</v>
      </c>
      <c r="C114" s="39" t="s">
        <v>23</v>
      </c>
      <c r="D114" s="39" t="s">
        <v>20</v>
      </c>
      <c r="E114" s="40" t="s">
        <v>190</v>
      </c>
      <c r="F114" s="71">
        <v>654000000</v>
      </c>
      <c r="G114" s="71">
        <v>0</v>
      </c>
      <c r="H114" s="71">
        <f t="shared" si="8"/>
        <v>654000000</v>
      </c>
      <c r="I114" s="71">
        <v>303050000</v>
      </c>
      <c r="J114" s="71">
        <v>0</v>
      </c>
      <c r="K114" s="71">
        <f t="shared" si="5"/>
        <v>303050000</v>
      </c>
      <c r="L114" s="71">
        <v>234379264</v>
      </c>
      <c r="M114" s="71">
        <v>0</v>
      </c>
      <c r="N114" s="71">
        <f t="shared" si="6"/>
        <v>234379264</v>
      </c>
      <c r="O114" s="74">
        <f t="shared" si="9"/>
        <v>77.34013001154925</v>
      </c>
      <c r="P114" s="72">
        <f t="shared" si="7"/>
        <v>68670736</v>
      </c>
    </row>
    <row r="115" spans="1:16" ht="27.75" customHeight="1">
      <c r="A115" s="38" t="s">
        <v>20</v>
      </c>
      <c r="B115" s="39" t="s">
        <v>20</v>
      </c>
      <c r="C115" s="39" t="s">
        <v>20</v>
      </c>
      <c r="D115" s="39" t="s">
        <v>23</v>
      </c>
      <c r="E115" s="40" t="s">
        <v>191</v>
      </c>
      <c r="F115" s="71">
        <v>500000000</v>
      </c>
      <c r="G115" s="71">
        <v>0</v>
      </c>
      <c r="H115" s="71">
        <f t="shared" si="8"/>
        <v>500000000</v>
      </c>
      <c r="I115" s="71">
        <v>221050000</v>
      </c>
      <c r="J115" s="71">
        <v>0</v>
      </c>
      <c r="K115" s="71">
        <f t="shared" si="5"/>
        <v>221050000</v>
      </c>
      <c r="L115" s="71">
        <v>194788440</v>
      </c>
      <c r="M115" s="71">
        <v>0</v>
      </c>
      <c r="N115" s="71">
        <f t="shared" si="6"/>
        <v>194788440</v>
      </c>
      <c r="O115" s="74">
        <f t="shared" si="9"/>
        <v>88.11962904320289</v>
      </c>
      <c r="P115" s="72">
        <f t="shared" si="7"/>
        <v>26261560</v>
      </c>
    </row>
    <row r="116" spans="1:16" ht="27.75" customHeight="1">
      <c r="A116" s="38" t="s">
        <v>20</v>
      </c>
      <c r="B116" s="39" t="s">
        <v>20</v>
      </c>
      <c r="C116" s="39" t="s">
        <v>20</v>
      </c>
      <c r="D116" s="39" t="s">
        <v>21</v>
      </c>
      <c r="E116" s="40" t="s">
        <v>192</v>
      </c>
      <c r="F116" s="71">
        <v>154000000</v>
      </c>
      <c r="G116" s="71">
        <v>0</v>
      </c>
      <c r="H116" s="71">
        <f t="shared" si="8"/>
        <v>154000000</v>
      </c>
      <c r="I116" s="71">
        <v>82000000</v>
      </c>
      <c r="J116" s="71">
        <v>0</v>
      </c>
      <c r="K116" s="71">
        <f t="shared" si="5"/>
        <v>82000000</v>
      </c>
      <c r="L116" s="71">
        <v>39590824</v>
      </c>
      <c r="M116" s="71">
        <v>0</v>
      </c>
      <c r="N116" s="71">
        <f t="shared" si="6"/>
        <v>39590824</v>
      </c>
      <c r="O116" s="74">
        <f t="shared" si="9"/>
        <v>48.28149268292683</v>
      </c>
      <c r="P116" s="72">
        <f t="shared" si="7"/>
        <v>42409176</v>
      </c>
    </row>
    <row r="117" spans="1:16" ht="27.75" customHeight="1">
      <c r="A117" s="38" t="s">
        <v>20</v>
      </c>
      <c r="B117" s="39" t="s">
        <v>20</v>
      </c>
      <c r="C117" s="39" t="s">
        <v>21</v>
      </c>
      <c r="D117" s="39" t="s">
        <v>20</v>
      </c>
      <c r="E117" s="40" t="s">
        <v>193</v>
      </c>
      <c r="F117" s="71">
        <v>23000000000</v>
      </c>
      <c r="G117" s="71">
        <v>0</v>
      </c>
      <c r="H117" s="71">
        <f t="shared" si="8"/>
        <v>23000000000</v>
      </c>
      <c r="I117" s="71">
        <v>8820600000</v>
      </c>
      <c r="J117" s="71">
        <v>0</v>
      </c>
      <c r="K117" s="71">
        <f t="shared" si="5"/>
        <v>8820600000</v>
      </c>
      <c r="L117" s="71">
        <v>75625080</v>
      </c>
      <c r="M117" s="71">
        <v>0</v>
      </c>
      <c r="N117" s="71">
        <f t="shared" si="6"/>
        <v>75625080</v>
      </c>
      <c r="O117" s="74">
        <f t="shared" si="9"/>
        <v>0.8573688864703081</v>
      </c>
      <c r="P117" s="72">
        <f t="shared" si="7"/>
        <v>8744974920</v>
      </c>
    </row>
    <row r="118" spans="1:16" ht="41.25" customHeight="1">
      <c r="A118" s="38" t="s">
        <v>20</v>
      </c>
      <c r="B118" s="39" t="s">
        <v>20</v>
      </c>
      <c r="C118" s="39" t="s">
        <v>20</v>
      </c>
      <c r="D118" s="39" t="s">
        <v>23</v>
      </c>
      <c r="E118" s="40" t="s">
        <v>508</v>
      </c>
      <c r="F118" s="71">
        <v>23000000000</v>
      </c>
      <c r="G118" s="71">
        <v>0</v>
      </c>
      <c r="H118" s="71">
        <f t="shared" si="8"/>
        <v>23000000000</v>
      </c>
      <c r="I118" s="71">
        <v>8820600000</v>
      </c>
      <c r="J118" s="71">
        <v>0</v>
      </c>
      <c r="K118" s="71">
        <f t="shared" si="5"/>
        <v>8820600000</v>
      </c>
      <c r="L118" s="71">
        <v>75625080</v>
      </c>
      <c r="M118" s="71">
        <v>0</v>
      </c>
      <c r="N118" s="71">
        <f t="shared" si="6"/>
        <v>75625080</v>
      </c>
      <c r="O118" s="74">
        <f t="shared" si="9"/>
        <v>0.8573688864703081</v>
      </c>
      <c r="P118" s="72">
        <f t="shared" si="7"/>
        <v>8744974920</v>
      </c>
    </row>
    <row r="119" spans="1:16" ht="27.75" customHeight="1">
      <c r="A119" s="38" t="s">
        <v>20</v>
      </c>
      <c r="B119" s="39" t="s">
        <v>20</v>
      </c>
      <c r="C119" s="39" t="s">
        <v>28</v>
      </c>
      <c r="D119" s="39" t="s">
        <v>20</v>
      </c>
      <c r="E119" s="40" t="s">
        <v>194</v>
      </c>
      <c r="F119" s="71">
        <v>2476140000</v>
      </c>
      <c r="G119" s="71">
        <v>0</v>
      </c>
      <c r="H119" s="71">
        <f t="shared" si="8"/>
        <v>2476140000</v>
      </c>
      <c r="I119" s="71">
        <v>323040000</v>
      </c>
      <c r="J119" s="71">
        <v>0</v>
      </c>
      <c r="K119" s="71">
        <f t="shared" si="5"/>
        <v>323040000</v>
      </c>
      <c r="L119" s="71">
        <v>86477136</v>
      </c>
      <c r="M119" s="71">
        <v>0</v>
      </c>
      <c r="N119" s="71">
        <f t="shared" si="6"/>
        <v>86477136</v>
      </c>
      <c r="O119" s="74">
        <f t="shared" si="9"/>
        <v>26.769791976225854</v>
      </c>
      <c r="P119" s="72">
        <f t="shared" si="7"/>
        <v>236562864</v>
      </c>
    </row>
    <row r="120" spans="1:16" ht="27.75" customHeight="1">
      <c r="A120" s="38" t="s">
        <v>20</v>
      </c>
      <c r="B120" s="39" t="s">
        <v>28</v>
      </c>
      <c r="C120" s="39" t="s">
        <v>20</v>
      </c>
      <c r="D120" s="39" t="s">
        <v>20</v>
      </c>
      <c r="E120" s="40" t="s">
        <v>195</v>
      </c>
      <c r="F120" s="71">
        <v>4444000000</v>
      </c>
      <c r="G120" s="71">
        <v>0</v>
      </c>
      <c r="H120" s="71">
        <f t="shared" si="8"/>
        <v>4444000000</v>
      </c>
      <c r="I120" s="71">
        <v>150825000</v>
      </c>
      <c r="J120" s="71">
        <v>0</v>
      </c>
      <c r="K120" s="71">
        <f t="shared" si="5"/>
        <v>150825000</v>
      </c>
      <c r="L120" s="71">
        <v>8811240</v>
      </c>
      <c r="M120" s="71">
        <v>10060000</v>
      </c>
      <c r="N120" s="71">
        <f t="shared" si="6"/>
        <v>18871240</v>
      </c>
      <c r="O120" s="74">
        <f t="shared" si="9"/>
        <v>12.5120106083209</v>
      </c>
      <c r="P120" s="72">
        <f t="shared" si="7"/>
        <v>131953760</v>
      </c>
    </row>
    <row r="121" spans="1:16" ht="27.75" customHeight="1">
      <c r="A121" s="38" t="s">
        <v>20</v>
      </c>
      <c r="B121" s="39" t="s">
        <v>20</v>
      </c>
      <c r="C121" s="39" t="s">
        <v>20</v>
      </c>
      <c r="D121" s="39" t="s">
        <v>20</v>
      </c>
      <c r="E121" s="40" t="s">
        <v>196</v>
      </c>
      <c r="F121" s="71">
        <v>244000000</v>
      </c>
      <c r="G121" s="71">
        <v>0</v>
      </c>
      <c r="H121" s="71">
        <f t="shared" si="8"/>
        <v>244000000</v>
      </c>
      <c r="I121" s="71">
        <v>32500000</v>
      </c>
      <c r="J121" s="71">
        <v>0</v>
      </c>
      <c r="K121" s="71">
        <f t="shared" si="5"/>
        <v>32500000</v>
      </c>
      <c r="L121" s="71">
        <v>0</v>
      </c>
      <c r="M121" s="71">
        <v>10000000</v>
      </c>
      <c r="N121" s="71">
        <f t="shared" si="6"/>
        <v>10000000</v>
      </c>
      <c r="O121" s="74">
        <f t="shared" si="9"/>
        <v>30.76923076923077</v>
      </c>
      <c r="P121" s="72">
        <f t="shared" si="7"/>
        <v>22500000</v>
      </c>
    </row>
    <row r="122" spans="1:16" ht="27.75" customHeight="1">
      <c r="A122" s="38" t="s">
        <v>20</v>
      </c>
      <c r="B122" s="39" t="s">
        <v>20</v>
      </c>
      <c r="C122" s="39" t="s">
        <v>23</v>
      </c>
      <c r="D122" s="39" t="s">
        <v>20</v>
      </c>
      <c r="E122" s="40" t="s">
        <v>197</v>
      </c>
      <c r="F122" s="71">
        <v>244000000</v>
      </c>
      <c r="G122" s="71">
        <v>0</v>
      </c>
      <c r="H122" s="71">
        <f t="shared" si="8"/>
        <v>244000000</v>
      </c>
      <c r="I122" s="71">
        <v>32500000</v>
      </c>
      <c r="J122" s="71">
        <v>0</v>
      </c>
      <c r="K122" s="71">
        <f t="shared" si="5"/>
        <v>32500000</v>
      </c>
      <c r="L122" s="71">
        <v>0</v>
      </c>
      <c r="M122" s="71">
        <v>10000000</v>
      </c>
      <c r="N122" s="71">
        <f t="shared" si="6"/>
        <v>10000000</v>
      </c>
      <c r="O122" s="74">
        <f t="shared" si="9"/>
        <v>30.76923076923077</v>
      </c>
      <c r="P122" s="72">
        <f t="shared" si="7"/>
        <v>22500000</v>
      </c>
    </row>
    <row r="123" spans="1:16" ht="27.75" customHeight="1">
      <c r="A123" s="38" t="s">
        <v>20</v>
      </c>
      <c r="B123" s="39" t="s">
        <v>20</v>
      </c>
      <c r="C123" s="39" t="s">
        <v>20</v>
      </c>
      <c r="D123" s="39" t="s">
        <v>23</v>
      </c>
      <c r="E123" s="40" t="s">
        <v>198</v>
      </c>
      <c r="F123" s="71">
        <v>244000000</v>
      </c>
      <c r="G123" s="71">
        <v>0</v>
      </c>
      <c r="H123" s="71">
        <f t="shared" si="8"/>
        <v>244000000</v>
      </c>
      <c r="I123" s="71">
        <v>32500000</v>
      </c>
      <c r="J123" s="71">
        <v>0</v>
      </c>
      <c r="K123" s="71">
        <f t="shared" si="5"/>
        <v>32500000</v>
      </c>
      <c r="L123" s="71">
        <v>0</v>
      </c>
      <c r="M123" s="71">
        <v>10000000</v>
      </c>
      <c r="N123" s="71">
        <f t="shared" si="6"/>
        <v>10000000</v>
      </c>
      <c r="O123" s="74">
        <f t="shared" si="9"/>
        <v>30.76923076923077</v>
      </c>
      <c r="P123" s="72">
        <f t="shared" si="7"/>
        <v>22500000</v>
      </c>
    </row>
    <row r="124" spans="1:16" ht="27" customHeight="1">
      <c r="A124" s="76" t="s">
        <v>20</v>
      </c>
      <c r="B124" s="77" t="s">
        <v>20</v>
      </c>
      <c r="C124" s="77" t="s">
        <v>20</v>
      </c>
      <c r="D124" s="77" t="s">
        <v>20</v>
      </c>
      <c r="E124" s="78" t="s">
        <v>199</v>
      </c>
      <c r="F124" s="79">
        <v>4200000000</v>
      </c>
      <c r="G124" s="79">
        <v>0</v>
      </c>
      <c r="H124" s="79">
        <f t="shared" si="8"/>
        <v>4200000000</v>
      </c>
      <c r="I124" s="79">
        <v>118325000</v>
      </c>
      <c r="J124" s="79">
        <v>0</v>
      </c>
      <c r="K124" s="79">
        <f t="shared" si="5"/>
        <v>118325000</v>
      </c>
      <c r="L124" s="79">
        <v>8811240</v>
      </c>
      <c r="M124" s="79">
        <v>60000</v>
      </c>
      <c r="N124" s="79">
        <f t="shared" si="6"/>
        <v>8871240</v>
      </c>
      <c r="O124" s="109">
        <f t="shared" si="9"/>
        <v>7.497350517642087</v>
      </c>
      <c r="P124" s="81">
        <f t="shared" si="7"/>
        <v>109453760</v>
      </c>
    </row>
    <row r="125" spans="1:16" ht="27" customHeight="1">
      <c r="A125" s="38" t="s">
        <v>20</v>
      </c>
      <c r="B125" s="39" t="s">
        <v>20</v>
      </c>
      <c r="C125" s="39" t="s">
        <v>21</v>
      </c>
      <c r="D125" s="39" t="s">
        <v>20</v>
      </c>
      <c r="E125" s="40" t="s">
        <v>200</v>
      </c>
      <c r="F125" s="71">
        <v>4200000000</v>
      </c>
      <c r="G125" s="71">
        <v>0</v>
      </c>
      <c r="H125" s="71">
        <f t="shared" si="8"/>
        <v>4200000000</v>
      </c>
      <c r="I125" s="71">
        <v>118325000</v>
      </c>
      <c r="J125" s="71">
        <v>0</v>
      </c>
      <c r="K125" s="71">
        <f t="shared" si="5"/>
        <v>118325000</v>
      </c>
      <c r="L125" s="71">
        <v>8811240</v>
      </c>
      <c r="M125" s="71">
        <v>60000</v>
      </c>
      <c r="N125" s="71">
        <f t="shared" si="6"/>
        <v>8871240</v>
      </c>
      <c r="O125" s="74">
        <f t="shared" si="9"/>
        <v>7.497350517642087</v>
      </c>
      <c r="P125" s="72">
        <f t="shared" si="7"/>
        <v>109453760</v>
      </c>
    </row>
    <row r="126" spans="1:16" ht="27" customHeight="1">
      <c r="A126" s="38" t="s">
        <v>20</v>
      </c>
      <c r="B126" s="39" t="s">
        <v>20</v>
      </c>
      <c r="C126" s="39" t="s">
        <v>20</v>
      </c>
      <c r="D126" s="39" t="s">
        <v>23</v>
      </c>
      <c r="E126" s="40" t="s">
        <v>201</v>
      </c>
      <c r="F126" s="71">
        <v>4200000000</v>
      </c>
      <c r="G126" s="71">
        <v>0</v>
      </c>
      <c r="H126" s="71">
        <f t="shared" si="8"/>
        <v>4200000000</v>
      </c>
      <c r="I126" s="71">
        <v>118325000</v>
      </c>
      <c r="J126" s="71">
        <v>0</v>
      </c>
      <c r="K126" s="71">
        <f t="shared" si="5"/>
        <v>118325000</v>
      </c>
      <c r="L126" s="71">
        <v>8811240</v>
      </c>
      <c r="M126" s="71">
        <v>60000</v>
      </c>
      <c r="N126" s="71">
        <f t="shared" si="6"/>
        <v>8871240</v>
      </c>
      <c r="O126" s="74">
        <f t="shared" si="9"/>
        <v>7.497350517642087</v>
      </c>
      <c r="P126" s="72">
        <f t="shared" si="7"/>
        <v>109453760</v>
      </c>
    </row>
    <row r="127" spans="1:16" ht="27" customHeight="1">
      <c r="A127" s="38" t="s">
        <v>20</v>
      </c>
      <c r="B127" s="39" t="s">
        <v>32</v>
      </c>
      <c r="C127" s="39" t="s">
        <v>20</v>
      </c>
      <c r="D127" s="39" t="s">
        <v>20</v>
      </c>
      <c r="E127" s="40" t="s">
        <v>202</v>
      </c>
      <c r="F127" s="71">
        <v>100000000</v>
      </c>
      <c r="G127" s="71">
        <v>0</v>
      </c>
      <c r="H127" s="71">
        <f t="shared" si="8"/>
        <v>100000000</v>
      </c>
      <c r="I127" s="71">
        <v>6900000</v>
      </c>
      <c r="J127" s="71">
        <v>0</v>
      </c>
      <c r="K127" s="71">
        <f t="shared" si="5"/>
        <v>6900000</v>
      </c>
      <c r="L127" s="71">
        <v>3807323</v>
      </c>
      <c r="M127" s="71">
        <v>2884900</v>
      </c>
      <c r="N127" s="71">
        <f t="shared" si="6"/>
        <v>6692223</v>
      </c>
      <c r="O127" s="74">
        <f t="shared" si="9"/>
        <v>96.98873913043478</v>
      </c>
      <c r="P127" s="72">
        <f t="shared" si="7"/>
        <v>207777</v>
      </c>
    </row>
    <row r="128" spans="1:16" ht="27" customHeight="1">
      <c r="A128" s="38" t="s">
        <v>20</v>
      </c>
      <c r="B128" s="39" t="s">
        <v>20</v>
      </c>
      <c r="C128" s="39" t="s">
        <v>20</v>
      </c>
      <c r="D128" s="39" t="s">
        <v>20</v>
      </c>
      <c r="E128" s="40" t="s">
        <v>203</v>
      </c>
      <c r="F128" s="71">
        <v>100000000</v>
      </c>
      <c r="G128" s="71">
        <v>0</v>
      </c>
      <c r="H128" s="71">
        <f t="shared" si="8"/>
        <v>100000000</v>
      </c>
      <c r="I128" s="71">
        <v>6900000</v>
      </c>
      <c r="J128" s="71">
        <v>0</v>
      </c>
      <c r="K128" s="71">
        <f t="shared" si="5"/>
        <v>6900000</v>
      </c>
      <c r="L128" s="71">
        <v>3807323</v>
      </c>
      <c r="M128" s="71">
        <v>2884900</v>
      </c>
      <c r="N128" s="71">
        <f t="shared" si="6"/>
        <v>6692223</v>
      </c>
      <c r="O128" s="74">
        <f t="shared" si="9"/>
        <v>96.98873913043478</v>
      </c>
      <c r="P128" s="72">
        <f t="shared" si="7"/>
        <v>207777</v>
      </c>
    </row>
    <row r="129" spans="1:16" ht="27" customHeight="1">
      <c r="A129" s="38" t="s">
        <v>20</v>
      </c>
      <c r="B129" s="39" t="s">
        <v>20</v>
      </c>
      <c r="C129" s="39" t="s">
        <v>23</v>
      </c>
      <c r="D129" s="39" t="s">
        <v>20</v>
      </c>
      <c r="E129" s="40" t="s">
        <v>204</v>
      </c>
      <c r="F129" s="71">
        <v>100000000</v>
      </c>
      <c r="G129" s="71">
        <v>0</v>
      </c>
      <c r="H129" s="71">
        <f t="shared" si="8"/>
        <v>100000000</v>
      </c>
      <c r="I129" s="71">
        <v>6900000</v>
      </c>
      <c r="J129" s="71">
        <v>0</v>
      </c>
      <c r="K129" s="71">
        <f t="shared" si="5"/>
        <v>6900000</v>
      </c>
      <c r="L129" s="71">
        <v>3807323</v>
      </c>
      <c r="M129" s="71">
        <v>2884900</v>
      </c>
      <c r="N129" s="71">
        <f t="shared" si="6"/>
        <v>6692223</v>
      </c>
      <c r="O129" s="74">
        <f t="shared" si="9"/>
        <v>96.98873913043478</v>
      </c>
      <c r="P129" s="72">
        <f t="shared" si="7"/>
        <v>207777</v>
      </c>
    </row>
    <row r="130" spans="1:16" ht="27" customHeight="1">
      <c r="A130" s="38" t="s">
        <v>20</v>
      </c>
      <c r="B130" s="39" t="s">
        <v>20</v>
      </c>
      <c r="C130" s="39" t="s">
        <v>20</v>
      </c>
      <c r="D130" s="39" t="s">
        <v>23</v>
      </c>
      <c r="E130" s="40" t="s">
        <v>205</v>
      </c>
      <c r="F130" s="71">
        <v>100000000</v>
      </c>
      <c r="G130" s="71">
        <v>0</v>
      </c>
      <c r="H130" s="71">
        <f t="shared" si="8"/>
        <v>100000000</v>
      </c>
      <c r="I130" s="71">
        <v>6900000</v>
      </c>
      <c r="J130" s="71">
        <v>0</v>
      </c>
      <c r="K130" s="71">
        <f t="shared" si="5"/>
        <v>6900000</v>
      </c>
      <c r="L130" s="71">
        <v>3807323</v>
      </c>
      <c r="M130" s="71">
        <v>2884900</v>
      </c>
      <c r="N130" s="71">
        <f t="shared" si="6"/>
        <v>6692223</v>
      </c>
      <c r="O130" s="74">
        <f t="shared" si="9"/>
        <v>96.98873913043478</v>
      </c>
      <c r="P130" s="72">
        <f t="shared" si="7"/>
        <v>207777</v>
      </c>
    </row>
    <row r="131" spans="1:16" ht="27" customHeight="1">
      <c r="A131" s="38" t="s">
        <v>20</v>
      </c>
      <c r="B131" s="39" t="s">
        <v>36</v>
      </c>
      <c r="C131" s="39" t="s">
        <v>20</v>
      </c>
      <c r="D131" s="39" t="s">
        <v>20</v>
      </c>
      <c r="E131" s="40" t="s">
        <v>206</v>
      </c>
      <c r="F131" s="71">
        <v>10000000</v>
      </c>
      <c r="G131" s="71">
        <v>0</v>
      </c>
      <c r="H131" s="71">
        <f t="shared" si="8"/>
        <v>10000000</v>
      </c>
      <c r="I131" s="71">
        <v>2400000</v>
      </c>
      <c r="J131" s="71">
        <v>0</v>
      </c>
      <c r="K131" s="71">
        <f t="shared" si="5"/>
        <v>2400000</v>
      </c>
      <c r="L131" s="71">
        <v>1220080</v>
      </c>
      <c r="M131" s="71">
        <v>0</v>
      </c>
      <c r="N131" s="71">
        <f t="shared" si="6"/>
        <v>1220080</v>
      </c>
      <c r="O131" s="74">
        <f t="shared" si="9"/>
        <v>50.836666666666666</v>
      </c>
      <c r="P131" s="72">
        <f t="shared" si="7"/>
        <v>1179920</v>
      </c>
    </row>
    <row r="132" spans="1:16" ht="27" customHeight="1">
      <c r="A132" s="38" t="s">
        <v>20</v>
      </c>
      <c r="B132" s="39" t="s">
        <v>20</v>
      </c>
      <c r="C132" s="39" t="s">
        <v>20</v>
      </c>
      <c r="D132" s="39" t="s">
        <v>20</v>
      </c>
      <c r="E132" s="40" t="s">
        <v>207</v>
      </c>
      <c r="F132" s="71">
        <v>10000000</v>
      </c>
      <c r="G132" s="71">
        <v>0</v>
      </c>
      <c r="H132" s="71">
        <f t="shared" si="8"/>
        <v>10000000</v>
      </c>
      <c r="I132" s="71">
        <v>2400000</v>
      </c>
      <c r="J132" s="71">
        <v>0</v>
      </c>
      <c r="K132" s="71">
        <f t="shared" si="5"/>
        <v>2400000</v>
      </c>
      <c r="L132" s="71">
        <v>1220080</v>
      </c>
      <c r="M132" s="71">
        <v>0</v>
      </c>
      <c r="N132" s="71">
        <f t="shared" si="6"/>
        <v>1220080</v>
      </c>
      <c r="O132" s="74">
        <f t="shared" si="9"/>
        <v>50.836666666666666</v>
      </c>
      <c r="P132" s="72">
        <f t="shared" si="7"/>
        <v>1179920</v>
      </c>
    </row>
    <row r="133" spans="1:16" ht="27" customHeight="1">
      <c r="A133" s="38" t="s">
        <v>20</v>
      </c>
      <c r="B133" s="39" t="s">
        <v>20</v>
      </c>
      <c r="C133" s="39" t="s">
        <v>23</v>
      </c>
      <c r="D133" s="39" t="s">
        <v>20</v>
      </c>
      <c r="E133" s="40" t="s">
        <v>208</v>
      </c>
      <c r="F133" s="71">
        <v>10000000</v>
      </c>
      <c r="G133" s="71">
        <v>0</v>
      </c>
      <c r="H133" s="71">
        <f t="shared" si="8"/>
        <v>10000000</v>
      </c>
      <c r="I133" s="71">
        <v>2400000</v>
      </c>
      <c r="J133" s="71">
        <v>0</v>
      </c>
      <c r="K133" s="71">
        <f t="shared" si="5"/>
        <v>2400000</v>
      </c>
      <c r="L133" s="71">
        <v>1220080</v>
      </c>
      <c r="M133" s="71">
        <v>0</v>
      </c>
      <c r="N133" s="71">
        <f t="shared" si="6"/>
        <v>1220080</v>
      </c>
      <c r="O133" s="74">
        <f t="shared" si="9"/>
        <v>50.836666666666666</v>
      </c>
      <c r="P133" s="72">
        <f t="shared" si="7"/>
        <v>1179920</v>
      </c>
    </row>
    <row r="134" spans="1:16" ht="27" customHeight="1">
      <c r="A134" s="38" t="s">
        <v>40</v>
      </c>
      <c r="B134" s="39" t="s">
        <v>20</v>
      </c>
      <c r="C134" s="39" t="s">
        <v>20</v>
      </c>
      <c r="D134" s="39" t="s">
        <v>20</v>
      </c>
      <c r="E134" s="40" t="s">
        <v>209</v>
      </c>
      <c r="F134" s="71">
        <f>F135+F149+F163+F170+F174+F180+F191+F197+F201</f>
        <v>62526562000</v>
      </c>
      <c r="G134" s="71">
        <v>0</v>
      </c>
      <c r="H134" s="71">
        <f t="shared" si="8"/>
        <v>62526562000</v>
      </c>
      <c r="I134" s="71">
        <f>I135+I149+I163+I170+I174+I180+I191+I197+I201</f>
        <v>15011868000</v>
      </c>
      <c r="J134" s="71">
        <v>0</v>
      </c>
      <c r="K134" s="71">
        <f t="shared" si="5"/>
        <v>15011868000</v>
      </c>
      <c r="L134" s="71">
        <f>L135+L149+L163+L170+L174+L180+L191+L197+L201</f>
        <v>10573744952</v>
      </c>
      <c r="M134" s="71">
        <f>M135+M149+M163+M170+M174+M180+M191+M197+M201</f>
        <v>2705920234</v>
      </c>
      <c r="N134" s="71">
        <f t="shared" si="6"/>
        <v>13279665186</v>
      </c>
      <c r="O134" s="74">
        <f t="shared" si="9"/>
        <v>88.46111080912782</v>
      </c>
      <c r="P134" s="72">
        <f t="shared" si="7"/>
        <v>1732202814</v>
      </c>
    </row>
    <row r="135" spans="1:16" ht="27" customHeight="1">
      <c r="A135" s="38" t="s">
        <v>20</v>
      </c>
      <c r="B135" s="39" t="s">
        <v>23</v>
      </c>
      <c r="C135" s="39" t="s">
        <v>20</v>
      </c>
      <c r="D135" s="39" t="s">
        <v>20</v>
      </c>
      <c r="E135" s="40" t="s">
        <v>210</v>
      </c>
      <c r="F135" s="71">
        <v>7731825000</v>
      </c>
      <c r="G135" s="71">
        <v>0</v>
      </c>
      <c r="H135" s="71">
        <f t="shared" si="8"/>
        <v>7731825000</v>
      </c>
      <c r="I135" s="71">
        <v>1214277000</v>
      </c>
      <c r="J135" s="71">
        <v>0</v>
      </c>
      <c r="K135" s="71">
        <f aca="true" t="shared" si="10" ref="K135:K198">I135+J135</f>
        <v>1214277000</v>
      </c>
      <c r="L135" s="71">
        <v>1191709040</v>
      </c>
      <c r="M135" s="71">
        <v>21554600</v>
      </c>
      <c r="N135" s="71">
        <f aca="true" t="shared" si="11" ref="N135:N198">L135+M135</f>
        <v>1213263640</v>
      </c>
      <c r="O135" s="74">
        <f aca="true" t="shared" si="12" ref="O135:O198">(N135/K135)*100</f>
        <v>99.91654622462585</v>
      </c>
      <c r="P135" s="72">
        <f aca="true" t="shared" si="13" ref="P135:P198">K135-N135</f>
        <v>1013360</v>
      </c>
    </row>
    <row r="136" spans="1:16" ht="27" customHeight="1">
      <c r="A136" s="38" t="s">
        <v>20</v>
      </c>
      <c r="B136" s="39" t="s">
        <v>20</v>
      </c>
      <c r="C136" s="39" t="s">
        <v>20</v>
      </c>
      <c r="D136" s="39" t="s">
        <v>20</v>
      </c>
      <c r="E136" s="40" t="s">
        <v>211</v>
      </c>
      <c r="F136" s="71">
        <v>7451825000</v>
      </c>
      <c r="G136" s="71">
        <v>0</v>
      </c>
      <c r="H136" s="71">
        <f aca="true" t="shared" si="14" ref="H136:H199">F136+G136</f>
        <v>7451825000</v>
      </c>
      <c r="I136" s="71">
        <v>1213987000</v>
      </c>
      <c r="J136" s="71">
        <v>0</v>
      </c>
      <c r="K136" s="71">
        <f t="shared" si="10"/>
        <v>1213987000</v>
      </c>
      <c r="L136" s="71">
        <v>1191674340</v>
      </c>
      <c r="M136" s="71">
        <v>21554600</v>
      </c>
      <c r="N136" s="71">
        <f t="shared" si="11"/>
        <v>1213228940</v>
      </c>
      <c r="O136" s="74">
        <f t="shared" si="12"/>
        <v>99.93755616822915</v>
      </c>
      <c r="P136" s="72">
        <f t="shared" si="13"/>
        <v>758060</v>
      </c>
    </row>
    <row r="137" spans="1:16" ht="27" customHeight="1">
      <c r="A137" s="38" t="s">
        <v>20</v>
      </c>
      <c r="B137" s="39" t="s">
        <v>20</v>
      </c>
      <c r="C137" s="39" t="s">
        <v>23</v>
      </c>
      <c r="D137" s="39" t="s">
        <v>20</v>
      </c>
      <c r="E137" s="40" t="s">
        <v>212</v>
      </c>
      <c r="F137" s="71">
        <v>590000000</v>
      </c>
      <c r="G137" s="71">
        <v>0</v>
      </c>
      <c r="H137" s="71">
        <f t="shared" si="14"/>
        <v>590000000</v>
      </c>
      <c r="I137" s="71">
        <v>74243000</v>
      </c>
      <c r="J137" s="71">
        <v>0</v>
      </c>
      <c r="K137" s="71">
        <f t="shared" si="10"/>
        <v>74243000</v>
      </c>
      <c r="L137" s="71">
        <v>74243000</v>
      </c>
      <c r="M137" s="71">
        <v>0</v>
      </c>
      <c r="N137" s="71">
        <f t="shared" si="11"/>
        <v>74243000</v>
      </c>
      <c r="O137" s="74">
        <f t="shared" si="12"/>
        <v>100</v>
      </c>
      <c r="P137" s="72">
        <f t="shared" si="13"/>
        <v>0</v>
      </c>
    </row>
    <row r="138" spans="1:16" ht="27" customHeight="1">
      <c r="A138" s="38" t="s">
        <v>20</v>
      </c>
      <c r="B138" s="39" t="s">
        <v>20</v>
      </c>
      <c r="C138" s="39" t="s">
        <v>20</v>
      </c>
      <c r="D138" s="39" t="s">
        <v>23</v>
      </c>
      <c r="E138" s="40" t="s">
        <v>213</v>
      </c>
      <c r="F138" s="71">
        <v>590000000</v>
      </c>
      <c r="G138" s="71">
        <v>0</v>
      </c>
      <c r="H138" s="71">
        <f t="shared" si="14"/>
        <v>590000000</v>
      </c>
      <c r="I138" s="71">
        <v>74243000</v>
      </c>
      <c r="J138" s="71">
        <v>0</v>
      </c>
      <c r="K138" s="71">
        <f t="shared" si="10"/>
        <v>74243000</v>
      </c>
      <c r="L138" s="71">
        <v>74243000</v>
      </c>
      <c r="M138" s="71">
        <v>0</v>
      </c>
      <c r="N138" s="71">
        <f t="shared" si="11"/>
        <v>74243000</v>
      </c>
      <c r="O138" s="74">
        <f t="shared" si="12"/>
        <v>100</v>
      </c>
      <c r="P138" s="72">
        <f t="shared" si="13"/>
        <v>0</v>
      </c>
    </row>
    <row r="139" spans="1:16" ht="27" customHeight="1">
      <c r="A139" s="38" t="s">
        <v>20</v>
      </c>
      <c r="B139" s="39" t="s">
        <v>20</v>
      </c>
      <c r="C139" s="39" t="s">
        <v>21</v>
      </c>
      <c r="D139" s="39" t="s">
        <v>20</v>
      </c>
      <c r="E139" s="40" t="s">
        <v>214</v>
      </c>
      <c r="F139" s="71">
        <v>6852765000</v>
      </c>
      <c r="G139" s="71">
        <v>0</v>
      </c>
      <c r="H139" s="71">
        <f t="shared" si="14"/>
        <v>6852765000</v>
      </c>
      <c r="I139" s="71">
        <v>1137214000</v>
      </c>
      <c r="J139" s="71">
        <v>0</v>
      </c>
      <c r="K139" s="71">
        <f t="shared" si="10"/>
        <v>1137214000</v>
      </c>
      <c r="L139" s="71">
        <v>1114903480</v>
      </c>
      <c r="M139" s="71">
        <v>21554600</v>
      </c>
      <c r="N139" s="71">
        <f t="shared" si="11"/>
        <v>1136458080</v>
      </c>
      <c r="O139" s="74">
        <f t="shared" si="12"/>
        <v>99.93352878174204</v>
      </c>
      <c r="P139" s="72">
        <f t="shared" si="13"/>
        <v>755920</v>
      </c>
    </row>
    <row r="140" spans="1:16" ht="27" customHeight="1">
      <c r="A140" s="38" t="s">
        <v>20</v>
      </c>
      <c r="B140" s="39" t="s">
        <v>20</v>
      </c>
      <c r="C140" s="39" t="s">
        <v>20</v>
      </c>
      <c r="D140" s="39" t="s">
        <v>23</v>
      </c>
      <c r="E140" s="40" t="s">
        <v>215</v>
      </c>
      <c r="F140" s="71">
        <v>124000000</v>
      </c>
      <c r="G140" s="71">
        <v>0</v>
      </c>
      <c r="H140" s="71">
        <f t="shared" si="14"/>
        <v>124000000</v>
      </c>
      <c r="I140" s="71">
        <v>26660000</v>
      </c>
      <c r="J140" s="71">
        <v>0</v>
      </c>
      <c r="K140" s="71">
        <f t="shared" si="10"/>
        <v>26660000</v>
      </c>
      <c r="L140" s="71">
        <v>26660000</v>
      </c>
      <c r="M140" s="71">
        <v>0</v>
      </c>
      <c r="N140" s="71">
        <f t="shared" si="11"/>
        <v>26660000</v>
      </c>
      <c r="O140" s="74">
        <f t="shared" si="12"/>
        <v>100</v>
      </c>
      <c r="P140" s="72">
        <f t="shared" si="13"/>
        <v>0</v>
      </c>
    </row>
    <row r="141" spans="1:16" ht="27" customHeight="1">
      <c r="A141" s="38" t="s">
        <v>20</v>
      </c>
      <c r="B141" s="39" t="s">
        <v>20</v>
      </c>
      <c r="C141" s="39" t="s">
        <v>20</v>
      </c>
      <c r="D141" s="39" t="s">
        <v>21</v>
      </c>
      <c r="E141" s="40" t="s">
        <v>216</v>
      </c>
      <c r="F141" s="71">
        <v>31515000</v>
      </c>
      <c r="G141" s="71">
        <v>0</v>
      </c>
      <c r="H141" s="71">
        <f t="shared" si="14"/>
        <v>31515000</v>
      </c>
      <c r="I141" s="71">
        <v>6072000</v>
      </c>
      <c r="J141" s="71">
        <v>0</v>
      </c>
      <c r="K141" s="71">
        <f t="shared" si="10"/>
        <v>6072000</v>
      </c>
      <c r="L141" s="71">
        <v>6071860</v>
      </c>
      <c r="M141" s="71">
        <v>0</v>
      </c>
      <c r="N141" s="71">
        <f t="shared" si="11"/>
        <v>6071860</v>
      </c>
      <c r="O141" s="74">
        <f t="shared" si="12"/>
        <v>99.99769433465086</v>
      </c>
      <c r="P141" s="72">
        <f t="shared" si="13"/>
        <v>140</v>
      </c>
    </row>
    <row r="142" spans="1:16" ht="27" customHeight="1">
      <c r="A142" s="38" t="s">
        <v>20</v>
      </c>
      <c r="B142" s="39" t="s">
        <v>20</v>
      </c>
      <c r="C142" s="39" t="s">
        <v>20</v>
      </c>
      <c r="D142" s="39" t="s">
        <v>28</v>
      </c>
      <c r="E142" s="40" t="s">
        <v>217</v>
      </c>
      <c r="F142" s="71">
        <v>6197250000</v>
      </c>
      <c r="G142" s="71">
        <v>0</v>
      </c>
      <c r="H142" s="71">
        <f t="shared" si="14"/>
        <v>6197250000</v>
      </c>
      <c r="I142" s="71">
        <v>1038461000</v>
      </c>
      <c r="J142" s="71">
        <v>0</v>
      </c>
      <c r="K142" s="71">
        <f t="shared" si="10"/>
        <v>1038461000</v>
      </c>
      <c r="L142" s="71">
        <v>1016150620</v>
      </c>
      <c r="M142" s="71">
        <v>21554600</v>
      </c>
      <c r="N142" s="71">
        <f t="shared" si="11"/>
        <v>1037705220</v>
      </c>
      <c r="O142" s="74">
        <f t="shared" si="12"/>
        <v>99.927221147448</v>
      </c>
      <c r="P142" s="72">
        <f t="shared" si="13"/>
        <v>755780</v>
      </c>
    </row>
    <row r="143" spans="1:16" ht="27" customHeight="1">
      <c r="A143" s="38" t="s">
        <v>20</v>
      </c>
      <c r="B143" s="39" t="s">
        <v>20</v>
      </c>
      <c r="C143" s="39" t="s">
        <v>20</v>
      </c>
      <c r="D143" s="39" t="s">
        <v>32</v>
      </c>
      <c r="E143" s="40" t="s">
        <v>218</v>
      </c>
      <c r="F143" s="71">
        <v>180000000</v>
      </c>
      <c r="G143" s="71">
        <v>0</v>
      </c>
      <c r="H143" s="71">
        <f t="shared" si="14"/>
        <v>180000000</v>
      </c>
      <c r="I143" s="71">
        <v>36226000</v>
      </c>
      <c r="J143" s="71">
        <v>0</v>
      </c>
      <c r="K143" s="71">
        <f t="shared" si="10"/>
        <v>36226000</v>
      </c>
      <c r="L143" s="71">
        <v>36226000</v>
      </c>
      <c r="M143" s="71">
        <v>0</v>
      </c>
      <c r="N143" s="71">
        <f t="shared" si="11"/>
        <v>36226000</v>
      </c>
      <c r="O143" s="74">
        <f t="shared" si="12"/>
        <v>100</v>
      </c>
      <c r="P143" s="72">
        <f t="shared" si="13"/>
        <v>0</v>
      </c>
    </row>
    <row r="144" spans="1:16" ht="27" customHeight="1">
      <c r="A144" s="38" t="s">
        <v>20</v>
      </c>
      <c r="B144" s="39" t="s">
        <v>20</v>
      </c>
      <c r="C144" s="39" t="s">
        <v>20</v>
      </c>
      <c r="D144" s="39" t="s">
        <v>36</v>
      </c>
      <c r="E144" s="40" t="s">
        <v>219</v>
      </c>
      <c r="F144" s="71">
        <v>320000000</v>
      </c>
      <c r="G144" s="71">
        <v>0</v>
      </c>
      <c r="H144" s="71">
        <f t="shared" si="14"/>
        <v>320000000</v>
      </c>
      <c r="I144" s="71">
        <v>29795000</v>
      </c>
      <c r="J144" s="71">
        <v>0</v>
      </c>
      <c r="K144" s="71">
        <f t="shared" si="10"/>
        <v>29795000</v>
      </c>
      <c r="L144" s="71">
        <v>29795000</v>
      </c>
      <c r="M144" s="71">
        <v>0</v>
      </c>
      <c r="N144" s="71">
        <f t="shared" si="11"/>
        <v>29795000</v>
      </c>
      <c r="O144" s="74">
        <f t="shared" si="12"/>
        <v>100</v>
      </c>
      <c r="P144" s="72">
        <f t="shared" si="13"/>
        <v>0</v>
      </c>
    </row>
    <row r="145" spans="1:16" ht="27" customHeight="1">
      <c r="A145" s="38" t="s">
        <v>20</v>
      </c>
      <c r="B145" s="39" t="s">
        <v>20</v>
      </c>
      <c r="C145" s="39" t="s">
        <v>28</v>
      </c>
      <c r="D145" s="39" t="s">
        <v>20</v>
      </c>
      <c r="E145" s="40" t="s">
        <v>220</v>
      </c>
      <c r="F145" s="71">
        <v>9060000</v>
      </c>
      <c r="G145" s="71">
        <v>0</v>
      </c>
      <c r="H145" s="71">
        <f t="shared" si="14"/>
        <v>9060000</v>
      </c>
      <c r="I145" s="71">
        <v>2530000</v>
      </c>
      <c r="J145" s="71">
        <v>0</v>
      </c>
      <c r="K145" s="71">
        <f t="shared" si="10"/>
        <v>2530000</v>
      </c>
      <c r="L145" s="71">
        <v>2527860</v>
      </c>
      <c r="M145" s="71">
        <v>0</v>
      </c>
      <c r="N145" s="71">
        <f t="shared" si="11"/>
        <v>2527860</v>
      </c>
      <c r="O145" s="74">
        <f t="shared" si="12"/>
        <v>99.91541501976285</v>
      </c>
      <c r="P145" s="72">
        <f t="shared" si="13"/>
        <v>2140</v>
      </c>
    </row>
    <row r="146" spans="1:16" ht="27" customHeight="1">
      <c r="A146" s="38" t="s">
        <v>20</v>
      </c>
      <c r="B146" s="39" t="s">
        <v>20</v>
      </c>
      <c r="C146" s="39" t="s">
        <v>20</v>
      </c>
      <c r="D146" s="39" t="s">
        <v>20</v>
      </c>
      <c r="E146" s="40" t="s">
        <v>221</v>
      </c>
      <c r="F146" s="71">
        <v>280000000</v>
      </c>
      <c r="G146" s="71">
        <v>0</v>
      </c>
      <c r="H146" s="71">
        <f t="shared" si="14"/>
        <v>280000000</v>
      </c>
      <c r="I146" s="71">
        <v>290000</v>
      </c>
      <c r="J146" s="71">
        <v>0</v>
      </c>
      <c r="K146" s="71">
        <f t="shared" si="10"/>
        <v>290000</v>
      </c>
      <c r="L146" s="71">
        <v>34700</v>
      </c>
      <c r="M146" s="71">
        <v>0</v>
      </c>
      <c r="N146" s="71">
        <f t="shared" si="11"/>
        <v>34700</v>
      </c>
      <c r="O146" s="74">
        <f t="shared" si="12"/>
        <v>11.96551724137931</v>
      </c>
      <c r="P146" s="72">
        <f t="shared" si="13"/>
        <v>255300</v>
      </c>
    </row>
    <row r="147" spans="1:16" ht="27" customHeight="1">
      <c r="A147" s="38" t="s">
        <v>20</v>
      </c>
      <c r="B147" s="39" t="s">
        <v>20</v>
      </c>
      <c r="C147" s="39" t="s">
        <v>32</v>
      </c>
      <c r="D147" s="39" t="s">
        <v>20</v>
      </c>
      <c r="E147" s="40" t="s">
        <v>222</v>
      </c>
      <c r="F147" s="71">
        <v>280000000</v>
      </c>
      <c r="G147" s="71">
        <v>0</v>
      </c>
      <c r="H147" s="71">
        <f t="shared" si="14"/>
        <v>280000000</v>
      </c>
      <c r="I147" s="71">
        <v>290000</v>
      </c>
      <c r="J147" s="71">
        <v>0</v>
      </c>
      <c r="K147" s="71">
        <f t="shared" si="10"/>
        <v>290000</v>
      </c>
      <c r="L147" s="71">
        <v>34700</v>
      </c>
      <c r="M147" s="71">
        <v>0</v>
      </c>
      <c r="N147" s="71">
        <f t="shared" si="11"/>
        <v>34700</v>
      </c>
      <c r="O147" s="74">
        <f t="shared" si="12"/>
        <v>11.96551724137931</v>
      </c>
      <c r="P147" s="72">
        <f t="shared" si="13"/>
        <v>255300</v>
      </c>
    </row>
    <row r="148" spans="1:16" ht="27" customHeight="1">
      <c r="A148" s="76" t="s">
        <v>20</v>
      </c>
      <c r="B148" s="77" t="s">
        <v>20</v>
      </c>
      <c r="C148" s="77" t="s">
        <v>20</v>
      </c>
      <c r="D148" s="77" t="s">
        <v>23</v>
      </c>
      <c r="E148" s="78" t="s">
        <v>223</v>
      </c>
      <c r="F148" s="79">
        <v>280000000</v>
      </c>
      <c r="G148" s="79">
        <v>0</v>
      </c>
      <c r="H148" s="79">
        <f t="shared" si="14"/>
        <v>280000000</v>
      </c>
      <c r="I148" s="79">
        <v>290000</v>
      </c>
      <c r="J148" s="79">
        <v>0</v>
      </c>
      <c r="K148" s="79">
        <f t="shared" si="10"/>
        <v>290000</v>
      </c>
      <c r="L148" s="79">
        <v>34700</v>
      </c>
      <c r="M148" s="79">
        <v>0</v>
      </c>
      <c r="N148" s="79">
        <f t="shared" si="11"/>
        <v>34700</v>
      </c>
      <c r="O148" s="109">
        <f t="shared" si="12"/>
        <v>11.96551724137931</v>
      </c>
      <c r="P148" s="81">
        <f t="shared" si="13"/>
        <v>255300</v>
      </c>
    </row>
    <row r="149" spans="1:16" ht="27" customHeight="1">
      <c r="A149" s="38" t="s">
        <v>20</v>
      </c>
      <c r="B149" s="39" t="s">
        <v>21</v>
      </c>
      <c r="C149" s="39" t="s">
        <v>20</v>
      </c>
      <c r="D149" s="39" t="s">
        <v>20</v>
      </c>
      <c r="E149" s="40" t="s">
        <v>224</v>
      </c>
      <c r="F149" s="71">
        <v>9628080000</v>
      </c>
      <c r="G149" s="71">
        <v>0</v>
      </c>
      <c r="H149" s="71">
        <f t="shared" si="14"/>
        <v>9628080000</v>
      </c>
      <c r="I149" s="71">
        <v>2140181000</v>
      </c>
      <c r="J149" s="71">
        <v>0</v>
      </c>
      <c r="K149" s="71">
        <f t="shared" si="10"/>
        <v>2140181000</v>
      </c>
      <c r="L149" s="71">
        <v>1933923570</v>
      </c>
      <c r="M149" s="71">
        <v>92707083</v>
      </c>
      <c r="N149" s="71">
        <f t="shared" si="11"/>
        <v>2026630653</v>
      </c>
      <c r="O149" s="74">
        <f t="shared" si="12"/>
        <v>94.69435776693653</v>
      </c>
      <c r="P149" s="72">
        <f t="shared" si="13"/>
        <v>113550347</v>
      </c>
    </row>
    <row r="150" spans="1:16" ht="27" customHeight="1">
      <c r="A150" s="38" t="s">
        <v>20</v>
      </c>
      <c r="B150" s="39" t="s">
        <v>20</v>
      </c>
      <c r="C150" s="39" t="s">
        <v>20</v>
      </c>
      <c r="D150" s="39" t="s">
        <v>20</v>
      </c>
      <c r="E150" s="40" t="s">
        <v>225</v>
      </c>
      <c r="F150" s="71">
        <v>5486080000</v>
      </c>
      <c r="G150" s="71">
        <v>0</v>
      </c>
      <c r="H150" s="71">
        <f t="shared" si="14"/>
        <v>5486080000</v>
      </c>
      <c r="I150" s="71">
        <v>929553000</v>
      </c>
      <c r="J150" s="71">
        <v>0</v>
      </c>
      <c r="K150" s="71">
        <f t="shared" si="10"/>
        <v>929553000</v>
      </c>
      <c r="L150" s="71">
        <v>845363563</v>
      </c>
      <c r="M150" s="71">
        <v>0</v>
      </c>
      <c r="N150" s="71">
        <f t="shared" si="11"/>
        <v>845363563</v>
      </c>
      <c r="O150" s="74">
        <f t="shared" si="12"/>
        <v>90.94301917158032</v>
      </c>
      <c r="P150" s="72">
        <f t="shared" si="13"/>
        <v>84189437</v>
      </c>
    </row>
    <row r="151" spans="1:16" ht="27" customHeight="1">
      <c r="A151" s="38" t="s">
        <v>20</v>
      </c>
      <c r="B151" s="39" t="s">
        <v>20</v>
      </c>
      <c r="C151" s="39" t="s">
        <v>23</v>
      </c>
      <c r="D151" s="39" t="s">
        <v>20</v>
      </c>
      <c r="E151" s="40" t="s">
        <v>226</v>
      </c>
      <c r="F151" s="71">
        <v>690000000</v>
      </c>
      <c r="G151" s="71">
        <v>0</v>
      </c>
      <c r="H151" s="71">
        <f t="shared" si="14"/>
        <v>690000000</v>
      </c>
      <c r="I151" s="71">
        <v>113240000</v>
      </c>
      <c r="J151" s="71">
        <v>0</v>
      </c>
      <c r="K151" s="71">
        <f t="shared" si="10"/>
        <v>113240000</v>
      </c>
      <c r="L151" s="71">
        <v>89602000</v>
      </c>
      <c r="M151" s="71">
        <v>0</v>
      </c>
      <c r="N151" s="71">
        <f t="shared" si="11"/>
        <v>89602000</v>
      </c>
      <c r="O151" s="74">
        <f t="shared" si="12"/>
        <v>79.12575061815613</v>
      </c>
      <c r="P151" s="72">
        <f t="shared" si="13"/>
        <v>23638000</v>
      </c>
    </row>
    <row r="152" spans="1:16" ht="27" customHeight="1">
      <c r="A152" s="38" t="s">
        <v>20</v>
      </c>
      <c r="B152" s="39" t="s">
        <v>20</v>
      </c>
      <c r="C152" s="39" t="s">
        <v>20</v>
      </c>
      <c r="D152" s="39" t="s">
        <v>23</v>
      </c>
      <c r="E152" s="40" t="s">
        <v>227</v>
      </c>
      <c r="F152" s="71">
        <v>690000000</v>
      </c>
      <c r="G152" s="71">
        <v>0</v>
      </c>
      <c r="H152" s="71">
        <f t="shared" si="14"/>
        <v>690000000</v>
      </c>
      <c r="I152" s="71">
        <v>113240000</v>
      </c>
      <c r="J152" s="71">
        <v>0</v>
      </c>
      <c r="K152" s="71">
        <f t="shared" si="10"/>
        <v>113240000</v>
      </c>
      <c r="L152" s="71">
        <v>89602000</v>
      </c>
      <c r="M152" s="71">
        <v>0</v>
      </c>
      <c r="N152" s="71">
        <f t="shared" si="11"/>
        <v>89602000</v>
      </c>
      <c r="O152" s="74">
        <f t="shared" si="12"/>
        <v>79.12575061815613</v>
      </c>
      <c r="P152" s="72">
        <f t="shared" si="13"/>
        <v>23638000</v>
      </c>
    </row>
    <row r="153" spans="1:16" ht="27" customHeight="1">
      <c r="A153" s="38" t="s">
        <v>20</v>
      </c>
      <c r="B153" s="39" t="s">
        <v>20</v>
      </c>
      <c r="C153" s="39" t="s">
        <v>21</v>
      </c>
      <c r="D153" s="39" t="s">
        <v>20</v>
      </c>
      <c r="E153" s="40" t="s">
        <v>228</v>
      </c>
      <c r="F153" s="71">
        <v>4189420000</v>
      </c>
      <c r="G153" s="71">
        <v>0</v>
      </c>
      <c r="H153" s="71">
        <f t="shared" si="14"/>
        <v>4189420000</v>
      </c>
      <c r="I153" s="71">
        <v>681565000</v>
      </c>
      <c r="J153" s="71">
        <v>0</v>
      </c>
      <c r="K153" s="71">
        <f t="shared" si="10"/>
        <v>681565000</v>
      </c>
      <c r="L153" s="71">
        <v>621043163</v>
      </c>
      <c r="M153" s="71">
        <v>0</v>
      </c>
      <c r="N153" s="71">
        <f t="shared" si="11"/>
        <v>621043163</v>
      </c>
      <c r="O153" s="74">
        <f t="shared" si="12"/>
        <v>91.12016652850426</v>
      </c>
      <c r="P153" s="72">
        <f t="shared" si="13"/>
        <v>60521837</v>
      </c>
    </row>
    <row r="154" spans="1:16" ht="27" customHeight="1">
      <c r="A154" s="38" t="s">
        <v>20</v>
      </c>
      <c r="B154" s="39" t="s">
        <v>20</v>
      </c>
      <c r="C154" s="39" t="s">
        <v>20</v>
      </c>
      <c r="D154" s="39" t="s">
        <v>23</v>
      </c>
      <c r="E154" s="40" t="s">
        <v>229</v>
      </c>
      <c r="F154" s="71">
        <v>895000000</v>
      </c>
      <c r="G154" s="71">
        <v>0</v>
      </c>
      <c r="H154" s="71">
        <f t="shared" si="14"/>
        <v>895000000</v>
      </c>
      <c r="I154" s="71">
        <v>167998000</v>
      </c>
      <c r="J154" s="71">
        <v>0</v>
      </c>
      <c r="K154" s="71">
        <f t="shared" si="10"/>
        <v>167998000</v>
      </c>
      <c r="L154" s="71">
        <v>167962390</v>
      </c>
      <c r="M154" s="71">
        <v>0</v>
      </c>
      <c r="N154" s="71">
        <f t="shared" si="11"/>
        <v>167962390</v>
      </c>
      <c r="O154" s="74">
        <f t="shared" si="12"/>
        <v>99.97880331908713</v>
      </c>
      <c r="P154" s="72">
        <f t="shared" si="13"/>
        <v>35610</v>
      </c>
    </row>
    <row r="155" spans="1:16" ht="27" customHeight="1">
      <c r="A155" s="38" t="s">
        <v>20</v>
      </c>
      <c r="B155" s="39" t="s">
        <v>20</v>
      </c>
      <c r="C155" s="39" t="s">
        <v>20</v>
      </c>
      <c r="D155" s="39" t="s">
        <v>21</v>
      </c>
      <c r="E155" s="40" t="s">
        <v>230</v>
      </c>
      <c r="F155" s="71">
        <v>24420000</v>
      </c>
      <c r="G155" s="71">
        <v>0</v>
      </c>
      <c r="H155" s="71">
        <f t="shared" si="14"/>
        <v>24420000</v>
      </c>
      <c r="I155" s="71">
        <v>8675000</v>
      </c>
      <c r="J155" s="71">
        <v>0</v>
      </c>
      <c r="K155" s="71">
        <f t="shared" si="10"/>
        <v>8675000</v>
      </c>
      <c r="L155" s="71">
        <v>8307773</v>
      </c>
      <c r="M155" s="71">
        <v>0</v>
      </c>
      <c r="N155" s="71">
        <f t="shared" si="11"/>
        <v>8307773</v>
      </c>
      <c r="O155" s="74">
        <f t="shared" si="12"/>
        <v>95.76683573487031</v>
      </c>
      <c r="P155" s="72">
        <f t="shared" si="13"/>
        <v>367227</v>
      </c>
    </row>
    <row r="156" spans="1:16" ht="27" customHeight="1">
      <c r="A156" s="38" t="s">
        <v>20</v>
      </c>
      <c r="B156" s="39" t="s">
        <v>20</v>
      </c>
      <c r="C156" s="39" t="s">
        <v>20</v>
      </c>
      <c r="D156" s="39" t="s">
        <v>28</v>
      </c>
      <c r="E156" s="40" t="s">
        <v>231</v>
      </c>
      <c r="F156" s="71">
        <v>1670000000</v>
      </c>
      <c r="G156" s="71">
        <v>0</v>
      </c>
      <c r="H156" s="71">
        <f t="shared" si="14"/>
        <v>1670000000</v>
      </c>
      <c r="I156" s="71">
        <v>228493000</v>
      </c>
      <c r="J156" s="71">
        <v>0</v>
      </c>
      <c r="K156" s="71">
        <f t="shared" si="10"/>
        <v>228493000</v>
      </c>
      <c r="L156" s="71">
        <v>228409000</v>
      </c>
      <c r="M156" s="71">
        <v>0</v>
      </c>
      <c r="N156" s="71">
        <f t="shared" si="11"/>
        <v>228409000</v>
      </c>
      <c r="O156" s="74">
        <f t="shared" si="12"/>
        <v>99.96323738582801</v>
      </c>
      <c r="P156" s="72">
        <f t="shared" si="13"/>
        <v>84000</v>
      </c>
    </row>
    <row r="157" spans="1:16" ht="27" customHeight="1">
      <c r="A157" s="38" t="s">
        <v>20</v>
      </c>
      <c r="B157" s="39" t="s">
        <v>20</v>
      </c>
      <c r="C157" s="39" t="s">
        <v>20</v>
      </c>
      <c r="D157" s="39" t="s">
        <v>32</v>
      </c>
      <c r="E157" s="40" t="s">
        <v>232</v>
      </c>
      <c r="F157" s="71">
        <v>580000000</v>
      </c>
      <c r="G157" s="71">
        <v>0</v>
      </c>
      <c r="H157" s="71">
        <f t="shared" si="14"/>
        <v>580000000</v>
      </c>
      <c r="I157" s="71">
        <v>104401000</v>
      </c>
      <c r="J157" s="71">
        <v>0</v>
      </c>
      <c r="K157" s="71">
        <f t="shared" si="10"/>
        <v>104401000</v>
      </c>
      <c r="L157" s="71">
        <v>104382000</v>
      </c>
      <c r="M157" s="71">
        <v>0</v>
      </c>
      <c r="N157" s="71">
        <f t="shared" si="11"/>
        <v>104382000</v>
      </c>
      <c r="O157" s="74">
        <f t="shared" si="12"/>
        <v>99.98180094060402</v>
      </c>
      <c r="P157" s="72">
        <f t="shared" si="13"/>
        <v>19000</v>
      </c>
    </row>
    <row r="158" spans="1:16" ht="27" customHeight="1">
      <c r="A158" s="38" t="s">
        <v>20</v>
      </c>
      <c r="B158" s="39" t="s">
        <v>20</v>
      </c>
      <c r="C158" s="39" t="s">
        <v>20</v>
      </c>
      <c r="D158" s="39" t="s">
        <v>36</v>
      </c>
      <c r="E158" s="40" t="s">
        <v>233</v>
      </c>
      <c r="F158" s="71">
        <v>1020000000</v>
      </c>
      <c r="G158" s="71">
        <v>0</v>
      </c>
      <c r="H158" s="71">
        <f t="shared" si="14"/>
        <v>1020000000</v>
      </c>
      <c r="I158" s="71">
        <v>171998000</v>
      </c>
      <c r="J158" s="71">
        <v>0</v>
      </c>
      <c r="K158" s="71">
        <f t="shared" si="10"/>
        <v>171998000</v>
      </c>
      <c r="L158" s="71">
        <v>111982000</v>
      </c>
      <c r="M158" s="71">
        <v>0</v>
      </c>
      <c r="N158" s="71">
        <f t="shared" si="11"/>
        <v>111982000</v>
      </c>
      <c r="O158" s="74">
        <f t="shared" si="12"/>
        <v>65.10657100663961</v>
      </c>
      <c r="P158" s="72">
        <f t="shared" si="13"/>
        <v>60016000</v>
      </c>
    </row>
    <row r="159" spans="1:16" ht="27" customHeight="1">
      <c r="A159" s="38" t="s">
        <v>20</v>
      </c>
      <c r="B159" s="39" t="s">
        <v>20</v>
      </c>
      <c r="C159" s="39" t="s">
        <v>28</v>
      </c>
      <c r="D159" s="39" t="s">
        <v>20</v>
      </c>
      <c r="E159" s="40" t="s">
        <v>234</v>
      </c>
      <c r="F159" s="71">
        <v>606660000</v>
      </c>
      <c r="G159" s="71">
        <v>0</v>
      </c>
      <c r="H159" s="71">
        <f t="shared" si="14"/>
        <v>606660000</v>
      </c>
      <c r="I159" s="71">
        <v>134748000</v>
      </c>
      <c r="J159" s="71">
        <v>0</v>
      </c>
      <c r="K159" s="71">
        <f t="shared" si="10"/>
        <v>134748000</v>
      </c>
      <c r="L159" s="71">
        <v>134718400</v>
      </c>
      <c r="M159" s="71">
        <v>0</v>
      </c>
      <c r="N159" s="71">
        <f t="shared" si="11"/>
        <v>134718400</v>
      </c>
      <c r="O159" s="74">
        <f t="shared" si="12"/>
        <v>99.97803306913646</v>
      </c>
      <c r="P159" s="72">
        <f t="shared" si="13"/>
        <v>29600</v>
      </c>
    </row>
    <row r="160" spans="1:16" ht="27" customHeight="1">
      <c r="A160" s="38" t="s">
        <v>20</v>
      </c>
      <c r="B160" s="39" t="s">
        <v>20</v>
      </c>
      <c r="C160" s="39" t="s">
        <v>20</v>
      </c>
      <c r="D160" s="39" t="s">
        <v>20</v>
      </c>
      <c r="E160" s="40" t="s">
        <v>235</v>
      </c>
      <c r="F160" s="71">
        <v>4142000000</v>
      </c>
      <c r="G160" s="71">
        <v>0</v>
      </c>
      <c r="H160" s="71">
        <f t="shared" si="14"/>
        <v>4142000000</v>
      </c>
      <c r="I160" s="71">
        <v>1210628000</v>
      </c>
      <c r="J160" s="71">
        <v>0</v>
      </c>
      <c r="K160" s="71">
        <f t="shared" si="10"/>
        <v>1210628000</v>
      </c>
      <c r="L160" s="71">
        <v>1088560007</v>
      </c>
      <c r="M160" s="71">
        <v>92707083</v>
      </c>
      <c r="N160" s="71">
        <f t="shared" si="11"/>
        <v>1181267090</v>
      </c>
      <c r="O160" s="74">
        <f t="shared" si="12"/>
        <v>97.57473724381065</v>
      </c>
      <c r="P160" s="72">
        <f t="shared" si="13"/>
        <v>29360910</v>
      </c>
    </row>
    <row r="161" spans="1:16" ht="27" customHeight="1">
      <c r="A161" s="38" t="s">
        <v>20</v>
      </c>
      <c r="B161" s="39" t="s">
        <v>20</v>
      </c>
      <c r="C161" s="39" t="s">
        <v>32</v>
      </c>
      <c r="D161" s="39" t="s">
        <v>20</v>
      </c>
      <c r="E161" s="40" t="s">
        <v>236</v>
      </c>
      <c r="F161" s="71">
        <v>4142000000</v>
      </c>
      <c r="G161" s="71">
        <v>0</v>
      </c>
      <c r="H161" s="71">
        <f t="shared" si="14"/>
        <v>4142000000</v>
      </c>
      <c r="I161" s="71">
        <v>1210628000</v>
      </c>
      <c r="J161" s="71">
        <v>0</v>
      </c>
      <c r="K161" s="71">
        <f t="shared" si="10"/>
        <v>1210628000</v>
      </c>
      <c r="L161" s="71">
        <v>1088560007</v>
      </c>
      <c r="M161" s="71">
        <v>92707083</v>
      </c>
      <c r="N161" s="71">
        <f t="shared" si="11"/>
        <v>1181267090</v>
      </c>
      <c r="O161" s="74">
        <f t="shared" si="12"/>
        <v>97.57473724381065</v>
      </c>
      <c r="P161" s="72">
        <f t="shared" si="13"/>
        <v>29360910</v>
      </c>
    </row>
    <row r="162" spans="1:16" ht="27" customHeight="1">
      <c r="A162" s="38" t="s">
        <v>20</v>
      </c>
      <c r="B162" s="39" t="s">
        <v>20</v>
      </c>
      <c r="C162" s="39" t="s">
        <v>20</v>
      </c>
      <c r="D162" s="39" t="s">
        <v>23</v>
      </c>
      <c r="E162" s="40" t="s">
        <v>237</v>
      </c>
      <c r="F162" s="71">
        <v>4142000000</v>
      </c>
      <c r="G162" s="71">
        <v>0</v>
      </c>
      <c r="H162" s="71">
        <f t="shared" si="14"/>
        <v>4142000000</v>
      </c>
      <c r="I162" s="71">
        <v>1210628000</v>
      </c>
      <c r="J162" s="71">
        <v>0</v>
      </c>
      <c r="K162" s="71">
        <f t="shared" si="10"/>
        <v>1210628000</v>
      </c>
      <c r="L162" s="71">
        <v>1088560007</v>
      </c>
      <c r="M162" s="71">
        <v>92707083</v>
      </c>
      <c r="N162" s="71">
        <f t="shared" si="11"/>
        <v>1181267090</v>
      </c>
      <c r="O162" s="74">
        <f t="shared" si="12"/>
        <v>97.57473724381065</v>
      </c>
      <c r="P162" s="72">
        <f t="shared" si="13"/>
        <v>29360910</v>
      </c>
    </row>
    <row r="163" spans="1:16" ht="27" customHeight="1">
      <c r="A163" s="38" t="s">
        <v>20</v>
      </c>
      <c r="B163" s="39" t="s">
        <v>28</v>
      </c>
      <c r="C163" s="39" t="s">
        <v>20</v>
      </c>
      <c r="D163" s="39" t="s">
        <v>20</v>
      </c>
      <c r="E163" s="40" t="s">
        <v>238</v>
      </c>
      <c r="F163" s="71">
        <v>864748000</v>
      </c>
      <c r="G163" s="71">
        <v>0</v>
      </c>
      <c r="H163" s="71">
        <f t="shared" si="14"/>
        <v>864748000</v>
      </c>
      <c r="I163" s="71">
        <v>68677000</v>
      </c>
      <c r="J163" s="71">
        <v>0</v>
      </c>
      <c r="K163" s="71">
        <f t="shared" si="10"/>
        <v>68677000</v>
      </c>
      <c r="L163" s="71">
        <v>62730947</v>
      </c>
      <c r="M163" s="71">
        <v>13940</v>
      </c>
      <c r="N163" s="71">
        <f t="shared" si="11"/>
        <v>62744887</v>
      </c>
      <c r="O163" s="74">
        <f t="shared" si="12"/>
        <v>91.36230033344496</v>
      </c>
      <c r="P163" s="72">
        <f t="shared" si="13"/>
        <v>5932113</v>
      </c>
    </row>
    <row r="164" spans="1:16" ht="27" customHeight="1">
      <c r="A164" s="38" t="s">
        <v>20</v>
      </c>
      <c r="B164" s="39" t="s">
        <v>20</v>
      </c>
      <c r="C164" s="39" t="s">
        <v>20</v>
      </c>
      <c r="D164" s="39" t="s">
        <v>20</v>
      </c>
      <c r="E164" s="40" t="s">
        <v>239</v>
      </c>
      <c r="F164" s="71">
        <v>864748000</v>
      </c>
      <c r="G164" s="71">
        <v>0</v>
      </c>
      <c r="H164" s="71">
        <f t="shared" si="14"/>
        <v>864748000</v>
      </c>
      <c r="I164" s="71">
        <v>68677000</v>
      </c>
      <c r="J164" s="71">
        <v>0</v>
      </c>
      <c r="K164" s="71">
        <f t="shared" si="10"/>
        <v>68677000</v>
      </c>
      <c r="L164" s="71">
        <v>62730947</v>
      </c>
      <c r="M164" s="71">
        <v>13940</v>
      </c>
      <c r="N164" s="71">
        <f t="shared" si="11"/>
        <v>62744887</v>
      </c>
      <c r="O164" s="74">
        <f t="shared" si="12"/>
        <v>91.36230033344496</v>
      </c>
      <c r="P164" s="72">
        <f t="shared" si="13"/>
        <v>5932113</v>
      </c>
    </row>
    <row r="165" spans="1:16" ht="27" customHeight="1">
      <c r="A165" s="38" t="s">
        <v>20</v>
      </c>
      <c r="B165" s="39" t="s">
        <v>20</v>
      </c>
      <c r="C165" s="39" t="s">
        <v>23</v>
      </c>
      <c r="D165" s="39" t="s">
        <v>20</v>
      </c>
      <c r="E165" s="40" t="s">
        <v>240</v>
      </c>
      <c r="F165" s="71">
        <v>800000000</v>
      </c>
      <c r="G165" s="71">
        <v>0</v>
      </c>
      <c r="H165" s="71">
        <f t="shared" si="14"/>
        <v>800000000</v>
      </c>
      <c r="I165" s="71">
        <v>68341000</v>
      </c>
      <c r="J165" s="71">
        <v>0</v>
      </c>
      <c r="K165" s="71">
        <f t="shared" si="10"/>
        <v>68341000</v>
      </c>
      <c r="L165" s="71">
        <v>62411684</v>
      </c>
      <c r="M165" s="71">
        <v>0</v>
      </c>
      <c r="N165" s="71">
        <f t="shared" si="11"/>
        <v>62411684</v>
      </c>
      <c r="O165" s="74">
        <f t="shared" si="12"/>
        <v>91.32392560834639</v>
      </c>
      <c r="P165" s="72">
        <f t="shared" si="13"/>
        <v>5929316</v>
      </c>
    </row>
    <row r="166" spans="1:16" ht="27" customHeight="1">
      <c r="A166" s="38" t="s">
        <v>20</v>
      </c>
      <c r="B166" s="39" t="s">
        <v>20</v>
      </c>
      <c r="C166" s="39" t="s">
        <v>20</v>
      </c>
      <c r="D166" s="39" t="s">
        <v>23</v>
      </c>
      <c r="E166" s="40" t="s">
        <v>509</v>
      </c>
      <c r="F166" s="71">
        <v>800000000</v>
      </c>
      <c r="G166" s="71">
        <v>0</v>
      </c>
      <c r="H166" s="71">
        <f t="shared" si="14"/>
        <v>800000000</v>
      </c>
      <c r="I166" s="71">
        <v>68341000</v>
      </c>
      <c r="J166" s="71">
        <v>0</v>
      </c>
      <c r="K166" s="71">
        <f t="shared" si="10"/>
        <v>68341000</v>
      </c>
      <c r="L166" s="71">
        <v>62411684</v>
      </c>
      <c r="M166" s="71">
        <v>0</v>
      </c>
      <c r="N166" s="71">
        <f t="shared" si="11"/>
        <v>62411684</v>
      </c>
      <c r="O166" s="74">
        <f t="shared" si="12"/>
        <v>91.32392560834639</v>
      </c>
      <c r="P166" s="72">
        <f t="shared" si="13"/>
        <v>5929316</v>
      </c>
    </row>
    <row r="167" spans="1:16" ht="27" customHeight="1">
      <c r="A167" s="38" t="s">
        <v>20</v>
      </c>
      <c r="B167" s="39" t="s">
        <v>20</v>
      </c>
      <c r="C167" s="39" t="s">
        <v>21</v>
      </c>
      <c r="D167" s="39" t="s">
        <v>20</v>
      </c>
      <c r="E167" s="40" t="s">
        <v>241</v>
      </c>
      <c r="F167" s="71">
        <v>64748000</v>
      </c>
      <c r="G167" s="71">
        <v>0</v>
      </c>
      <c r="H167" s="71">
        <f t="shared" si="14"/>
        <v>64748000</v>
      </c>
      <c r="I167" s="71">
        <v>336000</v>
      </c>
      <c r="J167" s="71">
        <v>0</v>
      </c>
      <c r="K167" s="71">
        <f t="shared" si="10"/>
        <v>336000</v>
      </c>
      <c r="L167" s="71">
        <v>319263</v>
      </c>
      <c r="M167" s="71">
        <v>13940</v>
      </c>
      <c r="N167" s="71">
        <f t="shared" si="11"/>
        <v>333203</v>
      </c>
      <c r="O167" s="74">
        <f t="shared" si="12"/>
        <v>99.16755952380953</v>
      </c>
      <c r="P167" s="72">
        <f t="shared" si="13"/>
        <v>2797</v>
      </c>
    </row>
    <row r="168" spans="1:16" ht="27" customHeight="1">
      <c r="A168" s="38" t="s">
        <v>20</v>
      </c>
      <c r="B168" s="39" t="s">
        <v>20</v>
      </c>
      <c r="C168" s="39" t="s">
        <v>20</v>
      </c>
      <c r="D168" s="39" t="s">
        <v>23</v>
      </c>
      <c r="E168" s="40" t="s">
        <v>242</v>
      </c>
      <c r="F168" s="71">
        <v>14748000</v>
      </c>
      <c r="G168" s="71">
        <v>0</v>
      </c>
      <c r="H168" s="71">
        <f t="shared" si="14"/>
        <v>14748000</v>
      </c>
      <c r="I168" s="71">
        <v>290000</v>
      </c>
      <c r="J168" s="71">
        <v>0</v>
      </c>
      <c r="K168" s="71">
        <f t="shared" si="10"/>
        <v>290000</v>
      </c>
      <c r="L168" s="71">
        <v>290000</v>
      </c>
      <c r="M168" s="71">
        <v>0</v>
      </c>
      <c r="N168" s="71">
        <f t="shared" si="11"/>
        <v>290000</v>
      </c>
      <c r="O168" s="74">
        <f t="shared" si="12"/>
        <v>100</v>
      </c>
      <c r="P168" s="72">
        <f t="shared" si="13"/>
        <v>0</v>
      </c>
    </row>
    <row r="169" spans="1:16" ht="27" customHeight="1">
      <c r="A169" s="38" t="s">
        <v>20</v>
      </c>
      <c r="B169" s="39" t="s">
        <v>20</v>
      </c>
      <c r="C169" s="39" t="s">
        <v>20</v>
      </c>
      <c r="D169" s="39" t="s">
        <v>21</v>
      </c>
      <c r="E169" s="40" t="s">
        <v>243</v>
      </c>
      <c r="F169" s="71">
        <v>50000000</v>
      </c>
      <c r="G169" s="71">
        <v>0</v>
      </c>
      <c r="H169" s="71">
        <f t="shared" si="14"/>
        <v>50000000</v>
      </c>
      <c r="I169" s="71">
        <v>46000</v>
      </c>
      <c r="J169" s="71">
        <v>0</v>
      </c>
      <c r="K169" s="71">
        <f t="shared" si="10"/>
        <v>46000</v>
      </c>
      <c r="L169" s="71">
        <v>29263</v>
      </c>
      <c r="M169" s="71">
        <v>13940</v>
      </c>
      <c r="N169" s="71">
        <f t="shared" si="11"/>
        <v>43203</v>
      </c>
      <c r="O169" s="74">
        <f t="shared" si="12"/>
        <v>93.91956521739131</v>
      </c>
      <c r="P169" s="72">
        <f t="shared" si="13"/>
        <v>2797</v>
      </c>
    </row>
    <row r="170" spans="1:16" ht="27" customHeight="1">
      <c r="A170" s="38" t="s">
        <v>20</v>
      </c>
      <c r="B170" s="39" t="s">
        <v>32</v>
      </c>
      <c r="C170" s="39" t="s">
        <v>20</v>
      </c>
      <c r="D170" s="39" t="s">
        <v>20</v>
      </c>
      <c r="E170" s="40" t="s">
        <v>244</v>
      </c>
      <c r="F170" s="71">
        <v>36917000</v>
      </c>
      <c r="G170" s="71">
        <v>0</v>
      </c>
      <c r="H170" s="71">
        <f t="shared" si="14"/>
        <v>36917000</v>
      </c>
      <c r="I170" s="71">
        <v>6330000</v>
      </c>
      <c r="J170" s="71">
        <v>0</v>
      </c>
      <c r="K170" s="71">
        <f t="shared" si="10"/>
        <v>6330000</v>
      </c>
      <c r="L170" s="71">
        <v>5192304</v>
      </c>
      <c r="M170" s="71">
        <v>0</v>
      </c>
      <c r="N170" s="71">
        <f t="shared" si="11"/>
        <v>5192304</v>
      </c>
      <c r="O170" s="74">
        <f t="shared" si="12"/>
        <v>82.02691943127962</v>
      </c>
      <c r="P170" s="72">
        <f t="shared" si="13"/>
        <v>1137696</v>
      </c>
    </row>
    <row r="171" spans="1:16" ht="27" customHeight="1">
      <c r="A171" s="38" t="s">
        <v>20</v>
      </c>
      <c r="B171" s="39" t="s">
        <v>20</v>
      </c>
      <c r="C171" s="39" t="s">
        <v>20</v>
      </c>
      <c r="D171" s="39" t="s">
        <v>20</v>
      </c>
      <c r="E171" s="40" t="s">
        <v>245</v>
      </c>
      <c r="F171" s="71">
        <v>36917000</v>
      </c>
      <c r="G171" s="71">
        <v>0</v>
      </c>
      <c r="H171" s="71">
        <f t="shared" si="14"/>
        <v>36917000</v>
      </c>
      <c r="I171" s="71">
        <v>6330000</v>
      </c>
      <c r="J171" s="71">
        <v>0</v>
      </c>
      <c r="K171" s="71">
        <f t="shared" si="10"/>
        <v>6330000</v>
      </c>
      <c r="L171" s="71">
        <v>5192304</v>
      </c>
      <c r="M171" s="71">
        <v>0</v>
      </c>
      <c r="N171" s="71">
        <f t="shared" si="11"/>
        <v>5192304</v>
      </c>
      <c r="O171" s="74">
        <f t="shared" si="12"/>
        <v>82.02691943127962</v>
      </c>
      <c r="P171" s="72">
        <f t="shared" si="13"/>
        <v>1137696</v>
      </c>
    </row>
    <row r="172" spans="1:16" ht="27" customHeight="1">
      <c r="A172" s="76" t="s">
        <v>20</v>
      </c>
      <c r="B172" s="77" t="s">
        <v>20</v>
      </c>
      <c r="C172" s="77" t="s">
        <v>23</v>
      </c>
      <c r="D172" s="77" t="s">
        <v>20</v>
      </c>
      <c r="E172" s="78" t="s">
        <v>246</v>
      </c>
      <c r="F172" s="79">
        <v>36917000</v>
      </c>
      <c r="G172" s="79">
        <v>0</v>
      </c>
      <c r="H172" s="79">
        <f t="shared" si="14"/>
        <v>36917000</v>
      </c>
      <c r="I172" s="79">
        <v>6330000</v>
      </c>
      <c r="J172" s="79">
        <v>0</v>
      </c>
      <c r="K172" s="79">
        <f t="shared" si="10"/>
        <v>6330000</v>
      </c>
      <c r="L172" s="79">
        <v>5192304</v>
      </c>
      <c r="M172" s="79">
        <v>0</v>
      </c>
      <c r="N172" s="79">
        <f t="shared" si="11"/>
        <v>5192304</v>
      </c>
      <c r="O172" s="109">
        <f t="shared" si="12"/>
        <v>82.02691943127962</v>
      </c>
      <c r="P172" s="81">
        <f t="shared" si="13"/>
        <v>1137696</v>
      </c>
    </row>
    <row r="173" spans="1:16" ht="27" customHeight="1">
      <c r="A173" s="38" t="s">
        <v>20</v>
      </c>
      <c r="B173" s="39" t="s">
        <v>20</v>
      </c>
      <c r="C173" s="39" t="s">
        <v>20</v>
      </c>
      <c r="D173" s="39" t="s">
        <v>23</v>
      </c>
      <c r="E173" s="40" t="s">
        <v>247</v>
      </c>
      <c r="F173" s="71">
        <v>36917000</v>
      </c>
      <c r="G173" s="71">
        <v>0</v>
      </c>
      <c r="H173" s="71">
        <f t="shared" si="14"/>
        <v>36917000</v>
      </c>
      <c r="I173" s="71">
        <v>6330000</v>
      </c>
      <c r="J173" s="71">
        <v>0</v>
      </c>
      <c r="K173" s="71">
        <f t="shared" si="10"/>
        <v>6330000</v>
      </c>
      <c r="L173" s="71">
        <v>5192304</v>
      </c>
      <c r="M173" s="71">
        <v>0</v>
      </c>
      <c r="N173" s="71">
        <f t="shared" si="11"/>
        <v>5192304</v>
      </c>
      <c r="O173" s="74">
        <f t="shared" si="12"/>
        <v>82.02691943127962</v>
      </c>
      <c r="P173" s="72">
        <f t="shared" si="13"/>
        <v>1137696</v>
      </c>
    </row>
    <row r="174" spans="1:16" ht="27" customHeight="1">
      <c r="A174" s="38" t="s">
        <v>20</v>
      </c>
      <c r="B174" s="39" t="s">
        <v>36</v>
      </c>
      <c r="C174" s="39" t="s">
        <v>20</v>
      </c>
      <c r="D174" s="39" t="s">
        <v>20</v>
      </c>
      <c r="E174" s="40" t="s">
        <v>248</v>
      </c>
      <c r="F174" s="71">
        <v>40322000000</v>
      </c>
      <c r="G174" s="71">
        <v>0</v>
      </c>
      <c r="H174" s="71">
        <f t="shared" si="14"/>
        <v>40322000000</v>
      </c>
      <c r="I174" s="71">
        <v>11192054000</v>
      </c>
      <c r="J174" s="71">
        <v>0</v>
      </c>
      <c r="K174" s="71">
        <f t="shared" si="10"/>
        <v>11192054000</v>
      </c>
      <c r="L174" s="71">
        <v>7042054925</v>
      </c>
      <c r="M174" s="71">
        <v>2568239611</v>
      </c>
      <c r="N174" s="71">
        <f t="shared" si="11"/>
        <v>9610294536</v>
      </c>
      <c r="O174" s="74">
        <f t="shared" si="12"/>
        <v>85.86712086985999</v>
      </c>
      <c r="P174" s="72">
        <f t="shared" si="13"/>
        <v>1581759464</v>
      </c>
    </row>
    <row r="175" spans="1:16" ht="27" customHeight="1">
      <c r="A175" s="38" t="s">
        <v>20</v>
      </c>
      <c r="B175" s="39" t="s">
        <v>20</v>
      </c>
      <c r="C175" s="39" t="s">
        <v>20</v>
      </c>
      <c r="D175" s="39" t="s">
        <v>20</v>
      </c>
      <c r="E175" s="40" t="s">
        <v>249</v>
      </c>
      <c r="F175" s="71">
        <v>40322000000</v>
      </c>
      <c r="G175" s="71">
        <v>0</v>
      </c>
      <c r="H175" s="71">
        <f t="shared" si="14"/>
        <v>40322000000</v>
      </c>
      <c r="I175" s="71">
        <v>11192054000</v>
      </c>
      <c r="J175" s="71">
        <v>0</v>
      </c>
      <c r="K175" s="71">
        <f t="shared" si="10"/>
        <v>11192054000</v>
      </c>
      <c r="L175" s="71">
        <v>7042054925</v>
      </c>
      <c r="M175" s="71">
        <v>2568239611</v>
      </c>
      <c r="N175" s="71">
        <f t="shared" si="11"/>
        <v>9610294536</v>
      </c>
      <c r="O175" s="74">
        <f t="shared" si="12"/>
        <v>85.86712086985999</v>
      </c>
      <c r="P175" s="72">
        <f t="shared" si="13"/>
        <v>1581759464</v>
      </c>
    </row>
    <row r="176" spans="1:16" ht="27" customHeight="1">
      <c r="A176" s="38" t="s">
        <v>20</v>
      </c>
      <c r="B176" s="39" t="s">
        <v>20</v>
      </c>
      <c r="C176" s="39" t="s">
        <v>23</v>
      </c>
      <c r="D176" s="39" t="s">
        <v>20</v>
      </c>
      <c r="E176" s="40" t="s">
        <v>250</v>
      </c>
      <c r="F176" s="71">
        <v>40322000000</v>
      </c>
      <c r="G176" s="71">
        <v>0</v>
      </c>
      <c r="H176" s="71">
        <f t="shared" si="14"/>
        <v>40322000000</v>
      </c>
      <c r="I176" s="71">
        <v>11192054000</v>
      </c>
      <c r="J176" s="71">
        <v>0</v>
      </c>
      <c r="K176" s="71">
        <f t="shared" si="10"/>
        <v>11192054000</v>
      </c>
      <c r="L176" s="71">
        <v>7042054925</v>
      </c>
      <c r="M176" s="71">
        <v>2568239611</v>
      </c>
      <c r="N176" s="71">
        <f t="shared" si="11"/>
        <v>9610294536</v>
      </c>
      <c r="O176" s="74">
        <f t="shared" si="12"/>
        <v>85.86712086985999</v>
      </c>
      <c r="P176" s="72">
        <f t="shared" si="13"/>
        <v>1581759464</v>
      </c>
    </row>
    <row r="177" spans="1:16" ht="27" customHeight="1">
      <c r="A177" s="38" t="s">
        <v>20</v>
      </c>
      <c r="B177" s="39" t="s">
        <v>20</v>
      </c>
      <c r="C177" s="39" t="s">
        <v>20</v>
      </c>
      <c r="D177" s="39" t="s">
        <v>23</v>
      </c>
      <c r="E177" s="40" t="s">
        <v>251</v>
      </c>
      <c r="F177" s="71">
        <v>21872000000</v>
      </c>
      <c r="G177" s="71">
        <v>0</v>
      </c>
      <c r="H177" s="71">
        <f t="shared" si="14"/>
        <v>21872000000</v>
      </c>
      <c r="I177" s="71">
        <v>5576605000</v>
      </c>
      <c r="J177" s="71">
        <v>0</v>
      </c>
      <c r="K177" s="71">
        <f t="shared" si="10"/>
        <v>5576605000</v>
      </c>
      <c r="L177" s="71">
        <v>4674911989</v>
      </c>
      <c r="M177" s="71">
        <v>355637830</v>
      </c>
      <c r="N177" s="71">
        <f t="shared" si="11"/>
        <v>5030549819</v>
      </c>
      <c r="O177" s="74">
        <f t="shared" si="12"/>
        <v>90.20810724446146</v>
      </c>
      <c r="P177" s="72">
        <f t="shared" si="13"/>
        <v>546055181</v>
      </c>
    </row>
    <row r="178" spans="1:16" ht="27" customHeight="1">
      <c r="A178" s="38" t="s">
        <v>20</v>
      </c>
      <c r="B178" s="39" t="s">
        <v>20</v>
      </c>
      <c r="C178" s="39" t="s">
        <v>20</v>
      </c>
      <c r="D178" s="39" t="s">
        <v>21</v>
      </c>
      <c r="E178" s="40" t="s">
        <v>252</v>
      </c>
      <c r="F178" s="71">
        <v>16450000000</v>
      </c>
      <c r="G178" s="71">
        <v>0</v>
      </c>
      <c r="H178" s="71">
        <f t="shared" si="14"/>
        <v>16450000000</v>
      </c>
      <c r="I178" s="71">
        <v>5455880000</v>
      </c>
      <c r="J178" s="71">
        <v>0</v>
      </c>
      <c r="K178" s="71">
        <f t="shared" si="10"/>
        <v>5455880000</v>
      </c>
      <c r="L178" s="71">
        <v>2336276670</v>
      </c>
      <c r="M178" s="71">
        <v>2153288609</v>
      </c>
      <c r="N178" s="71">
        <f t="shared" si="11"/>
        <v>4489565279</v>
      </c>
      <c r="O178" s="74">
        <f t="shared" si="12"/>
        <v>82.28856351312712</v>
      </c>
      <c r="P178" s="72">
        <f t="shared" si="13"/>
        <v>966314721</v>
      </c>
    </row>
    <row r="179" spans="1:16" ht="27" customHeight="1">
      <c r="A179" s="38" t="s">
        <v>20</v>
      </c>
      <c r="B179" s="39" t="s">
        <v>20</v>
      </c>
      <c r="C179" s="39" t="s">
        <v>20</v>
      </c>
      <c r="D179" s="39" t="s">
        <v>28</v>
      </c>
      <c r="E179" s="40" t="s">
        <v>253</v>
      </c>
      <c r="F179" s="71">
        <v>2000000000</v>
      </c>
      <c r="G179" s="71">
        <v>0</v>
      </c>
      <c r="H179" s="71">
        <f t="shared" si="14"/>
        <v>2000000000</v>
      </c>
      <c r="I179" s="71">
        <v>159569000</v>
      </c>
      <c r="J179" s="71">
        <v>0</v>
      </c>
      <c r="K179" s="71">
        <f t="shared" si="10"/>
        <v>159569000</v>
      </c>
      <c r="L179" s="71">
        <v>30866266</v>
      </c>
      <c r="M179" s="71">
        <v>59313172</v>
      </c>
      <c r="N179" s="71">
        <f t="shared" si="11"/>
        <v>90179438</v>
      </c>
      <c r="O179" s="74">
        <f t="shared" si="12"/>
        <v>56.514384372904516</v>
      </c>
      <c r="P179" s="72">
        <f t="shared" si="13"/>
        <v>69389562</v>
      </c>
    </row>
    <row r="180" spans="1:16" ht="27" customHeight="1">
      <c r="A180" s="38" t="s">
        <v>20</v>
      </c>
      <c r="B180" s="39" t="s">
        <v>40</v>
      </c>
      <c r="C180" s="39" t="s">
        <v>20</v>
      </c>
      <c r="D180" s="39" t="s">
        <v>20</v>
      </c>
      <c r="E180" s="40" t="s">
        <v>254</v>
      </c>
      <c r="F180" s="71">
        <v>2645680000</v>
      </c>
      <c r="G180" s="71">
        <v>0</v>
      </c>
      <c r="H180" s="71">
        <f t="shared" si="14"/>
        <v>2645680000</v>
      </c>
      <c r="I180" s="71">
        <v>255348000</v>
      </c>
      <c r="J180" s="71">
        <v>0</v>
      </c>
      <c r="K180" s="71">
        <f t="shared" si="10"/>
        <v>255348000</v>
      </c>
      <c r="L180" s="71">
        <v>210591137</v>
      </c>
      <c r="M180" s="71">
        <v>17155000</v>
      </c>
      <c r="N180" s="71">
        <f t="shared" si="11"/>
        <v>227746137</v>
      </c>
      <c r="O180" s="74">
        <f t="shared" si="12"/>
        <v>89.19049179942667</v>
      </c>
      <c r="P180" s="72">
        <f t="shared" si="13"/>
        <v>27601863</v>
      </c>
    </row>
    <row r="181" spans="1:16" ht="27" customHeight="1">
      <c r="A181" s="38" t="s">
        <v>20</v>
      </c>
      <c r="B181" s="39" t="s">
        <v>20</v>
      </c>
      <c r="C181" s="39" t="s">
        <v>20</v>
      </c>
      <c r="D181" s="39" t="s">
        <v>20</v>
      </c>
      <c r="E181" s="40" t="s">
        <v>255</v>
      </c>
      <c r="F181" s="71">
        <v>1901080000</v>
      </c>
      <c r="G181" s="71">
        <v>0</v>
      </c>
      <c r="H181" s="71">
        <f t="shared" si="14"/>
        <v>1901080000</v>
      </c>
      <c r="I181" s="71">
        <v>146438000</v>
      </c>
      <c r="J181" s="71">
        <v>0</v>
      </c>
      <c r="K181" s="71">
        <f t="shared" si="10"/>
        <v>146438000</v>
      </c>
      <c r="L181" s="71">
        <v>122684563</v>
      </c>
      <c r="M181" s="71">
        <v>17155000</v>
      </c>
      <c r="N181" s="71">
        <f t="shared" si="11"/>
        <v>139839563</v>
      </c>
      <c r="O181" s="74">
        <f t="shared" si="12"/>
        <v>95.49404048129584</v>
      </c>
      <c r="P181" s="72">
        <f t="shared" si="13"/>
        <v>6598437</v>
      </c>
    </row>
    <row r="182" spans="1:16" ht="27" customHeight="1">
      <c r="A182" s="38" t="s">
        <v>20</v>
      </c>
      <c r="B182" s="39" t="s">
        <v>20</v>
      </c>
      <c r="C182" s="39" t="s">
        <v>23</v>
      </c>
      <c r="D182" s="39" t="s">
        <v>20</v>
      </c>
      <c r="E182" s="40" t="s">
        <v>256</v>
      </c>
      <c r="F182" s="71">
        <v>1755000000</v>
      </c>
      <c r="G182" s="71">
        <v>0</v>
      </c>
      <c r="H182" s="71">
        <f t="shared" si="14"/>
        <v>1755000000</v>
      </c>
      <c r="I182" s="71">
        <v>124526000</v>
      </c>
      <c r="J182" s="71">
        <v>0</v>
      </c>
      <c r="K182" s="71">
        <f t="shared" si="10"/>
        <v>124526000</v>
      </c>
      <c r="L182" s="71">
        <v>105583758</v>
      </c>
      <c r="M182" s="71">
        <v>17155000</v>
      </c>
      <c r="N182" s="71">
        <f t="shared" si="11"/>
        <v>122738758</v>
      </c>
      <c r="O182" s="74">
        <f t="shared" si="12"/>
        <v>98.56476398503123</v>
      </c>
      <c r="P182" s="72">
        <f t="shared" si="13"/>
        <v>1787242</v>
      </c>
    </row>
    <row r="183" spans="1:16" ht="27" customHeight="1">
      <c r="A183" s="38" t="s">
        <v>20</v>
      </c>
      <c r="B183" s="39" t="s">
        <v>20</v>
      </c>
      <c r="C183" s="39" t="s">
        <v>20</v>
      </c>
      <c r="D183" s="39" t="s">
        <v>23</v>
      </c>
      <c r="E183" s="40" t="s">
        <v>257</v>
      </c>
      <c r="F183" s="71">
        <v>140000000</v>
      </c>
      <c r="G183" s="71">
        <v>0</v>
      </c>
      <c r="H183" s="71">
        <f t="shared" si="14"/>
        <v>140000000</v>
      </c>
      <c r="I183" s="71">
        <v>20846000</v>
      </c>
      <c r="J183" s="71">
        <v>0</v>
      </c>
      <c r="K183" s="71">
        <f t="shared" si="10"/>
        <v>20846000</v>
      </c>
      <c r="L183" s="71">
        <v>2191000</v>
      </c>
      <c r="M183" s="71">
        <v>17155000</v>
      </c>
      <c r="N183" s="71">
        <f t="shared" si="11"/>
        <v>19346000</v>
      </c>
      <c r="O183" s="74">
        <f t="shared" si="12"/>
        <v>92.80437494003647</v>
      </c>
      <c r="P183" s="72">
        <f t="shared" si="13"/>
        <v>1500000</v>
      </c>
    </row>
    <row r="184" spans="1:16" ht="27" customHeight="1">
      <c r="A184" s="38" t="s">
        <v>20</v>
      </c>
      <c r="B184" s="39" t="s">
        <v>20</v>
      </c>
      <c r="C184" s="39" t="s">
        <v>20</v>
      </c>
      <c r="D184" s="39" t="s">
        <v>21</v>
      </c>
      <c r="E184" s="40" t="s">
        <v>258</v>
      </c>
      <c r="F184" s="71">
        <v>1490000000</v>
      </c>
      <c r="G184" s="71">
        <v>0</v>
      </c>
      <c r="H184" s="71">
        <f t="shared" si="14"/>
        <v>1490000000</v>
      </c>
      <c r="I184" s="71">
        <v>85680000</v>
      </c>
      <c r="J184" s="71">
        <v>0</v>
      </c>
      <c r="K184" s="71">
        <f t="shared" si="10"/>
        <v>85680000</v>
      </c>
      <c r="L184" s="71">
        <v>85422718</v>
      </c>
      <c r="M184" s="71">
        <v>0</v>
      </c>
      <c r="N184" s="71">
        <f t="shared" si="11"/>
        <v>85422718</v>
      </c>
      <c r="O184" s="74">
        <f t="shared" si="12"/>
        <v>99.69971755368815</v>
      </c>
      <c r="P184" s="72">
        <f t="shared" si="13"/>
        <v>257282</v>
      </c>
    </row>
    <row r="185" spans="1:16" ht="27" customHeight="1">
      <c r="A185" s="38" t="s">
        <v>20</v>
      </c>
      <c r="B185" s="39" t="s">
        <v>20</v>
      </c>
      <c r="C185" s="39" t="s">
        <v>20</v>
      </c>
      <c r="D185" s="39" t="s">
        <v>28</v>
      </c>
      <c r="E185" s="40" t="s">
        <v>259</v>
      </c>
      <c r="F185" s="71">
        <v>125000000</v>
      </c>
      <c r="G185" s="71">
        <v>0</v>
      </c>
      <c r="H185" s="71">
        <f t="shared" si="14"/>
        <v>125000000</v>
      </c>
      <c r="I185" s="71">
        <v>18000000</v>
      </c>
      <c r="J185" s="71">
        <v>0</v>
      </c>
      <c r="K185" s="71">
        <f t="shared" si="10"/>
        <v>18000000</v>
      </c>
      <c r="L185" s="71">
        <v>17970040</v>
      </c>
      <c r="M185" s="71">
        <v>0</v>
      </c>
      <c r="N185" s="71">
        <f t="shared" si="11"/>
        <v>17970040</v>
      </c>
      <c r="O185" s="74">
        <f t="shared" si="12"/>
        <v>99.83355555555555</v>
      </c>
      <c r="P185" s="72">
        <f t="shared" si="13"/>
        <v>29960</v>
      </c>
    </row>
    <row r="186" spans="1:16" ht="27" customHeight="1">
      <c r="A186" s="38" t="s">
        <v>20</v>
      </c>
      <c r="B186" s="39" t="s">
        <v>20</v>
      </c>
      <c r="C186" s="39" t="s">
        <v>21</v>
      </c>
      <c r="D186" s="39" t="s">
        <v>20</v>
      </c>
      <c r="E186" s="40" t="s">
        <v>260</v>
      </c>
      <c r="F186" s="71">
        <v>146080000</v>
      </c>
      <c r="G186" s="71">
        <v>0</v>
      </c>
      <c r="H186" s="71">
        <f t="shared" si="14"/>
        <v>146080000</v>
      </c>
      <c r="I186" s="71">
        <v>21912000</v>
      </c>
      <c r="J186" s="71">
        <v>0</v>
      </c>
      <c r="K186" s="71">
        <f t="shared" si="10"/>
        <v>21912000</v>
      </c>
      <c r="L186" s="71">
        <v>17100805</v>
      </c>
      <c r="M186" s="71">
        <v>0</v>
      </c>
      <c r="N186" s="71">
        <f t="shared" si="11"/>
        <v>17100805</v>
      </c>
      <c r="O186" s="74">
        <f t="shared" si="12"/>
        <v>78.04310423512231</v>
      </c>
      <c r="P186" s="72">
        <f t="shared" si="13"/>
        <v>4811195</v>
      </c>
    </row>
    <row r="187" spans="1:16" ht="27" customHeight="1">
      <c r="A187" s="38" t="s">
        <v>20</v>
      </c>
      <c r="B187" s="39" t="s">
        <v>20</v>
      </c>
      <c r="C187" s="39" t="s">
        <v>20</v>
      </c>
      <c r="D187" s="39" t="s">
        <v>20</v>
      </c>
      <c r="E187" s="40" t="s">
        <v>261</v>
      </c>
      <c r="F187" s="71">
        <v>744600000</v>
      </c>
      <c r="G187" s="71">
        <v>0</v>
      </c>
      <c r="H187" s="71">
        <f t="shared" si="14"/>
        <v>744600000</v>
      </c>
      <c r="I187" s="71">
        <v>108910000</v>
      </c>
      <c r="J187" s="71">
        <v>0</v>
      </c>
      <c r="K187" s="71">
        <f t="shared" si="10"/>
        <v>108910000</v>
      </c>
      <c r="L187" s="71">
        <v>87906574</v>
      </c>
      <c r="M187" s="71">
        <v>0</v>
      </c>
      <c r="N187" s="71">
        <f t="shared" si="11"/>
        <v>87906574</v>
      </c>
      <c r="O187" s="74">
        <f t="shared" si="12"/>
        <v>80.71487833991368</v>
      </c>
      <c r="P187" s="72">
        <f t="shared" si="13"/>
        <v>21003426</v>
      </c>
    </row>
    <row r="188" spans="1:16" ht="27" customHeight="1">
      <c r="A188" s="38" t="s">
        <v>20</v>
      </c>
      <c r="B188" s="39" t="s">
        <v>20</v>
      </c>
      <c r="C188" s="39" t="s">
        <v>28</v>
      </c>
      <c r="D188" s="39" t="s">
        <v>20</v>
      </c>
      <c r="E188" s="40" t="s">
        <v>262</v>
      </c>
      <c r="F188" s="71">
        <v>744600000</v>
      </c>
      <c r="G188" s="71">
        <v>0</v>
      </c>
      <c r="H188" s="71">
        <f t="shared" si="14"/>
        <v>744600000</v>
      </c>
      <c r="I188" s="71">
        <v>108910000</v>
      </c>
      <c r="J188" s="71">
        <v>0</v>
      </c>
      <c r="K188" s="71">
        <f t="shared" si="10"/>
        <v>108910000</v>
      </c>
      <c r="L188" s="71">
        <v>87906574</v>
      </c>
      <c r="M188" s="71">
        <v>0</v>
      </c>
      <c r="N188" s="71">
        <f t="shared" si="11"/>
        <v>87906574</v>
      </c>
      <c r="O188" s="74">
        <f t="shared" si="12"/>
        <v>80.71487833991368</v>
      </c>
      <c r="P188" s="72">
        <f t="shared" si="13"/>
        <v>21003426</v>
      </c>
    </row>
    <row r="189" spans="1:16" ht="27" customHeight="1">
      <c r="A189" s="38" t="s">
        <v>20</v>
      </c>
      <c r="B189" s="39" t="s">
        <v>20</v>
      </c>
      <c r="C189" s="39" t="s">
        <v>20</v>
      </c>
      <c r="D189" s="39" t="s">
        <v>23</v>
      </c>
      <c r="E189" s="40" t="s">
        <v>263</v>
      </c>
      <c r="F189" s="71">
        <v>684600000</v>
      </c>
      <c r="G189" s="71">
        <v>0</v>
      </c>
      <c r="H189" s="71">
        <f t="shared" si="14"/>
        <v>684600000</v>
      </c>
      <c r="I189" s="71">
        <v>99880000</v>
      </c>
      <c r="J189" s="71">
        <v>0</v>
      </c>
      <c r="K189" s="71">
        <f t="shared" si="10"/>
        <v>99880000</v>
      </c>
      <c r="L189" s="71">
        <v>78938629</v>
      </c>
      <c r="M189" s="71">
        <v>0</v>
      </c>
      <c r="N189" s="71">
        <f t="shared" si="11"/>
        <v>78938629</v>
      </c>
      <c r="O189" s="74">
        <f t="shared" si="12"/>
        <v>79.0334691629956</v>
      </c>
      <c r="P189" s="72">
        <f t="shared" si="13"/>
        <v>20941371</v>
      </c>
    </row>
    <row r="190" spans="1:16" ht="27" customHeight="1">
      <c r="A190" s="38" t="s">
        <v>20</v>
      </c>
      <c r="B190" s="39" t="s">
        <v>20</v>
      </c>
      <c r="C190" s="39" t="s">
        <v>20</v>
      </c>
      <c r="D190" s="39" t="s">
        <v>21</v>
      </c>
      <c r="E190" s="40" t="s">
        <v>264</v>
      </c>
      <c r="F190" s="71">
        <v>60000000</v>
      </c>
      <c r="G190" s="71">
        <v>0</v>
      </c>
      <c r="H190" s="71">
        <f t="shared" si="14"/>
        <v>60000000</v>
      </c>
      <c r="I190" s="71">
        <v>9030000</v>
      </c>
      <c r="J190" s="71">
        <v>0</v>
      </c>
      <c r="K190" s="71">
        <f t="shared" si="10"/>
        <v>9030000</v>
      </c>
      <c r="L190" s="71">
        <v>8967945</v>
      </c>
      <c r="M190" s="71">
        <v>0</v>
      </c>
      <c r="N190" s="71">
        <f t="shared" si="11"/>
        <v>8967945</v>
      </c>
      <c r="O190" s="74">
        <f t="shared" si="12"/>
        <v>99.31279069767442</v>
      </c>
      <c r="P190" s="72">
        <f t="shared" si="13"/>
        <v>62055</v>
      </c>
    </row>
    <row r="191" spans="1:16" ht="27" customHeight="1">
      <c r="A191" s="38" t="s">
        <v>20</v>
      </c>
      <c r="B191" s="39" t="s">
        <v>44</v>
      </c>
      <c r="C191" s="39" t="s">
        <v>20</v>
      </c>
      <c r="D191" s="39" t="s">
        <v>20</v>
      </c>
      <c r="E191" s="40" t="s">
        <v>265</v>
      </c>
      <c r="F191" s="71">
        <v>341200000</v>
      </c>
      <c r="G191" s="71">
        <v>0</v>
      </c>
      <c r="H191" s="71">
        <f t="shared" si="14"/>
        <v>341200000</v>
      </c>
      <c r="I191" s="71">
        <v>6015000</v>
      </c>
      <c r="J191" s="71">
        <v>0</v>
      </c>
      <c r="K191" s="71">
        <f t="shared" si="10"/>
        <v>6015000</v>
      </c>
      <c r="L191" s="71">
        <v>5882400</v>
      </c>
      <c r="M191" s="71">
        <v>0</v>
      </c>
      <c r="N191" s="71">
        <f t="shared" si="11"/>
        <v>5882400</v>
      </c>
      <c r="O191" s="74">
        <f t="shared" si="12"/>
        <v>97.79551122194515</v>
      </c>
      <c r="P191" s="72">
        <f t="shared" si="13"/>
        <v>132600</v>
      </c>
    </row>
    <row r="192" spans="1:16" ht="27" customHeight="1">
      <c r="A192" s="38" t="s">
        <v>20</v>
      </c>
      <c r="B192" s="39" t="s">
        <v>20</v>
      </c>
      <c r="C192" s="39" t="s">
        <v>20</v>
      </c>
      <c r="D192" s="39" t="s">
        <v>20</v>
      </c>
      <c r="E192" s="40" t="s">
        <v>266</v>
      </c>
      <c r="F192" s="71">
        <v>35200000</v>
      </c>
      <c r="G192" s="71">
        <v>0</v>
      </c>
      <c r="H192" s="71">
        <f t="shared" si="14"/>
        <v>35200000</v>
      </c>
      <c r="I192" s="71">
        <v>5280000</v>
      </c>
      <c r="J192" s="71">
        <v>0</v>
      </c>
      <c r="K192" s="71">
        <f t="shared" si="10"/>
        <v>5280000</v>
      </c>
      <c r="L192" s="71">
        <v>5148000</v>
      </c>
      <c r="M192" s="71">
        <v>0</v>
      </c>
      <c r="N192" s="71">
        <f t="shared" si="11"/>
        <v>5148000</v>
      </c>
      <c r="O192" s="74">
        <f t="shared" si="12"/>
        <v>97.5</v>
      </c>
      <c r="P192" s="72">
        <f t="shared" si="13"/>
        <v>132000</v>
      </c>
    </row>
    <row r="193" spans="1:16" ht="27" customHeight="1">
      <c r="A193" s="38" t="s">
        <v>20</v>
      </c>
      <c r="B193" s="39" t="s">
        <v>20</v>
      </c>
      <c r="C193" s="39" t="s">
        <v>23</v>
      </c>
      <c r="D193" s="39" t="s">
        <v>20</v>
      </c>
      <c r="E193" s="40" t="s">
        <v>267</v>
      </c>
      <c r="F193" s="71">
        <v>35200000</v>
      </c>
      <c r="G193" s="71">
        <v>0</v>
      </c>
      <c r="H193" s="71">
        <f t="shared" si="14"/>
        <v>35200000</v>
      </c>
      <c r="I193" s="71">
        <v>5280000</v>
      </c>
      <c r="J193" s="71">
        <v>0</v>
      </c>
      <c r="K193" s="71">
        <f t="shared" si="10"/>
        <v>5280000</v>
      </c>
      <c r="L193" s="71">
        <v>5148000</v>
      </c>
      <c r="M193" s="71">
        <v>0</v>
      </c>
      <c r="N193" s="71">
        <f t="shared" si="11"/>
        <v>5148000</v>
      </c>
      <c r="O193" s="74">
        <f t="shared" si="12"/>
        <v>97.5</v>
      </c>
      <c r="P193" s="72">
        <f t="shared" si="13"/>
        <v>132000</v>
      </c>
    </row>
    <row r="194" spans="1:16" ht="27" customHeight="1">
      <c r="A194" s="38" t="s">
        <v>20</v>
      </c>
      <c r="B194" s="39" t="s">
        <v>20</v>
      </c>
      <c r="C194" s="39" t="s">
        <v>20</v>
      </c>
      <c r="D194" s="39" t="s">
        <v>20</v>
      </c>
      <c r="E194" s="40" t="s">
        <v>268</v>
      </c>
      <c r="F194" s="71">
        <v>306000000</v>
      </c>
      <c r="G194" s="71">
        <v>0</v>
      </c>
      <c r="H194" s="71">
        <f t="shared" si="14"/>
        <v>306000000</v>
      </c>
      <c r="I194" s="71">
        <v>735000</v>
      </c>
      <c r="J194" s="71">
        <v>0</v>
      </c>
      <c r="K194" s="71">
        <f t="shared" si="10"/>
        <v>735000</v>
      </c>
      <c r="L194" s="71">
        <v>734400</v>
      </c>
      <c r="M194" s="71">
        <v>0</v>
      </c>
      <c r="N194" s="71">
        <f t="shared" si="11"/>
        <v>734400</v>
      </c>
      <c r="O194" s="74">
        <f t="shared" si="12"/>
        <v>99.91836734693878</v>
      </c>
      <c r="P194" s="72">
        <f t="shared" si="13"/>
        <v>600</v>
      </c>
    </row>
    <row r="195" spans="1:16" ht="27" customHeight="1">
      <c r="A195" s="38" t="s">
        <v>20</v>
      </c>
      <c r="B195" s="39" t="s">
        <v>20</v>
      </c>
      <c r="C195" s="39" t="s">
        <v>21</v>
      </c>
      <c r="D195" s="39" t="s">
        <v>20</v>
      </c>
      <c r="E195" s="40" t="s">
        <v>269</v>
      </c>
      <c r="F195" s="71">
        <v>306000000</v>
      </c>
      <c r="G195" s="71">
        <v>0</v>
      </c>
      <c r="H195" s="71">
        <f t="shared" si="14"/>
        <v>306000000</v>
      </c>
      <c r="I195" s="71">
        <v>735000</v>
      </c>
      <c r="J195" s="71">
        <v>0</v>
      </c>
      <c r="K195" s="71">
        <f t="shared" si="10"/>
        <v>735000</v>
      </c>
      <c r="L195" s="71">
        <v>734400</v>
      </c>
      <c r="M195" s="71">
        <v>0</v>
      </c>
      <c r="N195" s="71">
        <f t="shared" si="11"/>
        <v>734400</v>
      </c>
      <c r="O195" s="74">
        <f t="shared" si="12"/>
        <v>99.91836734693878</v>
      </c>
      <c r="P195" s="72">
        <f t="shared" si="13"/>
        <v>600</v>
      </c>
    </row>
    <row r="196" spans="1:16" ht="27" customHeight="1">
      <c r="A196" s="76" t="s">
        <v>20</v>
      </c>
      <c r="B196" s="77" t="s">
        <v>20</v>
      </c>
      <c r="C196" s="77" t="s">
        <v>20</v>
      </c>
      <c r="D196" s="77" t="s">
        <v>23</v>
      </c>
      <c r="E196" s="78" t="s">
        <v>270</v>
      </c>
      <c r="F196" s="79">
        <v>306000000</v>
      </c>
      <c r="G196" s="79">
        <v>0</v>
      </c>
      <c r="H196" s="79">
        <f t="shared" si="14"/>
        <v>306000000</v>
      </c>
      <c r="I196" s="79">
        <v>735000</v>
      </c>
      <c r="J196" s="79">
        <v>0</v>
      </c>
      <c r="K196" s="79">
        <f t="shared" si="10"/>
        <v>735000</v>
      </c>
      <c r="L196" s="79">
        <v>734400</v>
      </c>
      <c r="M196" s="79">
        <v>0</v>
      </c>
      <c r="N196" s="79">
        <f t="shared" si="11"/>
        <v>734400</v>
      </c>
      <c r="O196" s="109">
        <f t="shared" si="12"/>
        <v>99.91836734693878</v>
      </c>
      <c r="P196" s="81">
        <f t="shared" si="13"/>
        <v>600</v>
      </c>
    </row>
    <row r="197" spans="1:16" ht="27" customHeight="1">
      <c r="A197" s="38" t="s">
        <v>20</v>
      </c>
      <c r="B197" s="39" t="s">
        <v>48</v>
      </c>
      <c r="C197" s="39" t="s">
        <v>20</v>
      </c>
      <c r="D197" s="39" t="s">
        <v>20</v>
      </c>
      <c r="E197" s="40" t="s">
        <v>271</v>
      </c>
      <c r="F197" s="71">
        <v>144000000</v>
      </c>
      <c r="G197" s="71">
        <v>0</v>
      </c>
      <c r="H197" s="71">
        <f t="shared" si="14"/>
        <v>144000000</v>
      </c>
      <c r="I197" s="71">
        <v>26680000</v>
      </c>
      <c r="J197" s="71">
        <v>0</v>
      </c>
      <c r="K197" s="71">
        <f t="shared" si="10"/>
        <v>26680000</v>
      </c>
      <c r="L197" s="71">
        <v>19354629</v>
      </c>
      <c r="M197" s="71">
        <v>6250000</v>
      </c>
      <c r="N197" s="71">
        <f t="shared" si="11"/>
        <v>25604629</v>
      </c>
      <c r="O197" s="74">
        <f t="shared" si="12"/>
        <v>95.96937406296851</v>
      </c>
      <c r="P197" s="72">
        <f t="shared" si="13"/>
        <v>1075371</v>
      </c>
    </row>
    <row r="198" spans="1:16" ht="27" customHeight="1">
      <c r="A198" s="38" t="s">
        <v>20</v>
      </c>
      <c r="B198" s="39" t="s">
        <v>20</v>
      </c>
      <c r="C198" s="39" t="s">
        <v>20</v>
      </c>
      <c r="D198" s="39" t="s">
        <v>20</v>
      </c>
      <c r="E198" s="40" t="s">
        <v>272</v>
      </c>
      <c r="F198" s="71">
        <v>144000000</v>
      </c>
      <c r="G198" s="71">
        <v>0</v>
      </c>
      <c r="H198" s="71">
        <f t="shared" si="14"/>
        <v>144000000</v>
      </c>
      <c r="I198" s="71">
        <v>26680000</v>
      </c>
      <c r="J198" s="71">
        <v>0</v>
      </c>
      <c r="K198" s="71">
        <f t="shared" si="10"/>
        <v>26680000</v>
      </c>
      <c r="L198" s="71">
        <v>19354629</v>
      </c>
      <c r="M198" s="71">
        <v>6250000</v>
      </c>
      <c r="N198" s="71">
        <f t="shared" si="11"/>
        <v>25604629</v>
      </c>
      <c r="O198" s="74">
        <f t="shared" si="12"/>
        <v>95.96937406296851</v>
      </c>
      <c r="P198" s="72">
        <f t="shared" si="13"/>
        <v>1075371</v>
      </c>
    </row>
    <row r="199" spans="1:16" ht="27" customHeight="1">
      <c r="A199" s="38" t="s">
        <v>20</v>
      </c>
      <c r="B199" s="39" t="s">
        <v>20</v>
      </c>
      <c r="C199" s="39" t="s">
        <v>23</v>
      </c>
      <c r="D199" s="39" t="s">
        <v>20</v>
      </c>
      <c r="E199" s="40" t="s">
        <v>273</v>
      </c>
      <c r="F199" s="71">
        <v>144000000</v>
      </c>
      <c r="G199" s="71">
        <v>0</v>
      </c>
      <c r="H199" s="71">
        <f t="shared" si="14"/>
        <v>144000000</v>
      </c>
      <c r="I199" s="71">
        <v>26680000</v>
      </c>
      <c r="J199" s="71">
        <v>0</v>
      </c>
      <c r="K199" s="71">
        <f aca="true" t="shared" si="15" ref="K199:K262">I199+J199</f>
        <v>26680000</v>
      </c>
      <c r="L199" s="71">
        <v>19354629</v>
      </c>
      <c r="M199" s="71">
        <v>6250000</v>
      </c>
      <c r="N199" s="71">
        <f aca="true" t="shared" si="16" ref="N199:N262">L199+M199</f>
        <v>25604629</v>
      </c>
      <c r="O199" s="74">
        <f aca="true" t="shared" si="17" ref="O199:O262">(N199/K199)*100</f>
        <v>95.96937406296851</v>
      </c>
      <c r="P199" s="72">
        <f aca="true" t="shared" si="18" ref="P199:P262">K199-N199</f>
        <v>1075371</v>
      </c>
    </row>
    <row r="200" spans="1:16" ht="27" customHeight="1">
      <c r="A200" s="38" t="s">
        <v>20</v>
      </c>
      <c r="B200" s="39" t="s">
        <v>20</v>
      </c>
      <c r="C200" s="39" t="s">
        <v>20</v>
      </c>
      <c r="D200" s="39" t="s">
        <v>23</v>
      </c>
      <c r="E200" s="40" t="s">
        <v>510</v>
      </c>
      <c r="F200" s="71">
        <v>144000000</v>
      </c>
      <c r="G200" s="71">
        <v>0</v>
      </c>
      <c r="H200" s="71">
        <f aca="true" t="shared" si="19" ref="H200:H263">F200+G200</f>
        <v>144000000</v>
      </c>
      <c r="I200" s="71">
        <v>26680000</v>
      </c>
      <c r="J200" s="71">
        <v>0</v>
      </c>
      <c r="K200" s="71">
        <f t="shared" si="15"/>
        <v>26680000</v>
      </c>
      <c r="L200" s="71">
        <v>19354629</v>
      </c>
      <c r="M200" s="71">
        <v>6250000</v>
      </c>
      <c r="N200" s="71">
        <f t="shared" si="16"/>
        <v>25604629</v>
      </c>
      <c r="O200" s="74">
        <f t="shared" si="17"/>
        <v>95.96937406296851</v>
      </c>
      <c r="P200" s="72">
        <f t="shared" si="18"/>
        <v>1075371</v>
      </c>
    </row>
    <row r="201" spans="1:16" ht="27" customHeight="1">
      <c r="A201" s="38" t="s">
        <v>20</v>
      </c>
      <c r="B201" s="39" t="s">
        <v>52</v>
      </c>
      <c r="C201" s="39" t="s">
        <v>20</v>
      </c>
      <c r="D201" s="39" t="s">
        <v>20</v>
      </c>
      <c r="E201" s="40" t="s">
        <v>274</v>
      </c>
      <c r="F201" s="71">
        <v>812112000</v>
      </c>
      <c r="G201" s="71">
        <v>0</v>
      </c>
      <c r="H201" s="71">
        <f t="shared" si="19"/>
        <v>812112000</v>
      </c>
      <c r="I201" s="71">
        <v>102306000</v>
      </c>
      <c r="J201" s="71">
        <v>0</v>
      </c>
      <c r="K201" s="71">
        <f t="shared" si="15"/>
        <v>102306000</v>
      </c>
      <c r="L201" s="71">
        <v>102306000</v>
      </c>
      <c r="M201" s="71">
        <v>0</v>
      </c>
      <c r="N201" s="71">
        <f t="shared" si="16"/>
        <v>102306000</v>
      </c>
      <c r="O201" s="74">
        <f t="shared" si="17"/>
        <v>100</v>
      </c>
      <c r="P201" s="72">
        <f t="shared" si="18"/>
        <v>0</v>
      </c>
    </row>
    <row r="202" spans="1:16" ht="27" customHeight="1">
      <c r="A202" s="38" t="s">
        <v>20</v>
      </c>
      <c r="B202" s="39" t="s">
        <v>20</v>
      </c>
      <c r="C202" s="39" t="s">
        <v>20</v>
      </c>
      <c r="D202" s="39" t="s">
        <v>20</v>
      </c>
      <c r="E202" s="40" t="s">
        <v>275</v>
      </c>
      <c r="F202" s="71">
        <v>812112000</v>
      </c>
      <c r="G202" s="71">
        <v>0</v>
      </c>
      <c r="H202" s="71">
        <f t="shared" si="19"/>
        <v>812112000</v>
      </c>
      <c r="I202" s="71">
        <v>102306000</v>
      </c>
      <c r="J202" s="71">
        <v>0</v>
      </c>
      <c r="K202" s="71">
        <f t="shared" si="15"/>
        <v>102306000</v>
      </c>
      <c r="L202" s="71">
        <v>102306000</v>
      </c>
      <c r="M202" s="71">
        <v>0</v>
      </c>
      <c r="N202" s="71">
        <f t="shared" si="16"/>
        <v>102306000</v>
      </c>
      <c r="O202" s="74">
        <f t="shared" si="17"/>
        <v>100</v>
      </c>
      <c r="P202" s="72">
        <f t="shared" si="18"/>
        <v>0</v>
      </c>
    </row>
    <row r="203" spans="1:16" ht="27" customHeight="1">
      <c r="A203" s="38" t="s">
        <v>20</v>
      </c>
      <c r="B203" s="39" t="s">
        <v>20</v>
      </c>
      <c r="C203" s="39" t="s">
        <v>23</v>
      </c>
      <c r="D203" s="39" t="s">
        <v>20</v>
      </c>
      <c r="E203" s="40" t="s">
        <v>276</v>
      </c>
      <c r="F203" s="71">
        <v>812112000</v>
      </c>
      <c r="G203" s="71">
        <v>0</v>
      </c>
      <c r="H203" s="71">
        <f t="shared" si="19"/>
        <v>812112000</v>
      </c>
      <c r="I203" s="71">
        <v>102306000</v>
      </c>
      <c r="J203" s="71">
        <v>0</v>
      </c>
      <c r="K203" s="71">
        <f t="shared" si="15"/>
        <v>102306000</v>
      </c>
      <c r="L203" s="71">
        <v>102306000</v>
      </c>
      <c r="M203" s="71">
        <v>0</v>
      </c>
      <c r="N203" s="71">
        <f t="shared" si="16"/>
        <v>102306000</v>
      </c>
      <c r="O203" s="74">
        <f t="shared" si="17"/>
        <v>100</v>
      </c>
      <c r="P203" s="72">
        <f t="shared" si="18"/>
        <v>0</v>
      </c>
    </row>
    <row r="204" spans="1:16" ht="27" customHeight="1">
      <c r="A204" s="38" t="s">
        <v>20</v>
      </c>
      <c r="B204" s="39" t="s">
        <v>20</v>
      </c>
      <c r="C204" s="39" t="s">
        <v>20</v>
      </c>
      <c r="D204" s="39" t="s">
        <v>23</v>
      </c>
      <c r="E204" s="40" t="s">
        <v>277</v>
      </c>
      <c r="F204" s="71">
        <v>675000000</v>
      </c>
      <c r="G204" s="71">
        <v>0</v>
      </c>
      <c r="H204" s="71">
        <f t="shared" si="19"/>
        <v>675000000</v>
      </c>
      <c r="I204" s="71">
        <v>33750000</v>
      </c>
      <c r="J204" s="71">
        <v>0</v>
      </c>
      <c r="K204" s="71">
        <f t="shared" si="15"/>
        <v>33750000</v>
      </c>
      <c r="L204" s="71">
        <v>33750000</v>
      </c>
      <c r="M204" s="71">
        <v>0</v>
      </c>
      <c r="N204" s="71">
        <f t="shared" si="16"/>
        <v>33750000</v>
      </c>
      <c r="O204" s="74">
        <f t="shared" si="17"/>
        <v>100</v>
      </c>
      <c r="P204" s="72">
        <f t="shared" si="18"/>
        <v>0</v>
      </c>
    </row>
    <row r="205" spans="1:16" ht="27" customHeight="1">
      <c r="A205" s="38" t="s">
        <v>20</v>
      </c>
      <c r="B205" s="39" t="s">
        <v>20</v>
      </c>
      <c r="C205" s="39" t="s">
        <v>20</v>
      </c>
      <c r="D205" s="39" t="s">
        <v>21</v>
      </c>
      <c r="E205" s="40" t="s">
        <v>278</v>
      </c>
      <c r="F205" s="71">
        <v>137112000</v>
      </c>
      <c r="G205" s="71">
        <v>0</v>
      </c>
      <c r="H205" s="71">
        <f t="shared" si="19"/>
        <v>137112000</v>
      </c>
      <c r="I205" s="71">
        <v>68556000</v>
      </c>
      <c r="J205" s="71">
        <v>0</v>
      </c>
      <c r="K205" s="71">
        <f t="shared" si="15"/>
        <v>68556000</v>
      </c>
      <c r="L205" s="71">
        <v>68556000</v>
      </c>
      <c r="M205" s="71">
        <v>0</v>
      </c>
      <c r="N205" s="71">
        <f t="shared" si="16"/>
        <v>68556000</v>
      </c>
      <c r="O205" s="74">
        <f t="shared" si="17"/>
        <v>100</v>
      </c>
      <c r="P205" s="72">
        <f t="shared" si="18"/>
        <v>0</v>
      </c>
    </row>
    <row r="206" spans="1:16" ht="27" customHeight="1">
      <c r="A206" s="38" t="s">
        <v>44</v>
      </c>
      <c r="B206" s="39" t="s">
        <v>20</v>
      </c>
      <c r="C206" s="39" t="s">
        <v>20</v>
      </c>
      <c r="D206" s="39" t="s">
        <v>20</v>
      </c>
      <c r="E206" s="40" t="s">
        <v>279</v>
      </c>
      <c r="F206" s="71">
        <f>F207+F222+F227+F234+F238+F255</f>
        <v>59285361000</v>
      </c>
      <c r="G206" s="71">
        <v>0</v>
      </c>
      <c r="H206" s="71">
        <f t="shared" si="19"/>
        <v>59285361000</v>
      </c>
      <c r="I206" s="71">
        <f>I207+I222+I227+I234+I238+I255</f>
        <v>8258291000</v>
      </c>
      <c r="J206" s="71">
        <v>0</v>
      </c>
      <c r="K206" s="71">
        <f t="shared" si="15"/>
        <v>8258291000</v>
      </c>
      <c r="L206" s="71">
        <f>L207+L222+L227+L234+L238+L255</f>
        <v>5437978997</v>
      </c>
      <c r="M206" s="71">
        <f>M207+M222+M227+M234+M238+M255</f>
        <v>1834342855</v>
      </c>
      <c r="N206" s="71">
        <f t="shared" si="16"/>
        <v>7272321852</v>
      </c>
      <c r="O206" s="74">
        <f t="shared" si="17"/>
        <v>88.06085728875381</v>
      </c>
      <c r="P206" s="72">
        <f t="shared" si="18"/>
        <v>985969148</v>
      </c>
    </row>
    <row r="207" spans="1:16" ht="27" customHeight="1">
      <c r="A207" s="38" t="s">
        <v>20</v>
      </c>
      <c r="B207" s="39" t="s">
        <v>23</v>
      </c>
      <c r="C207" s="39" t="s">
        <v>20</v>
      </c>
      <c r="D207" s="39" t="s">
        <v>20</v>
      </c>
      <c r="E207" s="40" t="s">
        <v>280</v>
      </c>
      <c r="F207" s="71">
        <v>22688061000</v>
      </c>
      <c r="G207" s="71">
        <v>0</v>
      </c>
      <c r="H207" s="71">
        <f t="shared" si="19"/>
        <v>22688061000</v>
      </c>
      <c r="I207" s="71">
        <v>2676767000</v>
      </c>
      <c r="J207" s="71">
        <v>0</v>
      </c>
      <c r="K207" s="71">
        <f t="shared" si="15"/>
        <v>2676767000</v>
      </c>
      <c r="L207" s="71">
        <v>1997814084</v>
      </c>
      <c r="M207" s="71">
        <v>371563206</v>
      </c>
      <c r="N207" s="71">
        <f t="shared" si="16"/>
        <v>2369377290</v>
      </c>
      <c r="O207" s="74">
        <f t="shared" si="17"/>
        <v>88.5163815154625</v>
      </c>
      <c r="P207" s="72">
        <f t="shared" si="18"/>
        <v>307389710</v>
      </c>
    </row>
    <row r="208" spans="1:16" ht="27" customHeight="1">
      <c r="A208" s="38" t="s">
        <v>20</v>
      </c>
      <c r="B208" s="39" t="s">
        <v>20</v>
      </c>
      <c r="C208" s="39" t="s">
        <v>20</v>
      </c>
      <c r="D208" s="39" t="s">
        <v>20</v>
      </c>
      <c r="E208" s="40" t="s">
        <v>281</v>
      </c>
      <c r="F208" s="71">
        <v>456000000</v>
      </c>
      <c r="G208" s="71">
        <v>0</v>
      </c>
      <c r="H208" s="71">
        <f t="shared" si="19"/>
        <v>456000000</v>
      </c>
      <c r="I208" s="71">
        <v>16030000</v>
      </c>
      <c r="J208" s="71">
        <v>0</v>
      </c>
      <c r="K208" s="71">
        <f t="shared" si="15"/>
        <v>16030000</v>
      </c>
      <c r="L208" s="71">
        <v>5869100</v>
      </c>
      <c r="M208" s="71">
        <v>0</v>
      </c>
      <c r="N208" s="71">
        <f t="shared" si="16"/>
        <v>5869100</v>
      </c>
      <c r="O208" s="74">
        <f t="shared" si="17"/>
        <v>36.61322520274485</v>
      </c>
      <c r="P208" s="72">
        <f t="shared" si="18"/>
        <v>10160900</v>
      </c>
    </row>
    <row r="209" spans="1:16" ht="27" customHeight="1">
      <c r="A209" s="38" t="s">
        <v>20</v>
      </c>
      <c r="B209" s="39" t="s">
        <v>20</v>
      </c>
      <c r="C209" s="39" t="s">
        <v>23</v>
      </c>
      <c r="D209" s="39" t="s">
        <v>20</v>
      </c>
      <c r="E209" s="40" t="s">
        <v>282</v>
      </c>
      <c r="F209" s="71">
        <v>456000000</v>
      </c>
      <c r="G209" s="71">
        <v>0</v>
      </c>
      <c r="H209" s="71">
        <f t="shared" si="19"/>
        <v>456000000</v>
      </c>
      <c r="I209" s="71">
        <v>16030000</v>
      </c>
      <c r="J209" s="71">
        <v>0</v>
      </c>
      <c r="K209" s="71">
        <f t="shared" si="15"/>
        <v>16030000</v>
      </c>
      <c r="L209" s="71">
        <v>5869100</v>
      </c>
      <c r="M209" s="71">
        <v>0</v>
      </c>
      <c r="N209" s="71">
        <f t="shared" si="16"/>
        <v>5869100</v>
      </c>
      <c r="O209" s="74">
        <f t="shared" si="17"/>
        <v>36.61322520274485</v>
      </c>
      <c r="P209" s="72">
        <f t="shared" si="18"/>
        <v>10160900</v>
      </c>
    </row>
    <row r="210" spans="1:16" ht="27" customHeight="1">
      <c r="A210" s="38" t="s">
        <v>20</v>
      </c>
      <c r="B210" s="39" t="s">
        <v>20</v>
      </c>
      <c r="C210" s="39" t="s">
        <v>20</v>
      </c>
      <c r="D210" s="39" t="s">
        <v>23</v>
      </c>
      <c r="E210" s="40" t="s">
        <v>283</v>
      </c>
      <c r="F210" s="71">
        <v>60000000</v>
      </c>
      <c r="G210" s="71">
        <v>0</v>
      </c>
      <c r="H210" s="71">
        <f t="shared" si="19"/>
        <v>60000000</v>
      </c>
      <c r="I210" s="71">
        <v>6000000</v>
      </c>
      <c r="J210" s="71">
        <v>0</v>
      </c>
      <c r="K210" s="71">
        <f t="shared" si="15"/>
        <v>6000000</v>
      </c>
      <c r="L210" s="71">
        <v>5869100</v>
      </c>
      <c r="M210" s="71">
        <v>0</v>
      </c>
      <c r="N210" s="71">
        <f t="shared" si="16"/>
        <v>5869100</v>
      </c>
      <c r="O210" s="74">
        <f t="shared" si="17"/>
        <v>97.81833333333333</v>
      </c>
      <c r="P210" s="72">
        <f t="shared" si="18"/>
        <v>130900</v>
      </c>
    </row>
    <row r="211" spans="1:16" ht="27" customHeight="1">
      <c r="A211" s="38" t="s">
        <v>20</v>
      </c>
      <c r="B211" s="39" t="s">
        <v>20</v>
      </c>
      <c r="C211" s="39" t="s">
        <v>20</v>
      </c>
      <c r="D211" s="39" t="s">
        <v>21</v>
      </c>
      <c r="E211" s="40" t="s">
        <v>284</v>
      </c>
      <c r="F211" s="71">
        <v>396000000</v>
      </c>
      <c r="G211" s="71">
        <v>0</v>
      </c>
      <c r="H211" s="71">
        <f t="shared" si="19"/>
        <v>396000000</v>
      </c>
      <c r="I211" s="71">
        <v>10030000</v>
      </c>
      <c r="J211" s="71">
        <v>0</v>
      </c>
      <c r="K211" s="71">
        <f t="shared" si="15"/>
        <v>10030000</v>
      </c>
      <c r="L211" s="71">
        <v>0</v>
      </c>
      <c r="M211" s="71">
        <v>0</v>
      </c>
      <c r="N211" s="71">
        <f t="shared" si="16"/>
        <v>0</v>
      </c>
      <c r="O211" s="71">
        <f t="shared" si="17"/>
        <v>0</v>
      </c>
      <c r="P211" s="72">
        <f t="shared" si="18"/>
        <v>10030000</v>
      </c>
    </row>
    <row r="212" spans="1:16" ht="27" customHeight="1">
      <c r="A212" s="38" t="s">
        <v>20</v>
      </c>
      <c r="B212" s="39" t="s">
        <v>20</v>
      </c>
      <c r="C212" s="39" t="s">
        <v>20</v>
      </c>
      <c r="D212" s="39" t="s">
        <v>20</v>
      </c>
      <c r="E212" s="40" t="s">
        <v>285</v>
      </c>
      <c r="F212" s="71">
        <v>22232061000</v>
      </c>
      <c r="G212" s="71">
        <v>0</v>
      </c>
      <c r="H212" s="71">
        <f t="shared" si="19"/>
        <v>22232061000</v>
      </c>
      <c r="I212" s="71">
        <v>2660737000</v>
      </c>
      <c r="J212" s="71">
        <v>0</v>
      </c>
      <c r="K212" s="71">
        <f t="shared" si="15"/>
        <v>2660737000</v>
      </c>
      <c r="L212" s="71">
        <v>1991944984</v>
      </c>
      <c r="M212" s="71">
        <v>371563206</v>
      </c>
      <c r="N212" s="71">
        <f t="shared" si="16"/>
        <v>2363508190</v>
      </c>
      <c r="O212" s="74">
        <f t="shared" si="17"/>
        <v>88.8290796873197</v>
      </c>
      <c r="P212" s="72">
        <f t="shared" si="18"/>
        <v>297228810</v>
      </c>
    </row>
    <row r="213" spans="1:16" ht="27" customHeight="1">
      <c r="A213" s="38" t="s">
        <v>20</v>
      </c>
      <c r="B213" s="39" t="s">
        <v>20</v>
      </c>
      <c r="C213" s="39" t="s">
        <v>21</v>
      </c>
      <c r="D213" s="39" t="s">
        <v>20</v>
      </c>
      <c r="E213" s="40" t="s">
        <v>286</v>
      </c>
      <c r="F213" s="71">
        <v>20762061000</v>
      </c>
      <c r="G213" s="71">
        <v>0</v>
      </c>
      <c r="H213" s="71">
        <f t="shared" si="19"/>
        <v>20762061000</v>
      </c>
      <c r="I213" s="71">
        <v>2642224000</v>
      </c>
      <c r="J213" s="71">
        <v>0</v>
      </c>
      <c r="K213" s="71">
        <f t="shared" si="15"/>
        <v>2642224000</v>
      </c>
      <c r="L213" s="71">
        <v>1991944984</v>
      </c>
      <c r="M213" s="71">
        <v>371563206</v>
      </c>
      <c r="N213" s="71">
        <f t="shared" si="16"/>
        <v>2363508190</v>
      </c>
      <c r="O213" s="74">
        <f t="shared" si="17"/>
        <v>89.45146929253538</v>
      </c>
      <c r="P213" s="72">
        <f t="shared" si="18"/>
        <v>278715810</v>
      </c>
    </row>
    <row r="214" spans="1:16" ht="27" customHeight="1">
      <c r="A214" s="38" t="s">
        <v>20</v>
      </c>
      <c r="B214" s="39" t="s">
        <v>20</v>
      </c>
      <c r="C214" s="39" t="s">
        <v>20</v>
      </c>
      <c r="D214" s="39" t="s">
        <v>23</v>
      </c>
      <c r="E214" s="40" t="s">
        <v>287</v>
      </c>
      <c r="F214" s="71">
        <v>5000000</v>
      </c>
      <c r="G214" s="71">
        <v>0</v>
      </c>
      <c r="H214" s="71">
        <f t="shared" si="19"/>
        <v>5000000</v>
      </c>
      <c r="I214" s="71">
        <v>0</v>
      </c>
      <c r="J214" s="71">
        <v>0</v>
      </c>
      <c r="K214" s="71">
        <f t="shared" si="15"/>
        <v>0</v>
      </c>
      <c r="L214" s="71">
        <v>0</v>
      </c>
      <c r="M214" s="71">
        <v>0</v>
      </c>
      <c r="N214" s="71">
        <f t="shared" si="16"/>
        <v>0</v>
      </c>
      <c r="O214" s="71">
        <v>0</v>
      </c>
      <c r="P214" s="72">
        <f t="shared" si="18"/>
        <v>0</v>
      </c>
    </row>
    <row r="215" spans="1:16" ht="27" customHeight="1">
      <c r="A215" s="38" t="s">
        <v>20</v>
      </c>
      <c r="B215" s="39" t="s">
        <v>20</v>
      </c>
      <c r="C215" s="39" t="s">
        <v>20</v>
      </c>
      <c r="D215" s="39" t="s">
        <v>21</v>
      </c>
      <c r="E215" s="40" t="s">
        <v>288</v>
      </c>
      <c r="F215" s="71">
        <v>3449000000</v>
      </c>
      <c r="G215" s="71">
        <v>0</v>
      </c>
      <c r="H215" s="71">
        <f t="shared" si="19"/>
        <v>3449000000</v>
      </c>
      <c r="I215" s="71">
        <v>24250000</v>
      </c>
      <c r="J215" s="71">
        <v>0</v>
      </c>
      <c r="K215" s="71">
        <f t="shared" si="15"/>
        <v>24250000</v>
      </c>
      <c r="L215" s="71">
        <v>24250000</v>
      </c>
      <c r="M215" s="71">
        <v>0</v>
      </c>
      <c r="N215" s="71">
        <f t="shared" si="16"/>
        <v>24250000</v>
      </c>
      <c r="O215" s="74">
        <f t="shared" si="17"/>
        <v>100</v>
      </c>
      <c r="P215" s="72">
        <f t="shared" si="18"/>
        <v>0</v>
      </c>
    </row>
    <row r="216" spans="1:16" ht="27" customHeight="1">
      <c r="A216" s="38" t="s">
        <v>20</v>
      </c>
      <c r="B216" s="39" t="s">
        <v>20</v>
      </c>
      <c r="C216" s="39" t="s">
        <v>20</v>
      </c>
      <c r="D216" s="39" t="s">
        <v>28</v>
      </c>
      <c r="E216" s="40" t="s">
        <v>289</v>
      </c>
      <c r="F216" s="71">
        <v>16694500000</v>
      </c>
      <c r="G216" s="71">
        <v>0</v>
      </c>
      <c r="H216" s="71">
        <f t="shared" si="19"/>
        <v>16694500000</v>
      </c>
      <c r="I216" s="71">
        <v>2602274000</v>
      </c>
      <c r="J216" s="71">
        <v>0</v>
      </c>
      <c r="K216" s="71">
        <f t="shared" si="15"/>
        <v>2602274000</v>
      </c>
      <c r="L216" s="71">
        <v>1958100984</v>
      </c>
      <c r="M216" s="71">
        <v>371563206</v>
      </c>
      <c r="N216" s="71">
        <f t="shared" si="16"/>
        <v>2329664190</v>
      </c>
      <c r="O216" s="74">
        <f t="shared" si="17"/>
        <v>89.52416963010045</v>
      </c>
      <c r="P216" s="72">
        <f t="shared" si="18"/>
        <v>272609810</v>
      </c>
    </row>
    <row r="217" spans="1:16" ht="27" customHeight="1">
      <c r="A217" s="38" t="s">
        <v>20</v>
      </c>
      <c r="B217" s="39" t="s">
        <v>20</v>
      </c>
      <c r="C217" s="39" t="s">
        <v>20</v>
      </c>
      <c r="D217" s="39" t="s">
        <v>32</v>
      </c>
      <c r="E217" s="40" t="s">
        <v>290</v>
      </c>
      <c r="F217" s="71">
        <v>613561000</v>
      </c>
      <c r="G217" s="71">
        <v>0</v>
      </c>
      <c r="H217" s="71">
        <f t="shared" si="19"/>
        <v>613561000</v>
      </c>
      <c r="I217" s="71">
        <v>15700000</v>
      </c>
      <c r="J217" s="71">
        <v>0</v>
      </c>
      <c r="K217" s="71">
        <f t="shared" si="15"/>
        <v>15700000</v>
      </c>
      <c r="L217" s="71">
        <v>9594000</v>
      </c>
      <c r="M217" s="71">
        <v>0</v>
      </c>
      <c r="N217" s="71">
        <f t="shared" si="16"/>
        <v>9594000</v>
      </c>
      <c r="O217" s="74">
        <f t="shared" si="17"/>
        <v>61.10828025477707</v>
      </c>
      <c r="P217" s="72">
        <f t="shared" si="18"/>
        <v>6106000</v>
      </c>
    </row>
    <row r="218" spans="1:16" ht="27" customHeight="1">
      <c r="A218" s="38" t="s">
        <v>20</v>
      </c>
      <c r="B218" s="39" t="s">
        <v>20</v>
      </c>
      <c r="C218" s="39" t="s">
        <v>28</v>
      </c>
      <c r="D218" s="39" t="s">
        <v>20</v>
      </c>
      <c r="E218" s="40" t="s">
        <v>291</v>
      </c>
      <c r="F218" s="71">
        <v>202000000</v>
      </c>
      <c r="G218" s="71">
        <v>0</v>
      </c>
      <c r="H218" s="71">
        <f t="shared" si="19"/>
        <v>202000000</v>
      </c>
      <c r="I218" s="71">
        <v>0</v>
      </c>
      <c r="J218" s="71">
        <v>0</v>
      </c>
      <c r="K218" s="71">
        <f t="shared" si="15"/>
        <v>0</v>
      </c>
      <c r="L218" s="71">
        <v>0</v>
      </c>
      <c r="M218" s="71">
        <v>0</v>
      </c>
      <c r="N218" s="71">
        <f t="shared" si="16"/>
        <v>0</v>
      </c>
      <c r="O218" s="71">
        <v>0</v>
      </c>
      <c r="P218" s="72">
        <f t="shared" si="18"/>
        <v>0</v>
      </c>
    </row>
    <row r="219" spans="1:16" ht="27" customHeight="1">
      <c r="A219" s="38" t="s">
        <v>20</v>
      </c>
      <c r="B219" s="39" t="s">
        <v>20</v>
      </c>
      <c r="C219" s="39" t="s">
        <v>20</v>
      </c>
      <c r="D219" s="39" t="s">
        <v>23</v>
      </c>
      <c r="E219" s="40" t="s">
        <v>292</v>
      </c>
      <c r="F219" s="71">
        <v>202000000</v>
      </c>
      <c r="G219" s="71">
        <v>0</v>
      </c>
      <c r="H219" s="71">
        <f t="shared" si="19"/>
        <v>202000000</v>
      </c>
      <c r="I219" s="71">
        <v>0</v>
      </c>
      <c r="J219" s="71">
        <v>0</v>
      </c>
      <c r="K219" s="71">
        <f t="shared" si="15"/>
        <v>0</v>
      </c>
      <c r="L219" s="71">
        <v>0</v>
      </c>
      <c r="M219" s="71">
        <v>0</v>
      </c>
      <c r="N219" s="71">
        <f t="shared" si="16"/>
        <v>0</v>
      </c>
      <c r="O219" s="71">
        <v>0</v>
      </c>
      <c r="P219" s="72">
        <f t="shared" si="18"/>
        <v>0</v>
      </c>
    </row>
    <row r="220" spans="1:16" ht="27" customHeight="1">
      <c r="A220" s="76" t="s">
        <v>20</v>
      </c>
      <c r="B220" s="77" t="s">
        <v>20</v>
      </c>
      <c r="C220" s="77" t="s">
        <v>32</v>
      </c>
      <c r="D220" s="77" t="s">
        <v>20</v>
      </c>
      <c r="E220" s="78" t="s">
        <v>293</v>
      </c>
      <c r="F220" s="79">
        <v>1268000000</v>
      </c>
      <c r="G220" s="79">
        <v>0</v>
      </c>
      <c r="H220" s="79">
        <f t="shared" si="19"/>
        <v>1268000000</v>
      </c>
      <c r="I220" s="79">
        <v>18513000</v>
      </c>
      <c r="J220" s="79">
        <v>0</v>
      </c>
      <c r="K220" s="79">
        <f t="shared" si="15"/>
        <v>18513000</v>
      </c>
      <c r="L220" s="79">
        <v>0</v>
      </c>
      <c r="M220" s="79">
        <v>0</v>
      </c>
      <c r="N220" s="79">
        <f t="shared" si="16"/>
        <v>0</v>
      </c>
      <c r="O220" s="79">
        <f t="shared" si="17"/>
        <v>0</v>
      </c>
      <c r="P220" s="81">
        <f t="shared" si="18"/>
        <v>18513000</v>
      </c>
    </row>
    <row r="221" spans="1:16" ht="27" customHeight="1">
      <c r="A221" s="38" t="s">
        <v>20</v>
      </c>
      <c r="B221" s="39" t="s">
        <v>20</v>
      </c>
      <c r="C221" s="39" t="s">
        <v>20</v>
      </c>
      <c r="D221" s="39" t="s">
        <v>23</v>
      </c>
      <c r="E221" s="40" t="s">
        <v>294</v>
      </c>
      <c r="F221" s="71">
        <v>1268000000</v>
      </c>
      <c r="G221" s="71">
        <v>0</v>
      </c>
      <c r="H221" s="71">
        <f t="shared" si="19"/>
        <v>1268000000</v>
      </c>
      <c r="I221" s="71">
        <v>18513000</v>
      </c>
      <c r="J221" s="71">
        <v>0</v>
      </c>
      <c r="K221" s="71">
        <f t="shared" si="15"/>
        <v>18513000</v>
      </c>
      <c r="L221" s="71">
        <v>0</v>
      </c>
      <c r="M221" s="71">
        <v>0</v>
      </c>
      <c r="N221" s="71">
        <f t="shared" si="16"/>
        <v>0</v>
      </c>
      <c r="O221" s="71">
        <f t="shared" si="17"/>
        <v>0</v>
      </c>
      <c r="P221" s="72">
        <f t="shared" si="18"/>
        <v>18513000</v>
      </c>
    </row>
    <row r="222" spans="1:16" ht="27" customHeight="1">
      <c r="A222" s="38" t="s">
        <v>20</v>
      </c>
      <c r="B222" s="39" t="s">
        <v>21</v>
      </c>
      <c r="C222" s="39" t="s">
        <v>20</v>
      </c>
      <c r="D222" s="39" t="s">
        <v>20</v>
      </c>
      <c r="E222" s="40" t="s">
        <v>295</v>
      </c>
      <c r="F222" s="71">
        <v>1166000000</v>
      </c>
      <c r="G222" s="71">
        <v>0</v>
      </c>
      <c r="H222" s="71">
        <f t="shared" si="19"/>
        <v>1166000000</v>
      </c>
      <c r="I222" s="71">
        <v>24079000</v>
      </c>
      <c r="J222" s="71">
        <v>0</v>
      </c>
      <c r="K222" s="71">
        <f t="shared" si="15"/>
        <v>24079000</v>
      </c>
      <c r="L222" s="71">
        <v>22095987</v>
      </c>
      <c r="M222" s="71">
        <v>0</v>
      </c>
      <c r="N222" s="71">
        <f t="shared" si="16"/>
        <v>22095987</v>
      </c>
      <c r="O222" s="74">
        <f t="shared" si="17"/>
        <v>91.76455417583786</v>
      </c>
      <c r="P222" s="72">
        <f t="shared" si="18"/>
        <v>1983013</v>
      </c>
    </row>
    <row r="223" spans="1:16" ht="27" customHeight="1">
      <c r="A223" s="38" t="s">
        <v>20</v>
      </c>
      <c r="B223" s="39" t="s">
        <v>20</v>
      </c>
      <c r="C223" s="39" t="s">
        <v>20</v>
      </c>
      <c r="D223" s="39" t="s">
        <v>20</v>
      </c>
      <c r="E223" s="40" t="s">
        <v>296</v>
      </c>
      <c r="F223" s="71">
        <v>1166000000</v>
      </c>
      <c r="G223" s="71">
        <v>0</v>
      </c>
      <c r="H223" s="71">
        <f t="shared" si="19"/>
        <v>1166000000</v>
      </c>
      <c r="I223" s="71">
        <v>24079000</v>
      </c>
      <c r="J223" s="71">
        <v>0</v>
      </c>
      <c r="K223" s="71">
        <f t="shared" si="15"/>
        <v>24079000</v>
      </c>
      <c r="L223" s="71">
        <v>22095987</v>
      </c>
      <c r="M223" s="71">
        <v>0</v>
      </c>
      <c r="N223" s="71">
        <f t="shared" si="16"/>
        <v>22095987</v>
      </c>
      <c r="O223" s="74">
        <f t="shared" si="17"/>
        <v>91.76455417583786</v>
      </c>
      <c r="P223" s="72">
        <f t="shared" si="18"/>
        <v>1983013</v>
      </c>
    </row>
    <row r="224" spans="1:16" ht="27" customHeight="1">
      <c r="A224" s="38" t="s">
        <v>20</v>
      </c>
      <c r="B224" s="39" t="s">
        <v>20</v>
      </c>
      <c r="C224" s="39" t="s">
        <v>23</v>
      </c>
      <c r="D224" s="39" t="s">
        <v>20</v>
      </c>
      <c r="E224" s="40" t="s">
        <v>297</v>
      </c>
      <c r="F224" s="71">
        <v>1166000000</v>
      </c>
      <c r="G224" s="71">
        <v>0</v>
      </c>
      <c r="H224" s="71">
        <f t="shared" si="19"/>
        <v>1166000000</v>
      </c>
      <c r="I224" s="71">
        <v>24079000</v>
      </c>
      <c r="J224" s="71">
        <v>0</v>
      </c>
      <c r="K224" s="71">
        <f t="shared" si="15"/>
        <v>24079000</v>
      </c>
      <c r="L224" s="71">
        <v>22095987</v>
      </c>
      <c r="M224" s="71">
        <v>0</v>
      </c>
      <c r="N224" s="71">
        <f t="shared" si="16"/>
        <v>22095987</v>
      </c>
      <c r="O224" s="74">
        <f t="shared" si="17"/>
        <v>91.76455417583786</v>
      </c>
      <c r="P224" s="72">
        <f t="shared" si="18"/>
        <v>1983013</v>
      </c>
    </row>
    <row r="225" spans="1:16" ht="27" customHeight="1">
      <c r="A225" s="38" t="s">
        <v>20</v>
      </c>
      <c r="B225" s="39" t="s">
        <v>20</v>
      </c>
      <c r="C225" s="39" t="s">
        <v>20</v>
      </c>
      <c r="D225" s="39" t="s">
        <v>23</v>
      </c>
      <c r="E225" s="40" t="s">
        <v>298</v>
      </c>
      <c r="F225" s="71">
        <v>166000000</v>
      </c>
      <c r="G225" s="71">
        <v>0</v>
      </c>
      <c r="H225" s="71">
        <f t="shared" si="19"/>
        <v>166000000</v>
      </c>
      <c r="I225" s="71">
        <v>5859000</v>
      </c>
      <c r="J225" s="71">
        <v>0</v>
      </c>
      <c r="K225" s="71">
        <f t="shared" si="15"/>
        <v>5859000</v>
      </c>
      <c r="L225" s="71">
        <v>5585280</v>
      </c>
      <c r="M225" s="71">
        <v>0</v>
      </c>
      <c r="N225" s="71">
        <f t="shared" si="16"/>
        <v>5585280</v>
      </c>
      <c r="O225" s="74">
        <f t="shared" si="17"/>
        <v>95.32821300563235</v>
      </c>
      <c r="P225" s="72">
        <f t="shared" si="18"/>
        <v>273720</v>
      </c>
    </row>
    <row r="226" spans="1:16" ht="27" customHeight="1">
      <c r="A226" s="38" t="s">
        <v>20</v>
      </c>
      <c r="B226" s="39" t="s">
        <v>20</v>
      </c>
      <c r="C226" s="39" t="s">
        <v>20</v>
      </c>
      <c r="D226" s="39" t="s">
        <v>21</v>
      </c>
      <c r="E226" s="40" t="s">
        <v>299</v>
      </c>
      <c r="F226" s="71">
        <v>1000000000</v>
      </c>
      <c r="G226" s="71">
        <v>0</v>
      </c>
      <c r="H226" s="71">
        <f t="shared" si="19"/>
        <v>1000000000</v>
      </c>
      <c r="I226" s="71">
        <v>18220000</v>
      </c>
      <c r="J226" s="71">
        <v>0</v>
      </c>
      <c r="K226" s="71">
        <f t="shared" si="15"/>
        <v>18220000</v>
      </c>
      <c r="L226" s="71">
        <v>16510707</v>
      </c>
      <c r="M226" s="71">
        <v>0</v>
      </c>
      <c r="N226" s="71">
        <f t="shared" si="16"/>
        <v>16510707</v>
      </c>
      <c r="O226" s="74">
        <f t="shared" si="17"/>
        <v>90.61858946212953</v>
      </c>
      <c r="P226" s="72">
        <f t="shared" si="18"/>
        <v>1709293</v>
      </c>
    </row>
    <row r="227" spans="1:16" ht="27" customHeight="1">
      <c r="A227" s="38" t="s">
        <v>20</v>
      </c>
      <c r="B227" s="39" t="s">
        <v>28</v>
      </c>
      <c r="C227" s="39" t="s">
        <v>20</v>
      </c>
      <c r="D227" s="39" t="s">
        <v>20</v>
      </c>
      <c r="E227" s="40" t="s">
        <v>300</v>
      </c>
      <c r="F227" s="71">
        <v>2596500000</v>
      </c>
      <c r="G227" s="71">
        <v>0</v>
      </c>
      <c r="H227" s="71">
        <f t="shared" si="19"/>
        <v>2596500000</v>
      </c>
      <c r="I227" s="71">
        <v>101495000</v>
      </c>
      <c r="J227" s="71">
        <v>0</v>
      </c>
      <c r="K227" s="71">
        <f t="shared" si="15"/>
        <v>101495000</v>
      </c>
      <c r="L227" s="71">
        <v>0</v>
      </c>
      <c r="M227" s="71">
        <v>0</v>
      </c>
      <c r="N227" s="71">
        <f t="shared" si="16"/>
        <v>0</v>
      </c>
      <c r="O227" s="71">
        <f t="shared" si="17"/>
        <v>0</v>
      </c>
      <c r="P227" s="72">
        <f t="shared" si="18"/>
        <v>101495000</v>
      </c>
    </row>
    <row r="228" spans="1:16" ht="27" customHeight="1">
      <c r="A228" s="38" t="s">
        <v>20</v>
      </c>
      <c r="B228" s="39" t="s">
        <v>20</v>
      </c>
      <c r="C228" s="39" t="s">
        <v>20</v>
      </c>
      <c r="D228" s="39" t="s">
        <v>20</v>
      </c>
      <c r="E228" s="40" t="s">
        <v>301</v>
      </c>
      <c r="F228" s="71">
        <v>2596500000</v>
      </c>
      <c r="G228" s="71">
        <v>0</v>
      </c>
      <c r="H228" s="71">
        <f t="shared" si="19"/>
        <v>2596500000</v>
      </c>
      <c r="I228" s="71">
        <v>101495000</v>
      </c>
      <c r="J228" s="71">
        <v>0</v>
      </c>
      <c r="K228" s="71">
        <f t="shared" si="15"/>
        <v>101495000</v>
      </c>
      <c r="L228" s="71">
        <v>0</v>
      </c>
      <c r="M228" s="71">
        <v>0</v>
      </c>
      <c r="N228" s="71">
        <f t="shared" si="16"/>
        <v>0</v>
      </c>
      <c r="O228" s="71">
        <f t="shared" si="17"/>
        <v>0</v>
      </c>
      <c r="P228" s="72">
        <f t="shared" si="18"/>
        <v>101495000</v>
      </c>
    </row>
    <row r="229" spans="1:16" ht="27" customHeight="1">
      <c r="A229" s="38" t="s">
        <v>20</v>
      </c>
      <c r="B229" s="39" t="s">
        <v>20</v>
      </c>
      <c r="C229" s="39" t="s">
        <v>23</v>
      </c>
      <c r="D229" s="39" t="s">
        <v>20</v>
      </c>
      <c r="E229" s="40" t="s">
        <v>302</v>
      </c>
      <c r="F229" s="71">
        <v>200000000</v>
      </c>
      <c r="G229" s="71">
        <v>0</v>
      </c>
      <c r="H229" s="71">
        <f t="shared" si="19"/>
        <v>200000000</v>
      </c>
      <c r="I229" s="71">
        <v>30000</v>
      </c>
      <c r="J229" s="71">
        <v>0</v>
      </c>
      <c r="K229" s="71">
        <f t="shared" si="15"/>
        <v>30000</v>
      </c>
      <c r="L229" s="71">
        <v>0</v>
      </c>
      <c r="M229" s="71">
        <v>0</v>
      </c>
      <c r="N229" s="71">
        <f t="shared" si="16"/>
        <v>0</v>
      </c>
      <c r="O229" s="71">
        <f t="shared" si="17"/>
        <v>0</v>
      </c>
      <c r="P229" s="72">
        <f t="shared" si="18"/>
        <v>30000</v>
      </c>
    </row>
    <row r="230" spans="1:16" ht="27" customHeight="1">
      <c r="A230" s="38" t="s">
        <v>20</v>
      </c>
      <c r="B230" s="39" t="s">
        <v>20</v>
      </c>
      <c r="C230" s="39" t="s">
        <v>20</v>
      </c>
      <c r="D230" s="39" t="s">
        <v>23</v>
      </c>
      <c r="E230" s="40" t="s">
        <v>303</v>
      </c>
      <c r="F230" s="71">
        <v>200000000</v>
      </c>
      <c r="G230" s="71">
        <v>0</v>
      </c>
      <c r="H230" s="71">
        <f t="shared" si="19"/>
        <v>200000000</v>
      </c>
      <c r="I230" s="71">
        <v>30000</v>
      </c>
      <c r="J230" s="71">
        <v>0</v>
      </c>
      <c r="K230" s="71">
        <f t="shared" si="15"/>
        <v>30000</v>
      </c>
      <c r="L230" s="71">
        <v>0</v>
      </c>
      <c r="M230" s="71">
        <v>0</v>
      </c>
      <c r="N230" s="71">
        <f t="shared" si="16"/>
        <v>0</v>
      </c>
      <c r="O230" s="71">
        <f t="shared" si="17"/>
        <v>0</v>
      </c>
      <c r="P230" s="72">
        <f t="shared" si="18"/>
        <v>30000</v>
      </c>
    </row>
    <row r="231" spans="1:16" ht="27" customHeight="1">
      <c r="A231" s="38" t="s">
        <v>20</v>
      </c>
      <c r="B231" s="39" t="s">
        <v>20</v>
      </c>
      <c r="C231" s="39" t="s">
        <v>21</v>
      </c>
      <c r="D231" s="39" t="s">
        <v>20</v>
      </c>
      <c r="E231" s="40" t="s">
        <v>304</v>
      </c>
      <c r="F231" s="71">
        <v>2396500000</v>
      </c>
      <c r="G231" s="71">
        <v>0</v>
      </c>
      <c r="H231" s="71">
        <f t="shared" si="19"/>
        <v>2396500000</v>
      </c>
      <c r="I231" s="71">
        <v>101465000</v>
      </c>
      <c r="J231" s="71">
        <v>0</v>
      </c>
      <c r="K231" s="71">
        <f t="shared" si="15"/>
        <v>101465000</v>
      </c>
      <c r="L231" s="71">
        <v>0</v>
      </c>
      <c r="M231" s="71">
        <v>0</v>
      </c>
      <c r="N231" s="71">
        <f t="shared" si="16"/>
        <v>0</v>
      </c>
      <c r="O231" s="71">
        <f t="shared" si="17"/>
        <v>0</v>
      </c>
      <c r="P231" s="72">
        <f t="shared" si="18"/>
        <v>101465000</v>
      </c>
    </row>
    <row r="232" spans="1:16" ht="27" customHeight="1">
      <c r="A232" s="38" t="s">
        <v>20</v>
      </c>
      <c r="B232" s="39" t="s">
        <v>20</v>
      </c>
      <c r="C232" s="39" t="s">
        <v>20</v>
      </c>
      <c r="D232" s="39" t="s">
        <v>23</v>
      </c>
      <c r="E232" s="40" t="s">
        <v>305</v>
      </c>
      <c r="F232" s="71">
        <v>2356500000</v>
      </c>
      <c r="G232" s="71">
        <v>0</v>
      </c>
      <c r="H232" s="71">
        <f t="shared" si="19"/>
        <v>2356500000</v>
      </c>
      <c r="I232" s="71">
        <v>101465000</v>
      </c>
      <c r="J232" s="71">
        <v>0</v>
      </c>
      <c r="K232" s="71">
        <f t="shared" si="15"/>
        <v>101465000</v>
      </c>
      <c r="L232" s="71">
        <v>0</v>
      </c>
      <c r="M232" s="71">
        <v>0</v>
      </c>
      <c r="N232" s="71">
        <f t="shared" si="16"/>
        <v>0</v>
      </c>
      <c r="O232" s="71">
        <f t="shared" si="17"/>
        <v>0</v>
      </c>
      <c r="P232" s="72">
        <f t="shared" si="18"/>
        <v>101465000</v>
      </c>
    </row>
    <row r="233" spans="1:16" ht="27" customHeight="1">
      <c r="A233" s="38" t="s">
        <v>20</v>
      </c>
      <c r="B233" s="39" t="s">
        <v>20</v>
      </c>
      <c r="C233" s="39" t="s">
        <v>20</v>
      </c>
      <c r="D233" s="39" t="s">
        <v>21</v>
      </c>
      <c r="E233" s="40" t="s">
        <v>306</v>
      </c>
      <c r="F233" s="71">
        <v>40000000</v>
      </c>
      <c r="G233" s="71">
        <v>0</v>
      </c>
      <c r="H233" s="71">
        <f t="shared" si="19"/>
        <v>40000000</v>
      </c>
      <c r="I233" s="71">
        <v>0</v>
      </c>
      <c r="J233" s="71">
        <v>0</v>
      </c>
      <c r="K233" s="71">
        <f t="shared" si="15"/>
        <v>0</v>
      </c>
      <c r="L233" s="71">
        <v>0</v>
      </c>
      <c r="M233" s="71">
        <v>0</v>
      </c>
      <c r="N233" s="71">
        <f t="shared" si="16"/>
        <v>0</v>
      </c>
      <c r="O233" s="71">
        <v>0</v>
      </c>
      <c r="P233" s="72">
        <f t="shared" si="18"/>
        <v>0</v>
      </c>
    </row>
    <row r="234" spans="1:16" ht="27" customHeight="1">
      <c r="A234" s="38" t="s">
        <v>20</v>
      </c>
      <c r="B234" s="39" t="s">
        <v>32</v>
      </c>
      <c r="C234" s="39" t="s">
        <v>20</v>
      </c>
      <c r="D234" s="39" t="s">
        <v>20</v>
      </c>
      <c r="E234" s="40" t="s">
        <v>307</v>
      </c>
      <c r="F234" s="71">
        <v>27000000</v>
      </c>
      <c r="G234" s="71">
        <v>0</v>
      </c>
      <c r="H234" s="71">
        <f t="shared" si="19"/>
        <v>27000000</v>
      </c>
      <c r="I234" s="71">
        <v>3575000</v>
      </c>
      <c r="J234" s="71">
        <v>0</v>
      </c>
      <c r="K234" s="71">
        <f t="shared" si="15"/>
        <v>3575000</v>
      </c>
      <c r="L234" s="71">
        <v>3450000</v>
      </c>
      <c r="M234" s="71">
        <v>0</v>
      </c>
      <c r="N234" s="71">
        <f t="shared" si="16"/>
        <v>3450000</v>
      </c>
      <c r="O234" s="74">
        <f t="shared" si="17"/>
        <v>96.5034965034965</v>
      </c>
      <c r="P234" s="72">
        <f t="shared" si="18"/>
        <v>125000</v>
      </c>
    </row>
    <row r="235" spans="1:16" ht="27" customHeight="1">
      <c r="A235" s="38" t="s">
        <v>20</v>
      </c>
      <c r="B235" s="39" t="s">
        <v>20</v>
      </c>
      <c r="C235" s="39" t="s">
        <v>20</v>
      </c>
      <c r="D235" s="39" t="s">
        <v>20</v>
      </c>
      <c r="E235" s="40" t="s">
        <v>308</v>
      </c>
      <c r="F235" s="71">
        <v>27000000</v>
      </c>
      <c r="G235" s="71">
        <v>0</v>
      </c>
      <c r="H235" s="71">
        <f t="shared" si="19"/>
        <v>27000000</v>
      </c>
      <c r="I235" s="71">
        <v>3575000</v>
      </c>
      <c r="J235" s="71">
        <v>0</v>
      </c>
      <c r="K235" s="71">
        <f t="shared" si="15"/>
        <v>3575000</v>
      </c>
      <c r="L235" s="71">
        <v>3450000</v>
      </c>
      <c r="M235" s="71">
        <v>0</v>
      </c>
      <c r="N235" s="71">
        <f t="shared" si="16"/>
        <v>3450000</v>
      </c>
      <c r="O235" s="74">
        <f t="shared" si="17"/>
        <v>96.5034965034965</v>
      </c>
      <c r="P235" s="72">
        <f t="shared" si="18"/>
        <v>125000</v>
      </c>
    </row>
    <row r="236" spans="1:16" ht="27" customHeight="1">
      <c r="A236" s="38" t="s">
        <v>20</v>
      </c>
      <c r="B236" s="39" t="s">
        <v>20</v>
      </c>
      <c r="C236" s="39" t="s">
        <v>23</v>
      </c>
      <c r="D236" s="39" t="s">
        <v>20</v>
      </c>
      <c r="E236" s="40" t="s">
        <v>309</v>
      </c>
      <c r="F236" s="71">
        <v>27000000</v>
      </c>
      <c r="G236" s="71">
        <v>0</v>
      </c>
      <c r="H236" s="71">
        <f t="shared" si="19"/>
        <v>27000000</v>
      </c>
      <c r="I236" s="71">
        <v>3575000</v>
      </c>
      <c r="J236" s="71">
        <v>0</v>
      </c>
      <c r="K236" s="71">
        <f t="shared" si="15"/>
        <v>3575000</v>
      </c>
      <c r="L236" s="71">
        <v>3450000</v>
      </c>
      <c r="M236" s="71">
        <v>0</v>
      </c>
      <c r="N236" s="71">
        <f t="shared" si="16"/>
        <v>3450000</v>
      </c>
      <c r="O236" s="74">
        <f t="shared" si="17"/>
        <v>96.5034965034965</v>
      </c>
      <c r="P236" s="72">
        <f t="shared" si="18"/>
        <v>125000</v>
      </c>
    </row>
    <row r="237" spans="1:16" ht="27" customHeight="1">
      <c r="A237" s="38" t="s">
        <v>20</v>
      </c>
      <c r="B237" s="39" t="s">
        <v>20</v>
      </c>
      <c r="C237" s="39" t="s">
        <v>20</v>
      </c>
      <c r="D237" s="39" t="s">
        <v>23</v>
      </c>
      <c r="E237" s="40" t="s">
        <v>310</v>
      </c>
      <c r="F237" s="71">
        <v>27000000</v>
      </c>
      <c r="G237" s="71">
        <v>0</v>
      </c>
      <c r="H237" s="71">
        <f t="shared" si="19"/>
        <v>27000000</v>
      </c>
      <c r="I237" s="71">
        <v>3575000</v>
      </c>
      <c r="J237" s="71">
        <v>0</v>
      </c>
      <c r="K237" s="71">
        <f t="shared" si="15"/>
        <v>3575000</v>
      </c>
      <c r="L237" s="71">
        <v>3450000</v>
      </c>
      <c r="M237" s="71">
        <v>0</v>
      </c>
      <c r="N237" s="71">
        <f t="shared" si="16"/>
        <v>3450000</v>
      </c>
      <c r="O237" s="74">
        <f t="shared" si="17"/>
        <v>96.5034965034965</v>
      </c>
      <c r="P237" s="72">
        <f t="shared" si="18"/>
        <v>125000</v>
      </c>
    </row>
    <row r="238" spans="1:16" ht="27" customHeight="1">
      <c r="A238" s="38" t="s">
        <v>20</v>
      </c>
      <c r="B238" s="39" t="s">
        <v>36</v>
      </c>
      <c r="C238" s="39" t="s">
        <v>20</v>
      </c>
      <c r="D238" s="39" t="s">
        <v>20</v>
      </c>
      <c r="E238" s="40" t="s">
        <v>311</v>
      </c>
      <c r="F238" s="71">
        <v>14365200000</v>
      </c>
      <c r="G238" s="71">
        <v>0</v>
      </c>
      <c r="H238" s="71">
        <f t="shared" si="19"/>
        <v>14365200000</v>
      </c>
      <c r="I238" s="71">
        <v>2611668000</v>
      </c>
      <c r="J238" s="71">
        <v>0</v>
      </c>
      <c r="K238" s="71">
        <f t="shared" si="15"/>
        <v>2611668000</v>
      </c>
      <c r="L238" s="71">
        <v>1318469783</v>
      </c>
      <c r="M238" s="71">
        <v>1150103469</v>
      </c>
      <c r="N238" s="71">
        <f t="shared" si="16"/>
        <v>2468573252</v>
      </c>
      <c r="O238" s="74">
        <f t="shared" si="17"/>
        <v>94.52094416288747</v>
      </c>
      <c r="P238" s="72">
        <f t="shared" si="18"/>
        <v>143094748</v>
      </c>
    </row>
    <row r="239" spans="1:16" ht="27" customHeight="1">
      <c r="A239" s="38" t="s">
        <v>20</v>
      </c>
      <c r="B239" s="39" t="s">
        <v>20</v>
      </c>
      <c r="C239" s="39" t="s">
        <v>20</v>
      </c>
      <c r="D239" s="39" t="s">
        <v>20</v>
      </c>
      <c r="E239" s="40" t="s">
        <v>312</v>
      </c>
      <c r="F239" s="71">
        <v>283000000</v>
      </c>
      <c r="G239" s="71">
        <v>0</v>
      </c>
      <c r="H239" s="71">
        <f t="shared" si="19"/>
        <v>283000000</v>
      </c>
      <c r="I239" s="71">
        <v>23100000</v>
      </c>
      <c r="J239" s="71">
        <v>0</v>
      </c>
      <c r="K239" s="71">
        <f t="shared" si="15"/>
        <v>23100000</v>
      </c>
      <c r="L239" s="71">
        <v>0</v>
      </c>
      <c r="M239" s="71">
        <v>23100000</v>
      </c>
      <c r="N239" s="71">
        <f t="shared" si="16"/>
        <v>23100000</v>
      </c>
      <c r="O239" s="74">
        <f t="shared" si="17"/>
        <v>100</v>
      </c>
      <c r="P239" s="72">
        <f t="shared" si="18"/>
        <v>0</v>
      </c>
    </row>
    <row r="240" spans="1:16" ht="27" customHeight="1">
      <c r="A240" s="38" t="s">
        <v>20</v>
      </c>
      <c r="B240" s="39" t="s">
        <v>20</v>
      </c>
      <c r="C240" s="39" t="s">
        <v>23</v>
      </c>
      <c r="D240" s="39" t="s">
        <v>20</v>
      </c>
      <c r="E240" s="40" t="s">
        <v>313</v>
      </c>
      <c r="F240" s="71">
        <v>160000000</v>
      </c>
      <c r="G240" s="71">
        <v>0</v>
      </c>
      <c r="H240" s="71">
        <f t="shared" si="19"/>
        <v>160000000</v>
      </c>
      <c r="I240" s="71">
        <v>23100000</v>
      </c>
      <c r="J240" s="71">
        <v>0</v>
      </c>
      <c r="K240" s="71">
        <f t="shared" si="15"/>
        <v>23100000</v>
      </c>
      <c r="L240" s="71">
        <v>0</v>
      </c>
      <c r="M240" s="71">
        <v>23100000</v>
      </c>
      <c r="N240" s="71">
        <f t="shared" si="16"/>
        <v>23100000</v>
      </c>
      <c r="O240" s="74">
        <f t="shared" si="17"/>
        <v>100</v>
      </c>
      <c r="P240" s="72">
        <f t="shared" si="18"/>
        <v>0</v>
      </c>
    </row>
    <row r="241" spans="1:16" ht="27" customHeight="1">
      <c r="A241" s="38" t="s">
        <v>20</v>
      </c>
      <c r="B241" s="39" t="s">
        <v>20</v>
      </c>
      <c r="C241" s="39" t="s">
        <v>20</v>
      </c>
      <c r="D241" s="39" t="s">
        <v>23</v>
      </c>
      <c r="E241" s="40" t="s">
        <v>314</v>
      </c>
      <c r="F241" s="71">
        <v>160000000</v>
      </c>
      <c r="G241" s="71">
        <v>0</v>
      </c>
      <c r="H241" s="71">
        <f t="shared" si="19"/>
        <v>160000000</v>
      </c>
      <c r="I241" s="71">
        <v>23100000</v>
      </c>
      <c r="J241" s="71">
        <v>0</v>
      </c>
      <c r="K241" s="71">
        <f t="shared" si="15"/>
        <v>23100000</v>
      </c>
      <c r="L241" s="71">
        <v>0</v>
      </c>
      <c r="M241" s="71">
        <v>23100000</v>
      </c>
      <c r="N241" s="71">
        <f t="shared" si="16"/>
        <v>23100000</v>
      </c>
      <c r="O241" s="74">
        <f t="shared" si="17"/>
        <v>100</v>
      </c>
      <c r="P241" s="72">
        <f t="shared" si="18"/>
        <v>0</v>
      </c>
    </row>
    <row r="242" spans="1:16" ht="27" customHeight="1">
      <c r="A242" s="38" t="s">
        <v>20</v>
      </c>
      <c r="B242" s="39" t="s">
        <v>20</v>
      </c>
      <c r="C242" s="39" t="s">
        <v>21</v>
      </c>
      <c r="D242" s="39" t="s">
        <v>20</v>
      </c>
      <c r="E242" s="40" t="s">
        <v>315</v>
      </c>
      <c r="F242" s="71">
        <v>123000000</v>
      </c>
      <c r="G242" s="71">
        <v>0</v>
      </c>
      <c r="H242" s="71">
        <f t="shared" si="19"/>
        <v>123000000</v>
      </c>
      <c r="I242" s="71">
        <v>0</v>
      </c>
      <c r="J242" s="71">
        <v>0</v>
      </c>
      <c r="K242" s="71">
        <f t="shared" si="15"/>
        <v>0</v>
      </c>
      <c r="L242" s="71">
        <v>0</v>
      </c>
      <c r="M242" s="71">
        <v>0</v>
      </c>
      <c r="N242" s="71">
        <f t="shared" si="16"/>
        <v>0</v>
      </c>
      <c r="O242" s="71">
        <v>0</v>
      </c>
      <c r="P242" s="72">
        <f t="shared" si="18"/>
        <v>0</v>
      </c>
    </row>
    <row r="243" spans="1:16" ht="27" customHeight="1">
      <c r="A243" s="38" t="s">
        <v>20</v>
      </c>
      <c r="B243" s="39" t="s">
        <v>20</v>
      </c>
      <c r="C243" s="39" t="s">
        <v>20</v>
      </c>
      <c r="D243" s="39" t="s">
        <v>23</v>
      </c>
      <c r="E243" s="40" t="s">
        <v>316</v>
      </c>
      <c r="F243" s="71">
        <v>123000000</v>
      </c>
      <c r="G243" s="71">
        <v>0</v>
      </c>
      <c r="H243" s="71">
        <f t="shared" si="19"/>
        <v>123000000</v>
      </c>
      <c r="I243" s="71">
        <v>0</v>
      </c>
      <c r="J243" s="71">
        <v>0</v>
      </c>
      <c r="K243" s="71">
        <f t="shared" si="15"/>
        <v>0</v>
      </c>
      <c r="L243" s="71">
        <v>0</v>
      </c>
      <c r="M243" s="71">
        <v>0</v>
      </c>
      <c r="N243" s="71">
        <f t="shared" si="16"/>
        <v>0</v>
      </c>
      <c r="O243" s="71">
        <v>0</v>
      </c>
      <c r="P243" s="72">
        <f t="shared" si="18"/>
        <v>0</v>
      </c>
    </row>
    <row r="244" spans="1:16" ht="27" customHeight="1">
      <c r="A244" s="76" t="s">
        <v>20</v>
      </c>
      <c r="B244" s="77" t="s">
        <v>20</v>
      </c>
      <c r="C244" s="77" t="s">
        <v>20</v>
      </c>
      <c r="D244" s="77" t="s">
        <v>20</v>
      </c>
      <c r="E244" s="78" t="s">
        <v>317</v>
      </c>
      <c r="F244" s="79">
        <v>14082200000</v>
      </c>
      <c r="G244" s="79">
        <v>0</v>
      </c>
      <c r="H244" s="79">
        <f t="shared" si="19"/>
        <v>14082200000</v>
      </c>
      <c r="I244" s="79">
        <v>2588568000</v>
      </c>
      <c r="J244" s="79">
        <v>0</v>
      </c>
      <c r="K244" s="79">
        <f t="shared" si="15"/>
        <v>2588568000</v>
      </c>
      <c r="L244" s="79">
        <v>1318469783</v>
      </c>
      <c r="M244" s="79">
        <v>1127003469</v>
      </c>
      <c r="N244" s="79">
        <f t="shared" si="16"/>
        <v>2445473252</v>
      </c>
      <c r="O244" s="109">
        <f t="shared" si="17"/>
        <v>94.47204987467974</v>
      </c>
      <c r="P244" s="81">
        <f t="shared" si="18"/>
        <v>143094748</v>
      </c>
    </row>
    <row r="245" spans="1:16" ht="27" customHeight="1">
      <c r="A245" s="38" t="s">
        <v>20</v>
      </c>
      <c r="B245" s="39" t="s">
        <v>20</v>
      </c>
      <c r="C245" s="39" t="s">
        <v>28</v>
      </c>
      <c r="D245" s="39" t="s">
        <v>20</v>
      </c>
      <c r="E245" s="40" t="s">
        <v>318</v>
      </c>
      <c r="F245" s="71">
        <v>300000000</v>
      </c>
      <c r="G245" s="71">
        <v>0</v>
      </c>
      <c r="H245" s="71">
        <f t="shared" si="19"/>
        <v>300000000</v>
      </c>
      <c r="I245" s="71">
        <v>88729000</v>
      </c>
      <c r="J245" s="71">
        <v>0</v>
      </c>
      <c r="K245" s="71">
        <f t="shared" si="15"/>
        <v>88729000</v>
      </c>
      <c r="L245" s="71">
        <v>85803559</v>
      </c>
      <c r="M245" s="71">
        <v>0</v>
      </c>
      <c r="N245" s="71">
        <f t="shared" si="16"/>
        <v>85803559</v>
      </c>
      <c r="O245" s="74">
        <f t="shared" si="17"/>
        <v>96.7029483032605</v>
      </c>
      <c r="P245" s="72">
        <f t="shared" si="18"/>
        <v>2925441</v>
      </c>
    </row>
    <row r="246" spans="1:16" ht="27" customHeight="1">
      <c r="A246" s="38" t="s">
        <v>20</v>
      </c>
      <c r="B246" s="39" t="s">
        <v>20</v>
      </c>
      <c r="C246" s="39" t="s">
        <v>20</v>
      </c>
      <c r="D246" s="39" t="s">
        <v>23</v>
      </c>
      <c r="E246" s="40" t="s">
        <v>319</v>
      </c>
      <c r="F246" s="71">
        <v>300000000</v>
      </c>
      <c r="G246" s="71">
        <v>0</v>
      </c>
      <c r="H246" s="71">
        <f t="shared" si="19"/>
        <v>300000000</v>
      </c>
      <c r="I246" s="71">
        <v>88729000</v>
      </c>
      <c r="J246" s="71">
        <v>0</v>
      </c>
      <c r="K246" s="71">
        <f t="shared" si="15"/>
        <v>88729000</v>
      </c>
      <c r="L246" s="71">
        <v>85803559</v>
      </c>
      <c r="M246" s="71">
        <v>0</v>
      </c>
      <c r="N246" s="71">
        <f t="shared" si="16"/>
        <v>85803559</v>
      </c>
      <c r="O246" s="74">
        <f t="shared" si="17"/>
        <v>96.7029483032605</v>
      </c>
      <c r="P246" s="72">
        <f t="shared" si="18"/>
        <v>2925441</v>
      </c>
    </row>
    <row r="247" spans="1:16" ht="27" customHeight="1">
      <c r="A247" s="38" t="s">
        <v>20</v>
      </c>
      <c r="B247" s="39" t="s">
        <v>20</v>
      </c>
      <c r="C247" s="39" t="s">
        <v>32</v>
      </c>
      <c r="D247" s="39" t="s">
        <v>20</v>
      </c>
      <c r="E247" s="40" t="s">
        <v>320</v>
      </c>
      <c r="F247" s="71">
        <v>346200000</v>
      </c>
      <c r="G247" s="71">
        <v>0</v>
      </c>
      <c r="H247" s="71">
        <f t="shared" si="19"/>
        <v>346200000</v>
      </c>
      <c r="I247" s="71">
        <v>140014000</v>
      </c>
      <c r="J247" s="71">
        <v>0</v>
      </c>
      <c r="K247" s="71">
        <f t="shared" si="15"/>
        <v>140014000</v>
      </c>
      <c r="L247" s="71">
        <v>91003946</v>
      </c>
      <c r="M247" s="71">
        <v>49010054</v>
      </c>
      <c r="N247" s="71">
        <f t="shared" si="16"/>
        <v>140014000</v>
      </c>
      <c r="O247" s="74">
        <f t="shared" si="17"/>
        <v>100</v>
      </c>
      <c r="P247" s="72">
        <f t="shared" si="18"/>
        <v>0</v>
      </c>
    </row>
    <row r="248" spans="1:16" ht="27" customHeight="1">
      <c r="A248" s="38" t="s">
        <v>20</v>
      </c>
      <c r="B248" s="39" t="s">
        <v>20</v>
      </c>
      <c r="C248" s="39" t="s">
        <v>20</v>
      </c>
      <c r="D248" s="39" t="s">
        <v>23</v>
      </c>
      <c r="E248" s="40" t="s">
        <v>321</v>
      </c>
      <c r="F248" s="71">
        <v>346200000</v>
      </c>
      <c r="G248" s="71">
        <v>0</v>
      </c>
      <c r="H248" s="71">
        <f t="shared" si="19"/>
        <v>346200000</v>
      </c>
      <c r="I248" s="71">
        <v>140014000</v>
      </c>
      <c r="J248" s="71">
        <v>0</v>
      </c>
      <c r="K248" s="71">
        <f t="shared" si="15"/>
        <v>140014000</v>
      </c>
      <c r="L248" s="71">
        <v>91003946</v>
      </c>
      <c r="M248" s="71">
        <v>49010054</v>
      </c>
      <c r="N248" s="71">
        <f t="shared" si="16"/>
        <v>140014000</v>
      </c>
      <c r="O248" s="74">
        <f t="shared" si="17"/>
        <v>100</v>
      </c>
      <c r="P248" s="72">
        <f t="shared" si="18"/>
        <v>0</v>
      </c>
    </row>
    <row r="249" spans="1:16" ht="27" customHeight="1">
      <c r="A249" s="38" t="s">
        <v>20</v>
      </c>
      <c r="B249" s="39" t="s">
        <v>20</v>
      </c>
      <c r="C249" s="39" t="s">
        <v>36</v>
      </c>
      <c r="D249" s="39" t="s">
        <v>20</v>
      </c>
      <c r="E249" s="40" t="s">
        <v>322</v>
      </c>
      <c r="F249" s="71">
        <v>197000000</v>
      </c>
      <c r="G249" s="71">
        <v>0</v>
      </c>
      <c r="H249" s="71">
        <f t="shared" si="19"/>
        <v>197000000</v>
      </c>
      <c r="I249" s="71">
        <v>0</v>
      </c>
      <c r="J249" s="71">
        <v>0</v>
      </c>
      <c r="K249" s="71">
        <f t="shared" si="15"/>
        <v>0</v>
      </c>
      <c r="L249" s="71">
        <v>0</v>
      </c>
      <c r="M249" s="71">
        <v>0</v>
      </c>
      <c r="N249" s="71">
        <f t="shared" si="16"/>
        <v>0</v>
      </c>
      <c r="O249" s="71">
        <v>0</v>
      </c>
      <c r="P249" s="72">
        <f t="shared" si="18"/>
        <v>0</v>
      </c>
    </row>
    <row r="250" spans="1:16" ht="27" customHeight="1">
      <c r="A250" s="38" t="s">
        <v>20</v>
      </c>
      <c r="B250" s="39" t="s">
        <v>20</v>
      </c>
      <c r="C250" s="39" t="s">
        <v>20</v>
      </c>
      <c r="D250" s="39" t="s">
        <v>23</v>
      </c>
      <c r="E250" s="40" t="s">
        <v>323</v>
      </c>
      <c r="F250" s="71">
        <v>197000000</v>
      </c>
      <c r="G250" s="71">
        <v>0</v>
      </c>
      <c r="H250" s="71">
        <f t="shared" si="19"/>
        <v>197000000</v>
      </c>
      <c r="I250" s="71">
        <v>0</v>
      </c>
      <c r="J250" s="71">
        <v>0</v>
      </c>
      <c r="K250" s="71">
        <f t="shared" si="15"/>
        <v>0</v>
      </c>
      <c r="L250" s="71">
        <v>0</v>
      </c>
      <c r="M250" s="71">
        <v>0</v>
      </c>
      <c r="N250" s="71">
        <f t="shared" si="16"/>
        <v>0</v>
      </c>
      <c r="O250" s="71">
        <v>0</v>
      </c>
      <c r="P250" s="72">
        <f t="shared" si="18"/>
        <v>0</v>
      </c>
    </row>
    <row r="251" spans="1:16" ht="27" customHeight="1">
      <c r="A251" s="38" t="s">
        <v>20</v>
      </c>
      <c r="B251" s="39" t="s">
        <v>20</v>
      </c>
      <c r="C251" s="39" t="s">
        <v>40</v>
      </c>
      <c r="D251" s="39" t="s">
        <v>20</v>
      </c>
      <c r="E251" s="40" t="s">
        <v>324</v>
      </c>
      <c r="F251" s="71">
        <v>13239000000</v>
      </c>
      <c r="G251" s="71">
        <v>0</v>
      </c>
      <c r="H251" s="71">
        <f t="shared" si="19"/>
        <v>13239000000</v>
      </c>
      <c r="I251" s="71">
        <v>2359825000</v>
      </c>
      <c r="J251" s="71">
        <v>0</v>
      </c>
      <c r="K251" s="71">
        <f t="shared" si="15"/>
        <v>2359825000</v>
      </c>
      <c r="L251" s="71">
        <v>1141662278</v>
      </c>
      <c r="M251" s="71">
        <v>1077993415</v>
      </c>
      <c r="N251" s="71">
        <f t="shared" si="16"/>
        <v>2219655693</v>
      </c>
      <c r="O251" s="74">
        <f t="shared" si="17"/>
        <v>94.06018213214963</v>
      </c>
      <c r="P251" s="72">
        <f t="shared" si="18"/>
        <v>140169307</v>
      </c>
    </row>
    <row r="252" spans="1:16" ht="27" customHeight="1">
      <c r="A252" s="38" t="s">
        <v>20</v>
      </c>
      <c r="B252" s="39" t="s">
        <v>20</v>
      </c>
      <c r="C252" s="39" t="s">
        <v>20</v>
      </c>
      <c r="D252" s="39" t="s">
        <v>23</v>
      </c>
      <c r="E252" s="40" t="s">
        <v>325</v>
      </c>
      <c r="F252" s="71">
        <v>9639000000</v>
      </c>
      <c r="G252" s="71">
        <v>0</v>
      </c>
      <c r="H252" s="71">
        <f t="shared" si="19"/>
        <v>9639000000</v>
      </c>
      <c r="I252" s="71">
        <v>2089714000</v>
      </c>
      <c r="J252" s="71">
        <v>0</v>
      </c>
      <c r="K252" s="71">
        <f t="shared" si="15"/>
        <v>2089714000</v>
      </c>
      <c r="L252" s="71">
        <v>945896011</v>
      </c>
      <c r="M252" s="71">
        <v>1037146359</v>
      </c>
      <c r="N252" s="71">
        <f t="shared" si="16"/>
        <v>1983042370</v>
      </c>
      <c r="O252" s="74">
        <f t="shared" si="17"/>
        <v>94.89539573357885</v>
      </c>
      <c r="P252" s="72">
        <f t="shared" si="18"/>
        <v>106671630</v>
      </c>
    </row>
    <row r="253" spans="1:16" ht="27" customHeight="1">
      <c r="A253" s="38" t="s">
        <v>20</v>
      </c>
      <c r="B253" s="39" t="s">
        <v>20</v>
      </c>
      <c r="C253" s="39" t="s">
        <v>20</v>
      </c>
      <c r="D253" s="39" t="s">
        <v>21</v>
      </c>
      <c r="E253" s="40" t="s">
        <v>326</v>
      </c>
      <c r="F253" s="71">
        <v>3500000000</v>
      </c>
      <c r="G253" s="71">
        <v>0</v>
      </c>
      <c r="H253" s="71">
        <f t="shared" si="19"/>
        <v>3500000000</v>
      </c>
      <c r="I253" s="71">
        <v>255111000</v>
      </c>
      <c r="J253" s="71">
        <v>0</v>
      </c>
      <c r="K253" s="71">
        <f t="shared" si="15"/>
        <v>255111000</v>
      </c>
      <c r="L253" s="71">
        <v>195766267</v>
      </c>
      <c r="M253" s="71">
        <v>40847056</v>
      </c>
      <c r="N253" s="71">
        <f t="shared" si="16"/>
        <v>236613323</v>
      </c>
      <c r="O253" s="74">
        <f t="shared" si="17"/>
        <v>92.74916526531588</v>
      </c>
      <c r="P253" s="72">
        <f t="shared" si="18"/>
        <v>18497677</v>
      </c>
    </row>
    <row r="254" spans="1:16" ht="27" customHeight="1">
      <c r="A254" s="38" t="s">
        <v>20</v>
      </c>
      <c r="B254" s="39" t="s">
        <v>20</v>
      </c>
      <c r="C254" s="39" t="s">
        <v>20</v>
      </c>
      <c r="D254" s="39" t="s">
        <v>28</v>
      </c>
      <c r="E254" s="40" t="s">
        <v>327</v>
      </c>
      <c r="F254" s="71">
        <v>100000000</v>
      </c>
      <c r="G254" s="71">
        <v>0</v>
      </c>
      <c r="H254" s="71">
        <f t="shared" si="19"/>
        <v>100000000</v>
      </c>
      <c r="I254" s="71">
        <v>15000000</v>
      </c>
      <c r="J254" s="71">
        <v>0</v>
      </c>
      <c r="K254" s="71">
        <f t="shared" si="15"/>
        <v>15000000</v>
      </c>
      <c r="L254" s="71">
        <v>0</v>
      </c>
      <c r="M254" s="71">
        <v>0</v>
      </c>
      <c r="N254" s="71">
        <f t="shared" si="16"/>
        <v>0</v>
      </c>
      <c r="O254" s="71">
        <f t="shared" si="17"/>
        <v>0</v>
      </c>
      <c r="P254" s="72">
        <f t="shared" si="18"/>
        <v>15000000</v>
      </c>
    </row>
    <row r="255" spans="1:16" ht="27" customHeight="1">
      <c r="A255" s="38" t="s">
        <v>20</v>
      </c>
      <c r="B255" s="39" t="s">
        <v>40</v>
      </c>
      <c r="C255" s="39" t="s">
        <v>20</v>
      </c>
      <c r="D255" s="39" t="s">
        <v>20</v>
      </c>
      <c r="E255" s="40" t="s">
        <v>328</v>
      </c>
      <c r="F255" s="71">
        <v>18442600000</v>
      </c>
      <c r="G255" s="71">
        <v>0</v>
      </c>
      <c r="H255" s="71">
        <f t="shared" si="19"/>
        <v>18442600000</v>
      </c>
      <c r="I255" s="71">
        <v>2840707000</v>
      </c>
      <c r="J255" s="71">
        <v>0</v>
      </c>
      <c r="K255" s="71">
        <f t="shared" si="15"/>
        <v>2840707000</v>
      </c>
      <c r="L255" s="71">
        <v>2096149143</v>
      </c>
      <c r="M255" s="71">
        <v>312676180</v>
      </c>
      <c r="N255" s="71">
        <f t="shared" si="16"/>
        <v>2408825323</v>
      </c>
      <c r="O255" s="74">
        <f t="shared" si="17"/>
        <v>84.79668346647507</v>
      </c>
      <c r="P255" s="72">
        <f t="shared" si="18"/>
        <v>431881677</v>
      </c>
    </row>
    <row r="256" spans="1:16" ht="27" customHeight="1">
      <c r="A256" s="38" t="s">
        <v>20</v>
      </c>
      <c r="B256" s="39" t="s">
        <v>20</v>
      </c>
      <c r="C256" s="39" t="s">
        <v>20</v>
      </c>
      <c r="D256" s="39" t="s">
        <v>20</v>
      </c>
      <c r="E256" s="40" t="s">
        <v>329</v>
      </c>
      <c r="F256" s="71">
        <v>120000000</v>
      </c>
      <c r="G256" s="71">
        <v>0</v>
      </c>
      <c r="H256" s="71">
        <f t="shared" si="19"/>
        <v>120000000</v>
      </c>
      <c r="I256" s="71">
        <v>5200000</v>
      </c>
      <c r="J256" s="71">
        <v>0</v>
      </c>
      <c r="K256" s="71">
        <f t="shared" si="15"/>
        <v>5200000</v>
      </c>
      <c r="L256" s="71">
        <v>0</v>
      </c>
      <c r="M256" s="71">
        <v>0</v>
      </c>
      <c r="N256" s="71">
        <f t="shared" si="16"/>
        <v>0</v>
      </c>
      <c r="O256" s="71">
        <f t="shared" si="17"/>
        <v>0</v>
      </c>
      <c r="P256" s="72">
        <f t="shared" si="18"/>
        <v>5200000</v>
      </c>
    </row>
    <row r="257" spans="1:16" ht="27" customHeight="1">
      <c r="A257" s="38" t="s">
        <v>20</v>
      </c>
      <c r="B257" s="39" t="s">
        <v>20</v>
      </c>
      <c r="C257" s="39" t="s">
        <v>23</v>
      </c>
      <c r="D257" s="39" t="s">
        <v>20</v>
      </c>
      <c r="E257" s="40" t="s">
        <v>330</v>
      </c>
      <c r="F257" s="71">
        <v>120000000</v>
      </c>
      <c r="G257" s="71">
        <v>0</v>
      </c>
      <c r="H257" s="71">
        <f t="shared" si="19"/>
        <v>120000000</v>
      </c>
      <c r="I257" s="71">
        <v>5200000</v>
      </c>
      <c r="J257" s="71">
        <v>0</v>
      </c>
      <c r="K257" s="71">
        <f t="shared" si="15"/>
        <v>5200000</v>
      </c>
      <c r="L257" s="71">
        <v>0</v>
      </c>
      <c r="M257" s="71">
        <v>0</v>
      </c>
      <c r="N257" s="71">
        <f t="shared" si="16"/>
        <v>0</v>
      </c>
      <c r="O257" s="71">
        <f t="shared" si="17"/>
        <v>0</v>
      </c>
      <c r="P257" s="72">
        <f t="shared" si="18"/>
        <v>5200000</v>
      </c>
    </row>
    <row r="258" spans="1:16" ht="27" customHeight="1">
      <c r="A258" s="38" t="s">
        <v>20</v>
      </c>
      <c r="B258" s="39" t="s">
        <v>20</v>
      </c>
      <c r="C258" s="39" t="s">
        <v>20</v>
      </c>
      <c r="D258" s="39" t="s">
        <v>23</v>
      </c>
      <c r="E258" s="40" t="s">
        <v>331</v>
      </c>
      <c r="F258" s="71">
        <v>120000000</v>
      </c>
      <c r="G258" s="71">
        <v>0</v>
      </c>
      <c r="H258" s="71">
        <f t="shared" si="19"/>
        <v>120000000</v>
      </c>
      <c r="I258" s="71">
        <v>5200000</v>
      </c>
      <c r="J258" s="71">
        <v>0</v>
      </c>
      <c r="K258" s="71">
        <f t="shared" si="15"/>
        <v>5200000</v>
      </c>
      <c r="L258" s="71">
        <v>0</v>
      </c>
      <c r="M258" s="71">
        <v>0</v>
      </c>
      <c r="N258" s="71">
        <f t="shared" si="16"/>
        <v>0</v>
      </c>
      <c r="O258" s="71">
        <f t="shared" si="17"/>
        <v>0</v>
      </c>
      <c r="P258" s="72">
        <f t="shared" si="18"/>
        <v>5200000</v>
      </c>
    </row>
    <row r="259" spans="1:16" ht="27" customHeight="1">
      <c r="A259" s="38" t="s">
        <v>20</v>
      </c>
      <c r="B259" s="39" t="s">
        <v>20</v>
      </c>
      <c r="C259" s="39" t="s">
        <v>20</v>
      </c>
      <c r="D259" s="39" t="s">
        <v>20</v>
      </c>
      <c r="E259" s="40" t="s">
        <v>332</v>
      </c>
      <c r="F259" s="71">
        <v>18322600000</v>
      </c>
      <c r="G259" s="71">
        <v>0</v>
      </c>
      <c r="H259" s="71">
        <f t="shared" si="19"/>
        <v>18322600000</v>
      </c>
      <c r="I259" s="71">
        <v>2835507000</v>
      </c>
      <c r="J259" s="71">
        <v>0</v>
      </c>
      <c r="K259" s="71">
        <f t="shared" si="15"/>
        <v>2835507000</v>
      </c>
      <c r="L259" s="71">
        <v>2096149143</v>
      </c>
      <c r="M259" s="71">
        <v>312676180</v>
      </c>
      <c r="N259" s="71">
        <f t="shared" si="16"/>
        <v>2408825323</v>
      </c>
      <c r="O259" s="74">
        <f t="shared" si="17"/>
        <v>84.95219101910169</v>
      </c>
      <c r="P259" s="72">
        <f t="shared" si="18"/>
        <v>426681677</v>
      </c>
    </row>
    <row r="260" spans="1:16" ht="27" customHeight="1">
      <c r="A260" s="38" t="s">
        <v>20</v>
      </c>
      <c r="B260" s="39" t="s">
        <v>20</v>
      </c>
      <c r="C260" s="39" t="s">
        <v>21</v>
      </c>
      <c r="D260" s="39" t="s">
        <v>20</v>
      </c>
      <c r="E260" s="40" t="s">
        <v>333</v>
      </c>
      <c r="F260" s="71">
        <v>18093900000</v>
      </c>
      <c r="G260" s="71">
        <v>0</v>
      </c>
      <c r="H260" s="71">
        <f t="shared" si="19"/>
        <v>18093900000</v>
      </c>
      <c r="I260" s="71">
        <v>2829219000</v>
      </c>
      <c r="J260" s="71">
        <v>0</v>
      </c>
      <c r="K260" s="71">
        <f t="shared" si="15"/>
        <v>2829219000</v>
      </c>
      <c r="L260" s="71">
        <v>2091989143</v>
      </c>
      <c r="M260" s="71">
        <v>312676180</v>
      </c>
      <c r="N260" s="71">
        <f t="shared" si="16"/>
        <v>2404665323</v>
      </c>
      <c r="O260" s="74">
        <f t="shared" si="17"/>
        <v>84.99396204394216</v>
      </c>
      <c r="P260" s="72">
        <f t="shared" si="18"/>
        <v>424553677</v>
      </c>
    </row>
    <row r="261" spans="1:16" ht="27" customHeight="1">
      <c r="A261" s="38" t="s">
        <v>20</v>
      </c>
      <c r="B261" s="39" t="s">
        <v>20</v>
      </c>
      <c r="C261" s="39" t="s">
        <v>20</v>
      </c>
      <c r="D261" s="39" t="s">
        <v>23</v>
      </c>
      <c r="E261" s="40" t="s">
        <v>334</v>
      </c>
      <c r="F261" s="71">
        <v>6439400000</v>
      </c>
      <c r="G261" s="71">
        <v>0</v>
      </c>
      <c r="H261" s="71">
        <f t="shared" si="19"/>
        <v>6439400000</v>
      </c>
      <c r="I261" s="71">
        <v>1474486000</v>
      </c>
      <c r="J261" s="71">
        <v>0</v>
      </c>
      <c r="K261" s="71">
        <f t="shared" si="15"/>
        <v>1474486000</v>
      </c>
      <c r="L261" s="71">
        <v>1122039196</v>
      </c>
      <c r="M261" s="71">
        <v>241939447</v>
      </c>
      <c r="N261" s="71">
        <f t="shared" si="16"/>
        <v>1363978643</v>
      </c>
      <c r="O261" s="74">
        <f t="shared" si="17"/>
        <v>92.50536410654288</v>
      </c>
      <c r="P261" s="72">
        <f t="shared" si="18"/>
        <v>110507357</v>
      </c>
    </row>
    <row r="262" spans="1:16" ht="27" customHeight="1">
      <c r="A262" s="38" t="s">
        <v>20</v>
      </c>
      <c r="B262" s="39" t="s">
        <v>20</v>
      </c>
      <c r="C262" s="39" t="s">
        <v>20</v>
      </c>
      <c r="D262" s="39" t="s">
        <v>21</v>
      </c>
      <c r="E262" s="40" t="s">
        <v>335</v>
      </c>
      <c r="F262" s="71">
        <v>10765100000</v>
      </c>
      <c r="G262" s="71">
        <v>0</v>
      </c>
      <c r="H262" s="71">
        <f t="shared" si="19"/>
        <v>10765100000</v>
      </c>
      <c r="I262" s="71">
        <v>1300059000</v>
      </c>
      <c r="J262" s="71">
        <v>0</v>
      </c>
      <c r="K262" s="71">
        <f t="shared" si="15"/>
        <v>1300059000</v>
      </c>
      <c r="L262" s="71">
        <v>944776348</v>
      </c>
      <c r="M262" s="71">
        <v>70736733</v>
      </c>
      <c r="N262" s="71">
        <f t="shared" si="16"/>
        <v>1015513081</v>
      </c>
      <c r="O262" s="74">
        <f t="shared" si="17"/>
        <v>78.11284572469404</v>
      </c>
      <c r="P262" s="72">
        <f t="shared" si="18"/>
        <v>284545919</v>
      </c>
    </row>
    <row r="263" spans="1:16" ht="27" customHeight="1">
      <c r="A263" s="38" t="s">
        <v>20</v>
      </c>
      <c r="B263" s="39" t="s">
        <v>20</v>
      </c>
      <c r="C263" s="39" t="s">
        <v>20</v>
      </c>
      <c r="D263" s="39" t="s">
        <v>28</v>
      </c>
      <c r="E263" s="40" t="s">
        <v>336</v>
      </c>
      <c r="F263" s="71">
        <v>531100000</v>
      </c>
      <c r="G263" s="71">
        <v>0</v>
      </c>
      <c r="H263" s="71">
        <f t="shared" si="19"/>
        <v>531100000</v>
      </c>
      <c r="I263" s="71">
        <v>29500000</v>
      </c>
      <c r="J263" s="71">
        <v>0</v>
      </c>
      <c r="K263" s="71">
        <f aca="true" t="shared" si="20" ref="K263:K326">I263+J263</f>
        <v>29500000</v>
      </c>
      <c r="L263" s="71">
        <v>0</v>
      </c>
      <c r="M263" s="71">
        <v>0</v>
      </c>
      <c r="N263" s="71">
        <f aca="true" t="shared" si="21" ref="N263:N326">L263+M263</f>
        <v>0</v>
      </c>
      <c r="O263" s="71">
        <f aca="true" t="shared" si="22" ref="O263:O326">(N263/K263)*100</f>
        <v>0</v>
      </c>
      <c r="P263" s="72">
        <f aca="true" t="shared" si="23" ref="P263:P326">K263-N263</f>
        <v>29500000</v>
      </c>
    </row>
    <row r="264" spans="1:16" ht="27" customHeight="1">
      <c r="A264" s="38" t="s">
        <v>20</v>
      </c>
      <c r="B264" s="39" t="s">
        <v>20</v>
      </c>
      <c r="C264" s="39" t="s">
        <v>20</v>
      </c>
      <c r="D264" s="39" t="s">
        <v>32</v>
      </c>
      <c r="E264" s="40" t="s">
        <v>337</v>
      </c>
      <c r="F264" s="71">
        <v>358300000</v>
      </c>
      <c r="G264" s="71">
        <v>0</v>
      </c>
      <c r="H264" s="71">
        <f aca="true" t="shared" si="24" ref="H264:H327">F264+G264</f>
        <v>358300000</v>
      </c>
      <c r="I264" s="71">
        <v>25174000</v>
      </c>
      <c r="J264" s="71">
        <v>0</v>
      </c>
      <c r="K264" s="71">
        <f t="shared" si="20"/>
        <v>25174000</v>
      </c>
      <c r="L264" s="71">
        <v>25173599</v>
      </c>
      <c r="M264" s="71">
        <v>0</v>
      </c>
      <c r="N264" s="71">
        <f t="shared" si="21"/>
        <v>25173599</v>
      </c>
      <c r="O264" s="74">
        <f t="shared" si="22"/>
        <v>99.99840708667674</v>
      </c>
      <c r="P264" s="72">
        <f t="shared" si="23"/>
        <v>401</v>
      </c>
    </row>
    <row r="265" spans="1:16" ht="27" customHeight="1">
      <c r="A265" s="38" t="s">
        <v>20</v>
      </c>
      <c r="B265" s="39" t="s">
        <v>20</v>
      </c>
      <c r="C265" s="39" t="s">
        <v>28</v>
      </c>
      <c r="D265" s="39" t="s">
        <v>20</v>
      </c>
      <c r="E265" s="40" t="s">
        <v>338</v>
      </c>
      <c r="F265" s="71">
        <v>101000000</v>
      </c>
      <c r="G265" s="71">
        <v>0</v>
      </c>
      <c r="H265" s="71">
        <f t="shared" si="24"/>
        <v>101000000</v>
      </c>
      <c r="I265" s="71">
        <v>4160000</v>
      </c>
      <c r="J265" s="71">
        <v>0</v>
      </c>
      <c r="K265" s="71">
        <f t="shared" si="20"/>
        <v>4160000</v>
      </c>
      <c r="L265" s="71">
        <v>4160000</v>
      </c>
      <c r="M265" s="71">
        <v>0</v>
      </c>
      <c r="N265" s="71">
        <f t="shared" si="21"/>
        <v>4160000</v>
      </c>
      <c r="O265" s="74">
        <f t="shared" si="22"/>
        <v>100</v>
      </c>
      <c r="P265" s="72">
        <f t="shared" si="23"/>
        <v>0</v>
      </c>
    </row>
    <row r="266" spans="1:16" ht="27" customHeight="1">
      <c r="A266" s="38" t="s">
        <v>20</v>
      </c>
      <c r="B266" s="39" t="s">
        <v>20</v>
      </c>
      <c r="C266" s="39" t="s">
        <v>20</v>
      </c>
      <c r="D266" s="39" t="s">
        <v>23</v>
      </c>
      <c r="E266" s="40" t="s">
        <v>339</v>
      </c>
      <c r="F266" s="71">
        <v>101000000</v>
      </c>
      <c r="G266" s="71">
        <v>0</v>
      </c>
      <c r="H266" s="71">
        <f t="shared" si="24"/>
        <v>101000000</v>
      </c>
      <c r="I266" s="71">
        <v>4160000</v>
      </c>
      <c r="J266" s="71">
        <v>0</v>
      </c>
      <c r="K266" s="71">
        <f t="shared" si="20"/>
        <v>4160000</v>
      </c>
      <c r="L266" s="71">
        <v>4160000</v>
      </c>
      <c r="M266" s="71">
        <v>0</v>
      </c>
      <c r="N266" s="71">
        <f t="shared" si="21"/>
        <v>4160000</v>
      </c>
      <c r="O266" s="74">
        <f t="shared" si="22"/>
        <v>100</v>
      </c>
      <c r="P266" s="72">
        <f t="shared" si="23"/>
        <v>0</v>
      </c>
    </row>
    <row r="267" spans="1:16" ht="27" customHeight="1">
      <c r="A267" s="38" t="s">
        <v>20</v>
      </c>
      <c r="B267" s="39" t="s">
        <v>20</v>
      </c>
      <c r="C267" s="39" t="s">
        <v>32</v>
      </c>
      <c r="D267" s="39" t="s">
        <v>20</v>
      </c>
      <c r="E267" s="40" t="s">
        <v>340</v>
      </c>
      <c r="F267" s="71">
        <v>127700000</v>
      </c>
      <c r="G267" s="71">
        <v>0</v>
      </c>
      <c r="H267" s="71">
        <f t="shared" si="24"/>
        <v>127700000</v>
      </c>
      <c r="I267" s="71">
        <v>2128000</v>
      </c>
      <c r="J267" s="71">
        <v>0</v>
      </c>
      <c r="K267" s="71">
        <f t="shared" si="20"/>
        <v>2128000</v>
      </c>
      <c r="L267" s="71">
        <v>0</v>
      </c>
      <c r="M267" s="71">
        <v>0</v>
      </c>
      <c r="N267" s="71">
        <f t="shared" si="21"/>
        <v>0</v>
      </c>
      <c r="O267" s="71">
        <f t="shared" si="22"/>
        <v>0</v>
      </c>
      <c r="P267" s="72">
        <f t="shared" si="23"/>
        <v>2128000</v>
      </c>
    </row>
    <row r="268" spans="1:16" ht="27" customHeight="1">
      <c r="A268" s="76" t="s">
        <v>20</v>
      </c>
      <c r="B268" s="77" t="s">
        <v>20</v>
      </c>
      <c r="C268" s="77" t="s">
        <v>20</v>
      </c>
      <c r="D268" s="77" t="s">
        <v>23</v>
      </c>
      <c r="E268" s="78" t="s">
        <v>341</v>
      </c>
      <c r="F268" s="79">
        <v>127700000</v>
      </c>
      <c r="G268" s="79">
        <v>0</v>
      </c>
      <c r="H268" s="79">
        <f t="shared" si="24"/>
        <v>127700000</v>
      </c>
      <c r="I268" s="79">
        <v>2128000</v>
      </c>
      <c r="J268" s="79">
        <v>0</v>
      </c>
      <c r="K268" s="79">
        <f t="shared" si="20"/>
        <v>2128000</v>
      </c>
      <c r="L268" s="79">
        <v>0</v>
      </c>
      <c r="M268" s="79">
        <v>0</v>
      </c>
      <c r="N268" s="79">
        <f t="shared" si="21"/>
        <v>0</v>
      </c>
      <c r="O268" s="79">
        <f t="shared" si="22"/>
        <v>0</v>
      </c>
      <c r="P268" s="81">
        <f t="shared" si="23"/>
        <v>2128000</v>
      </c>
    </row>
    <row r="269" spans="1:16" ht="27" customHeight="1">
      <c r="A269" s="97" t="s">
        <v>48</v>
      </c>
      <c r="B269" s="98" t="s">
        <v>20</v>
      </c>
      <c r="C269" s="98" t="s">
        <v>20</v>
      </c>
      <c r="D269" s="98" t="s">
        <v>20</v>
      </c>
      <c r="E269" s="99" t="s">
        <v>342</v>
      </c>
      <c r="F269" s="100">
        <f>F270</f>
        <v>420000000</v>
      </c>
      <c r="G269" s="100">
        <v>0</v>
      </c>
      <c r="H269" s="100">
        <f t="shared" si="24"/>
        <v>420000000</v>
      </c>
      <c r="I269" s="100">
        <f>I270</f>
        <v>55273000</v>
      </c>
      <c r="J269" s="100">
        <v>0</v>
      </c>
      <c r="K269" s="100">
        <f t="shared" si="20"/>
        <v>55273000</v>
      </c>
      <c r="L269" s="100">
        <f>L270</f>
        <v>51090028</v>
      </c>
      <c r="M269" s="100">
        <f>M270</f>
        <v>0</v>
      </c>
      <c r="N269" s="100">
        <f t="shared" si="21"/>
        <v>51090028</v>
      </c>
      <c r="O269" s="74">
        <f t="shared" si="22"/>
        <v>92.43216036762976</v>
      </c>
      <c r="P269" s="101">
        <f t="shared" si="23"/>
        <v>4182972</v>
      </c>
    </row>
    <row r="270" spans="1:16" ht="27" customHeight="1">
      <c r="A270" s="38" t="s">
        <v>20</v>
      </c>
      <c r="B270" s="39" t="s">
        <v>23</v>
      </c>
      <c r="C270" s="39" t="s">
        <v>20</v>
      </c>
      <c r="D270" s="39" t="s">
        <v>20</v>
      </c>
      <c r="E270" s="40" t="s">
        <v>343</v>
      </c>
      <c r="F270" s="71">
        <v>420000000</v>
      </c>
      <c r="G270" s="71">
        <v>0</v>
      </c>
      <c r="H270" s="71">
        <f t="shared" si="24"/>
        <v>420000000</v>
      </c>
      <c r="I270" s="71">
        <v>55273000</v>
      </c>
      <c r="J270" s="71">
        <v>0</v>
      </c>
      <c r="K270" s="71">
        <f t="shared" si="20"/>
        <v>55273000</v>
      </c>
      <c r="L270" s="71">
        <v>51090028</v>
      </c>
      <c r="M270" s="71">
        <v>0</v>
      </c>
      <c r="N270" s="71">
        <f t="shared" si="21"/>
        <v>51090028</v>
      </c>
      <c r="O270" s="74">
        <f t="shared" si="22"/>
        <v>92.43216036762976</v>
      </c>
      <c r="P270" s="72">
        <f t="shared" si="23"/>
        <v>4182972</v>
      </c>
    </row>
    <row r="271" spans="1:16" ht="27" customHeight="1">
      <c r="A271" s="38" t="s">
        <v>20</v>
      </c>
      <c r="B271" s="39" t="s">
        <v>20</v>
      </c>
      <c r="C271" s="39" t="s">
        <v>20</v>
      </c>
      <c r="D271" s="39" t="s">
        <v>20</v>
      </c>
      <c r="E271" s="40" t="s">
        <v>344</v>
      </c>
      <c r="F271" s="71">
        <v>420000000</v>
      </c>
      <c r="G271" s="71">
        <v>0</v>
      </c>
      <c r="H271" s="71">
        <f t="shared" si="24"/>
        <v>420000000</v>
      </c>
      <c r="I271" s="71">
        <v>55273000</v>
      </c>
      <c r="J271" s="71">
        <v>0</v>
      </c>
      <c r="K271" s="71">
        <f t="shared" si="20"/>
        <v>55273000</v>
      </c>
      <c r="L271" s="71">
        <v>51090028</v>
      </c>
      <c r="M271" s="71">
        <v>0</v>
      </c>
      <c r="N271" s="71">
        <f t="shared" si="21"/>
        <v>51090028</v>
      </c>
      <c r="O271" s="74">
        <f t="shared" si="22"/>
        <v>92.43216036762976</v>
      </c>
      <c r="P271" s="72">
        <f t="shared" si="23"/>
        <v>4182972</v>
      </c>
    </row>
    <row r="272" spans="1:16" ht="27" customHeight="1">
      <c r="A272" s="38" t="s">
        <v>20</v>
      </c>
      <c r="B272" s="39" t="s">
        <v>20</v>
      </c>
      <c r="C272" s="39" t="s">
        <v>23</v>
      </c>
      <c r="D272" s="39" t="s">
        <v>20</v>
      </c>
      <c r="E272" s="40" t="s">
        <v>345</v>
      </c>
      <c r="F272" s="71">
        <v>420000000</v>
      </c>
      <c r="G272" s="71">
        <v>0</v>
      </c>
      <c r="H272" s="71">
        <f t="shared" si="24"/>
        <v>420000000</v>
      </c>
      <c r="I272" s="71">
        <v>55273000</v>
      </c>
      <c r="J272" s="71">
        <v>0</v>
      </c>
      <c r="K272" s="71">
        <f t="shared" si="20"/>
        <v>55273000</v>
      </c>
      <c r="L272" s="71">
        <v>51090028</v>
      </c>
      <c r="M272" s="71">
        <v>0</v>
      </c>
      <c r="N272" s="71">
        <f t="shared" si="21"/>
        <v>51090028</v>
      </c>
      <c r="O272" s="74">
        <f t="shared" si="22"/>
        <v>92.43216036762976</v>
      </c>
      <c r="P272" s="72">
        <f t="shared" si="23"/>
        <v>4182972</v>
      </c>
    </row>
    <row r="273" spans="1:16" ht="27" customHeight="1">
      <c r="A273" s="38" t="s">
        <v>20</v>
      </c>
      <c r="B273" s="39" t="s">
        <v>20</v>
      </c>
      <c r="C273" s="39" t="s">
        <v>20</v>
      </c>
      <c r="D273" s="39" t="s">
        <v>23</v>
      </c>
      <c r="E273" s="40" t="s">
        <v>346</v>
      </c>
      <c r="F273" s="71">
        <v>420000000</v>
      </c>
      <c r="G273" s="71">
        <v>0</v>
      </c>
      <c r="H273" s="71">
        <f t="shared" si="24"/>
        <v>420000000</v>
      </c>
      <c r="I273" s="71">
        <v>55273000</v>
      </c>
      <c r="J273" s="71">
        <v>0</v>
      </c>
      <c r="K273" s="71">
        <f t="shared" si="20"/>
        <v>55273000</v>
      </c>
      <c r="L273" s="71">
        <v>51090028</v>
      </c>
      <c r="M273" s="71">
        <v>0</v>
      </c>
      <c r="N273" s="71">
        <f t="shared" si="21"/>
        <v>51090028</v>
      </c>
      <c r="O273" s="74">
        <f t="shared" si="22"/>
        <v>92.43216036762976</v>
      </c>
      <c r="P273" s="72">
        <f t="shared" si="23"/>
        <v>4182972</v>
      </c>
    </row>
    <row r="274" spans="1:16" ht="27" customHeight="1">
      <c r="A274" s="38" t="s">
        <v>52</v>
      </c>
      <c r="B274" s="39" t="s">
        <v>20</v>
      </c>
      <c r="C274" s="39" t="s">
        <v>20</v>
      </c>
      <c r="D274" s="39" t="s">
        <v>20</v>
      </c>
      <c r="E274" s="40" t="s">
        <v>347</v>
      </c>
      <c r="F274" s="71">
        <f>F275+F280+F289+F296+F301+F305+F309+F316+F320+F326</f>
        <v>6573000000</v>
      </c>
      <c r="G274" s="71">
        <v>0</v>
      </c>
      <c r="H274" s="71">
        <f t="shared" si="24"/>
        <v>6573000000</v>
      </c>
      <c r="I274" s="71">
        <f>I275+I280+I289+I296+I301+I305+I309+I316+I320+I326</f>
        <v>918838000</v>
      </c>
      <c r="J274" s="71">
        <v>0</v>
      </c>
      <c r="K274" s="71">
        <f t="shared" si="20"/>
        <v>918838000</v>
      </c>
      <c r="L274" s="71">
        <f>L275+L280+L289+L296+L301+L305+L309+L316+L320+L326</f>
        <v>267071547</v>
      </c>
      <c r="M274" s="71">
        <f>M275+M280+M289+M296+M301+M305+M309+M316+M320+M326</f>
        <v>203882440</v>
      </c>
      <c r="N274" s="71">
        <f t="shared" si="21"/>
        <v>470953987</v>
      </c>
      <c r="O274" s="74">
        <f t="shared" si="22"/>
        <v>51.25538854509718</v>
      </c>
      <c r="P274" s="72">
        <f t="shared" si="23"/>
        <v>447884013</v>
      </c>
    </row>
    <row r="275" spans="1:16" ht="27" customHeight="1">
      <c r="A275" s="38" t="s">
        <v>20</v>
      </c>
      <c r="B275" s="39" t="s">
        <v>23</v>
      </c>
      <c r="C275" s="39" t="s">
        <v>20</v>
      </c>
      <c r="D275" s="39" t="s">
        <v>20</v>
      </c>
      <c r="E275" s="40" t="s">
        <v>348</v>
      </c>
      <c r="F275" s="71">
        <v>272520000</v>
      </c>
      <c r="G275" s="71">
        <v>0</v>
      </c>
      <c r="H275" s="71">
        <f t="shared" si="24"/>
        <v>272520000</v>
      </c>
      <c r="I275" s="71">
        <v>77716000</v>
      </c>
      <c r="J275" s="71">
        <v>0</v>
      </c>
      <c r="K275" s="71">
        <f t="shared" si="20"/>
        <v>77716000</v>
      </c>
      <c r="L275" s="71">
        <v>21220798</v>
      </c>
      <c r="M275" s="71">
        <v>0</v>
      </c>
      <c r="N275" s="71">
        <f t="shared" si="21"/>
        <v>21220798</v>
      </c>
      <c r="O275" s="74">
        <f t="shared" si="22"/>
        <v>27.305571568274228</v>
      </c>
      <c r="P275" s="72">
        <f t="shared" si="23"/>
        <v>56495202</v>
      </c>
    </row>
    <row r="276" spans="1:16" ht="27" customHeight="1">
      <c r="A276" s="38" t="s">
        <v>20</v>
      </c>
      <c r="B276" s="39" t="s">
        <v>20</v>
      </c>
      <c r="C276" s="39" t="s">
        <v>20</v>
      </c>
      <c r="D276" s="39" t="s">
        <v>20</v>
      </c>
      <c r="E276" s="40" t="s">
        <v>349</v>
      </c>
      <c r="F276" s="71">
        <v>272520000</v>
      </c>
      <c r="G276" s="71">
        <v>0</v>
      </c>
      <c r="H276" s="71">
        <f t="shared" si="24"/>
        <v>272520000</v>
      </c>
      <c r="I276" s="71">
        <v>77716000</v>
      </c>
      <c r="J276" s="71">
        <v>0</v>
      </c>
      <c r="K276" s="71">
        <f t="shared" si="20"/>
        <v>77716000</v>
      </c>
      <c r="L276" s="71">
        <v>21220798</v>
      </c>
      <c r="M276" s="71">
        <v>0</v>
      </c>
      <c r="N276" s="71">
        <f t="shared" si="21"/>
        <v>21220798</v>
      </c>
      <c r="O276" s="74">
        <f t="shared" si="22"/>
        <v>27.305571568274228</v>
      </c>
      <c r="P276" s="72">
        <f t="shared" si="23"/>
        <v>56495202</v>
      </c>
    </row>
    <row r="277" spans="1:16" ht="27" customHeight="1">
      <c r="A277" s="38" t="s">
        <v>20</v>
      </c>
      <c r="B277" s="39" t="s">
        <v>20</v>
      </c>
      <c r="C277" s="39" t="s">
        <v>23</v>
      </c>
      <c r="D277" s="39" t="s">
        <v>20</v>
      </c>
      <c r="E277" s="40" t="s">
        <v>350</v>
      </c>
      <c r="F277" s="71">
        <v>272520000</v>
      </c>
      <c r="G277" s="71">
        <v>0</v>
      </c>
      <c r="H277" s="71">
        <f t="shared" si="24"/>
        <v>272520000</v>
      </c>
      <c r="I277" s="71">
        <v>77716000</v>
      </c>
      <c r="J277" s="71">
        <v>0</v>
      </c>
      <c r="K277" s="71">
        <f t="shared" si="20"/>
        <v>77716000</v>
      </c>
      <c r="L277" s="71">
        <v>21220798</v>
      </c>
      <c r="M277" s="71">
        <v>0</v>
      </c>
      <c r="N277" s="71">
        <f t="shared" si="21"/>
        <v>21220798</v>
      </c>
      <c r="O277" s="74">
        <f t="shared" si="22"/>
        <v>27.305571568274228</v>
      </c>
      <c r="P277" s="72">
        <f t="shared" si="23"/>
        <v>56495202</v>
      </c>
    </row>
    <row r="278" spans="1:16" ht="27" customHeight="1">
      <c r="A278" s="38" t="s">
        <v>20</v>
      </c>
      <c r="B278" s="39" t="s">
        <v>20</v>
      </c>
      <c r="C278" s="39" t="s">
        <v>20</v>
      </c>
      <c r="D278" s="39" t="s">
        <v>23</v>
      </c>
      <c r="E278" s="40" t="s">
        <v>351</v>
      </c>
      <c r="F278" s="71">
        <v>62520000</v>
      </c>
      <c r="G278" s="71">
        <v>0</v>
      </c>
      <c r="H278" s="71">
        <f t="shared" si="24"/>
        <v>62520000</v>
      </c>
      <c r="I278" s="71">
        <v>8856000</v>
      </c>
      <c r="J278" s="71">
        <v>0</v>
      </c>
      <c r="K278" s="71">
        <f t="shared" si="20"/>
        <v>8856000</v>
      </c>
      <c r="L278" s="71">
        <v>27100</v>
      </c>
      <c r="M278" s="71">
        <v>0</v>
      </c>
      <c r="N278" s="71">
        <f t="shared" si="21"/>
        <v>27100</v>
      </c>
      <c r="O278" s="74">
        <f t="shared" si="22"/>
        <v>0.3060072267389341</v>
      </c>
      <c r="P278" s="72">
        <f t="shared" si="23"/>
        <v>8828900</v>
      </c>
    </row>
    <row r="279" spans="1:16" ht="27" customHeight="1">
      <c r="A279" s="38" t="s">
        <v>20</v>
      </c>
      <c r="B279" s="39" t="s">
        <v>20</v>
      </c>
      <c r="C279" s="39" t="s">
        <v>20</v>
      </c>
      <c r="D279" s="39" t="s">
        <v>21</v>
      </c>
      <c r="E279" s="40" t="s">
        <v>352</v>
      </c>
      <c r="F279" s="71">
        <v>210000000</v>
      </c>
      <c r="G279" s="71">
        <v>0</v>
      </c>
      <c r="H279" s="71">
        <f t="shared" si="24"/>
        <v>210000000</v>
      </c>
      <c r="I279" s="71">
        <v>68860000</v>
      </c>
      <c r="J279" s="71">
        <v>0</v>
      </c>
      <c r="K279" s="71">
        <f t="shared" si="20"/>
        <v>68860000</v>
      </c>
      <c r="L279" s="71">
        <v>21193698</v>
      </c>
      <c r="M279" s="71">
        <v>0</v>
      </c>
      <c r="N279" s="71">
        <f t="shared" si="21"/>
        <v>21193698</v>
      </c>
      <c r="O279" s="74">
        <f t="shared" si="22"/>
        <v>30.777952367121696</v>
      </c>
      <c r="P279" s="72">
        <f t="shared" si="23"/>
        <v>47666302</v>
      </c>
    </row>
    <row r="280" spans="1:16" ht="27" customHeight="1">
      <c r="A280" s="38" t="s">
        <v>20</v>
      </c>
      <c r="B280" s="39" t="s">
        <v>21</v>
      </c>
      <c r="C280" s="39" t="s">
        <v>20</v>
      </c>
      <c r="D280" s="39" t="s">
        <v>20</v>
      </c>
      <c r="E280" s="40" t="s">
        <v>353</v>
      </c>
      <c r="F280" s="71">
        <v>2280400000</v>
      </c>
      <c r="G280" s="71">
        <v>0</v>
      </c>
      <c r="H280" s="71">
        <f t="shared" si="24"/>
        <v>2280400000</v>
      </c>
      <c r="I280" s="71">
        <v>327030000</v>
      </c>
      <c r="J280" s="71">
        <v>0</v>
      </c>
      <c r="K280" s="71">
        <f t="shared" si="20"/>
        <v>327030000</v>
      </c>
      <c r="L280" s="71">
        <v>209210733</v>
      </c>
      <c r="M280" s="71">
        <v>13947000</v>
      </c>
      <c r="N280" s="71">
        <f t="shared" si="21"/>
        <v>223157733</v>
      </c>
      <c r="O280" s="74">
        <f t="shared" si="22"/>
        <v>68.23769470690763</v>
      </c>
      <c r="P280" s="72">
        <f t="shared" si="23"/>
        <v>103872267</v>
      </c>
    </row>
    <row r="281" spans="1:16" ht="27" customHeight="1">
      <c r="A281" s="38" t="s">
        <v>20</v>
      </c>
      <c r="B281" s="39" t="s">
        <v>20</v>
      </c>
      <c r="C281" s="39" t="s">
        <v>20</v>
      </c>
      <c r="D281" s="39" t="s">
        <v>20</v>
      </c>
      <c r="E281" s="40" t="s">
        <v>354</v>
      </c>
      <c r="F281" s="71">
        <v>2280400000</v>
      </c>
      <c r="G281" s="71">
        <v>0</v>
      </c>
      <c r="H281" s="71">
        <f t="shared" si="24"/>
        <v>2280400000</v>
      </c>
      <c r="I281" s="71">
        <v>327030000</v>
      </c>
      <c r="J281" s="71">
        <v>0</v>
      </c>
      <c r="K281" s="71">
        <f t="shared" si="20"/>
        <v>327030000</v>
      </c>
      <c r="L281" s="71">
        <v>209210733</v>
      </c>
      <c r="M281" s="71">
        <v>13947000</v>
      </c>
      <c r="N281" s="71">
        <f t="shared" si="21"/>
        <v>223157733</v>
      </c>
      <c r="O281" s="74">
        <f t="shared" si="22"/>
        <v>68.23769470690763</v>
      </c>
      <c r="P281" s="72">
        <f t="shared" si="23"/>
        <v>103872267</v>
      </c>
    </row>
    <row r="282" spans="1:16" ht="27" customHeight="1">
      <c r="A282" s="38" t="s">
        <v>20</v>
      </c>
      <c r="B282" s="39" t="s">
        <v>20</v>
      </c>
      <c r="C282" s="39" t="s">
        <v>23</v>
      </c>
      <c r="D282" s="39" t="s">
        <v>20</v>
      </c>
      <c r="E282" s="40" t="s">
        <v>355</v>
      </c>
      <c r="F282" s="71">
        <v>1342000000</v>
      </c>
      <c r="G282" s="71">
        <v>0</v>
      </c>
      <c r="H282" s="71">
        <f t="shared" si="24"/>
        <v>1342000000</v>
      </c>
      <c r="I282" s="71">
        <v>159600000</v>
      </c>
      <c r="J282" s="71">
        <v>0</v>
      </c>
      <c r="K282" s="71">
        <f t="shared" si="20"/>
        <v>159600000</v>
      </c>
      <c r="L282" s="71">
        <v>74776452</v>
      </c>
      <c r="M282" s="71">
        <v>13932000</v>
      </c>
      <c r="N282" s="71">
        <f t="shared" si="21"/>
        <v>88708452</v>
      </c>
      <c r="O282" s="74">
        <f t="shared" si="22"/>
        <v>55.581736842105265</v>
      </c>
      <c r="P282" s="72">
        <f t="shared" si="23"/>
        <v>70891548</v>
      </c>
    </row>
    <row r="283" spans="1:16" ht="27" customHeight="1">
      <c r="A283" s="38" t="s">
        <v>20</v>
      </c>
      <c r="B283" s="39" t="s">
        <v>20</v>
      </c>
      <c r="C283" s="39" t="s">
        <v>20</v>
      </c>
      <c r="D283" s="39" t="s">
        <v>23</v>
      </c>
      <c r="E283" s="40" t="s">
        <v>356</v>
      </c>
      <c r="F283" s="71">
        <v>1342000000</v>
      </c>
      <c r="G283" s="71">
        <v>0</v>
      </c>
      <c r="H283" s="71">
        <f t="shared" si="24"/>
        <v>1342000000</v>
      </c>
      <c r="I283" s="71">
        <v>159600000</v>
      </c>
      <c r="J283" s="71">
        <v>0</v>
      </c>
      <c r="K283" s="71">
        <f t="shared" si="20"/>
        <v>159600000</v>
      </c>
      <c r="L283" s="71">
        <v>74776452</v>
      </c>
      <c r="M283" s="71">
        <v>13932000</v>
      </c>
      <c r="N283" s="71">
        <f t="shared" si="21"/>
        <v>88708452</v>
      </c>
      <c r="O283" s="74">
        <f t="shared" si="22"/>
        <v>55.581736842105265</v>
      </c>
      <c r="P283" s="72">
        <f t="shared" si="23"/>
        <v>70891548</v>
      </c>
    </row>
    <row r="284" spans="1:16" ht="27" customHeight="1">
      <c r="A284" s="38" t="s">
        <v>20</v>
      </c>
      <c r="B284" s="39" t="s">
        <v>20</v>
      </c>
      <c r="C284" s="39" t="s">
        <v>21</v>
      </c>
      <c r="D284" s="39" t="s">
        <v>20</v>
      </c>
      <c r="E284" s="40" t="s">
        <v>357</v>
      </c>
      <c r="F284" s="71">
        <v>926400000</v>
      </c>
      <c r="G284" s="71">
        <v>0</v>
      </c>
      <c r="H284" s="71">
        <f t="shared" si="24"/>
        <v>926400000</v>
      </c>
      <c r="I284" s="71">
        <v>166230000</v>
      </c>
      <c r="J284" s="71">
        <v>0</v>
      </c>
      <c r="K284" s="71">
        <f t="shared" si="20"/>
        <v>166230000</v>
      </c>
      <c r="L284" s="71">
        <v>133258109</v>
      </c>
      <c r="M284" s="71">
        <v>15000</v>
      </c>
      <c r="N284" s="71">
        <f t="shared" si="21"/>
        <v>133273109</v>
      </c>
      <c r="O284" s="74">
        <f t="shared" si="22"/>
        <v>80.17392107321182</v>
      </c>
      <c r="P284" s="72">
        <f t="shared" si="23"/>
        <v>32956891</v>
      </c>
    </row>
    <row r="285" spans="1:16" ht="27" customHeight="1">
      <c r="A285" s="38" t="s">
        <v>20</v>
      </c>
      <c r="B285" s="39" t="s">
        <v>20</v>
      </c>
      <c r="C285" s="39" t="s">
        <v>20</v>
      </c>
      <c r="D285" s="39" t="s">
        <v>23</v>
      </c>
      <c r="E285" s="40" t="s">
        <v>358</v>
      </c>
      <c r="F285" s="71">
        <v>650000000</v>
      </c>
      <c r="G285" s="71">
        <v>0</v>
      </c>
      <c r="H285" s="71">
        <f t="shared" si="24"/>
        <v>650000000</v>
      </c>
      <c r="I285" s="71">
        <v>121225000</v>
      </c>
      <c r="J285" s="71">
        <v>0</v>
      </c>
      <c r="K285" s="71">
        <f t="shared" si="20"/>
        <v>121225000</v>
      </c>
      <c r="L285" s="71">
        <v>115335692</v>
      </c>
      <c r="M285" s="71">
        <v>15000</v>
      </c>
      <c r="N285" s="71">
        <f t="shared" si="21"/>
        <v>115350692</v>
      </c>
      <c r="O285" s="74">
        <f t="shared" si="22"/>
        <v>95.1542107651062</v>
      </c>
      <c r="P285" s="72">
        <f t="shared" si="23"/>
        <v>5874308</v>
      </c>
    </row>
    <row r="286" spans="1:16" ht="27" customHeight="1">
      <c r="A286" s="38" t="s">
        <v>20</v>
      </c>
      <c r="B286" s="39" t="s">
        <v>20</v>
      </c>
      <c r="C286" s="39" t="s">
        <v>20</v>
      </c>
      <c r="D286" s="39" t="s">
        <v>21</v>
      </c>
      <c r="E286" s="40" t="s">
        <v>359</v>
      </c>
      <c r="F286" s="71">
        <v>276400000</v>
      </c>
      <c r="G286" s="71">
        <v>0</v>
      </c>
      <c r="H286" s="71">
        <f t="shared" si="24"/>
        <v>276400000</v>
      </c>
      <c r="I286" s="71">
        <v>45005000</v>
      </c>
      <c r="J286" s="71">
        <v>0</v>
      </c>
      <c r="K286" s="71">
        <f t="shared" si="20"/>
        <v>45005000</v>
      </c>
      <c r="L286" s="71">
        <v>17922417</v>
      </c>
      <c r="M286" s="71">
        <v>0</v>
      </c>
      <c r="N286" s="71">
        <f t="shared" si="21"/>
        <v>17922417</v>
      </c>
      <c r="O286" s="74">
        <f t="shared" si="22"/>
        <v>39.82316853682924</v>
      </c>
      <c r="P286" s="72">
        <f t="shared" si="23"/>
        <v>27082583</v>
      </c>
    </row>
    <row r="287" spans="1:16" ht="27" customHeight="1">
      <c r="A287" s="38" t="s">
        <v>20</v>
      </c>
      <c r="B287" s="39" t="s">
        <v>20</v>
      </c>
      <c r="C287" s="39" t="s">
        <v>28</v>
      </c>
      <c r="D287" s="39" t="s">
        <v>20</v>
      </c>
      <c r="E287" s="40" t="s">
        <v>360</v>
      </c>
      <c r="F287" s="71">
        <v>12000000</v>
      </c>
      <c r="G287" s="71">
        <v>0</v>
      </c>
      <c r="H287" s="71">
        <f t="shared" si="24"/>
        <v>12000000</v>
      </c>
      <c r="I287" s="71">
        <v>1200000</v>
      </c>
      <c r="J287" s="71">
        <v>0</v>
      </c>
      <c r="K287" s="71">
        <f t="shared" si="20"/>
        <v>1200000</v>
      </c>
      <c r="L287" s="71">
        <v>1176172</v>
      </c>
      <c r="M287" s="71">
        <v>0</v>
      </c>
      <c r="N287" s="71">
        <f t="shared" si="21"/>
        <v>1176172</v>
      </c>
      <c r="O287" s="74">
        <f t="shared" si="22"/>
        <v>98.01433333333334</v>
      </c>
      <c r="P287" s="72">
        <f t="shared" si="23"/>
        <v>23828</v>
      </c>
    </row>
    <row r="288" spans="1:16" ht="27" customHeight="1">
      <c r="A288" s="38" t="s">
        <v>20</v>
      </c>
      <c r="B288" s="39" t="s">
        <v>20</v>
      </c>
      <c r="C288" s="39" t="s">
        <v>20</v>
      </c>
      <c r="D288" s="39" t="s">
        <v>23</v>
      </c>
      <c r="E288" s="40" t="s">
        <v>361</v>
      </c>
      <c r="F288" s="71">
        <v>12000000</v>
      </c>
      <c r="G288" s="71">
        <v>0</v>
      </c>
      <c r="H288" s="71">
        <f t="shared" si="24"/>
        <v>12000000</v>
      </c>
      <c r="I288" s="71">
        <v>1200000</v>
      </c>
      <c r="J288" s="71">
        <v>0</v>
      </c>
      <c r="K288" s="71">
        <f t="shared" si="20"/>
        <v>1200000</v>
      </c>
      <c r="L288" s="71">
        <v>1176172</v>
      </c>
      <c r="M288" s="71">
        <v>0</v>
      </c>
      <c r="N288" s="71">
        <f t="shared" si="21"/>
        <v>1176172</v>
      </c>
      <c r="O288" s="74">
        <f t="shared" si="22"/>
        <v>98.01433333333334</v>
      </c>
      <c r="P288" s="72">
        <f t="shared" si="23"/>
        <v>23828</v>
      </c>
    </row>
    <row r="289" spans="1:16" ht="27" customHeight="1">
      <c r="A289" s="38" t="s">
        <v>20</v>
      </c>
      <c r="B289" s="39" t="s">
        <v>28</v>
      </c>
      <c r="C289" s="39" t="s">
        <v>20</v>
      </c>
      <c r="D289" s="39" t="s">
        <v>20</v>
      </c>
      <c r="E289" s="40" t="s">
        <v>362</v>
      </c>
      <c r="F289" s="71">
        <v>2233850000</v>
      </c>
      <c r="G289" s="71">
        <v>0</v>
      </c>
      <c r="H289" s="71">
        <f t="shared" si="24"/>
        <v>2233850000</v>
      </c>
      <c r="I289" s="71">
        <v>292000000</v>
      </c>
      <c r="J289" s="71">
        <v>0</v>
      </c>
      <c r="K289" s="71">
        <f t="shared" si="20"/>
        <v>292000000</v>
      </c>
      <c r="L289" s="71">
        <v>18532730</v>
      </c>
      <c r="M289" s="71">
        <v>189935440</v>
      </c>
      <c r="N289" s="71">
        <f t="shared" si="21"/>
        <v>208468170</v>
      </c>
      <c r="O289" s="74">
        <f t="shared" si="22"/>
        <v>71.39320890410958</v>
      </c>
      <c r="P289" s="72">
        <f t="shared" si="23"/>
        <v>83531830</v>
      </c>
    </row>
    <row r="290" spans="1:16" ht="27" customHeight="1">
      <c r="A290" s="38" t="s">
        <v>20</v>
      </c>
      <c r="B290" s="39" t="s">
        <v>20</v>
      </c>
      <c r="C290" s="39" t="s">
        <v>20</v>
      </c>
      <c r="D290" s="39" t="s">
        <v>20</v>
      </c>
      <c r="E290" s="40" t="s">
        <v>363</v>
      </c>
      <c r="F290" s="71">
        <v>2233850000</v>
      </c>
      <c r="G290" s="71">
        <v>0</v>
      </c>
      <c r="H290" s="71">
        <f t="shared" si="24"/>
        <v>2233850000</v>
      </c>
      <c r="I290" s="71">
        <v>292000000</v>
      </c>
      <c r="J290" s="71">
        <v>0</v>
      </c>
      <c r="K290" s="71">
        <f t="shared" si="20"/>
        <v>292000000</v>
      </c>
      <c r="L290" s="71">
        <v>18532730</v>
      </c>
      <c r="M290" s="71">
        <v>189935440</v>
      </c>
      <c r="N290" s="71">
        <f t="shared" si="21"/>
        <v>208468170</v>
      </c>
      <c r="O290" s="74">
        <f t="shared" si="22"/>
        <v>71.39320890410958</v>
      </c>
      <c r="P290" s="72">
        <f t="shared" si="23"/>
        <v>83531830</v>
      </c>
    </row>
    <row r="291" spans="1:16" ht="27" customHeight="1">
      <c r="A291" s="38" t="s">
        <v>20</v>
      </c>
      <c r="B291" s="39" t="s">
        <v>20</v>
      </c>
      <c r="C291" s="39" t="s">
        <v>23</v>
      </c>
      <c r="D291" s="39" t="s">
        <v>20</v>
      </c>
      <c r="E291" s="40" t="s">
        <v>364</v>
      </c>
      <c r="F291" s="71">
        <v>1803850000</v>
      </c>
      <c r="G291" s="71">
        <v>0</v>
      </c>
      <c r="H291" s="71">
        <f t="shared" si="24"/>
        <v>1803850000</v>
      </c>
      <c r="I291" s="71">
        <v>256000000</v>
      </c>
      <c r="J291" s="71">
        <v>0</v>
      </c>
      <c r="K291" s="71">
        <f t="shared" si="20"/>
        <v>256000000</v>
      </c>
      <c r="L291" s="71">
        <v>18532730</v>
      </c>
      <c r="M291" s="71">
        <v>189935440</v>
      </c>
      <c r="N291" s="71">
        <f t="shared" si="21"/>
        <v>208468170</v>
      </c>
      <c r="O291" s="74">
        <f t="shared" si="22"/>
        <v>81.43287890625</v>
      </c>
      <c r="P291" s="72">
        <f t="shared" si="23"/>
        <v>47531830</v>
      </c>
    </row>
    <row r="292" spans="1:16" ht="27" customHeight="1">
      <c r="A292" s="76" t="s">
        <v>20</v>
      </c>
      <c r="B292" s="77" t="s">
        <v>20</v>
      </c>
      <c r="C292" s="77" t="s">
        <v>20</v>
      </c>
      <c r="D292" s="77" t="s">
        <v>23</v>
      </c>
      <c r="E292" s="78" t="s">
        <v>365</v>
      </c>
      <c r="F292" s="79">
        <v>710000000</v>
      </c>
      <c r="G292" s="79">
        <v>0</v>
      </c>
      <c r="H292" s="79">
        <f t="shared" si="24"/>
        <v>710000000</v>
      </c>
      <c r="I292" s="79">
        <v>161000000</v>
      </c>
      <c r="J292" s="79">
        <v>0</v>
      </c>
      <c r="K292" s="79">
        <f t="shared" si="20"/>
        <v>161000000</v>
      </c>
      <c r="L292" s="79">
        <v>11075722</v>
      </c>
      <c r="M292" s="79">
        <v>120063606</v>
      </c>
      <c r="N292" s="79">
        <f t="shared" si="21"/>
        <v>131139328</v>
      </c>
      <c r="O292" s="109">
        <f t="shared" si="22"/>
        <v>81.45299875776398</v>
      </c>
      <c r="P292" s="81">
        <f t="shared" si="23"/>
        <v>29860672</v>
      </c>
    </row>
    <row r="293" spans="1:16" ht="27" customHeight="1">
      <c r="A293" s="38" t="s">
        <v>20</v>
      </c>
      <c r="B293" s="39" t="s">
        <v>20</v>
      </c>
      <c r="C293" s="39" t="s">
        <v>20</v>
      </c>
      <c r="D293" s="39" t="s">
        <v>21</v>
      </c>
      <c r="E293" s="40" t="s">
        <v>366</v>
      </c>
      <c r="F293" s="71">
        <v>1093850000</v>
      </c>
      <c r="G293" s="71">
        <v>0</v>
      </c>
      <c r="H293" s="71">
        <f t="shared" si="24"/>
        <v>1093850000</v>
      </c>
      <c r="I293" s="71">
        <v>95000000</v>
      </c>
      <c r="J293" s="71">
        <v>0</v>
      </c>
      <c r="K293" s="71">
        <f t="shared" si="20"/>
        <v>95000000</v>
      </c>
      <c r="L293" s="71">
        <v>7457008</v>
      </c>
      <c r="M293" s="71">
        <v>69871834</v>
      </c>
      <c r="N293" s="71">
        <f t="shared" si="21"/>
        <v>77328842</v>
      </c>
      <c r="O293" s="74">
        <f t="shared" si="22"/>
        <v>81.39878105263158</v>
      </c>
      <c r="P293" s="72">
        <f t="shared" si="23"/>
        <v>17671158</v>
      </c>
    </row>
    <row r="294" spans="1:16" ht="27" customHeight="1">
      <c r="A294" s="38" t="s">
        <v>20</v>
      </c>
      <c r="B294" s="39" t="s">
        <v>20</v>
      </c>
      <c r="C294" s="39" t="s">
        <v>21</v>
      </c>
      <c r="D294" s="39" t="s">
        <v>20</v>
      </c>
      <c r="E294" s="40" t="s">
        <v>367</v>
      </c>
      <c r="F294" s="71">
        <v>430000000</v>
      </c>
      <c r="G294" s="71">
        <v>0</v>
      </c>
      <c r="H294" s="71">
        <f t="shared" si="24"/>
        <v>430000000</v>
      </c>
      <c r="I294" s="71">
        <v>36000000</v>
      </c>
      <c r="J294" s="71">
        <v>0</v>
      </c>
      <c r="K294" s="71">
        <f t="shared" si="20"/>
        <v>36000000</v>
      </c>
      <c r="L294" s="71">
        <v>0</v>
      </c>
      <c r="M294" s="71">
        <v>0</v>
      </c>
      <c r="N294" s="71">
        <f t="shared" si="21"/>
        <v>0</v>
      </c>
      <c r="O294" s="71">
        <f t="shared" si="22"/>
        <v>0</v>
      </c>
      <c r="P294" s="72">
        <f t="shared" si="23"/>
        <v>36000000</v>
      </c>
    </row>
    <row r="295" spans="1:16" ht="27" customHeight="1">
      <c r="A295" s="38" t="s">
        <v>20</v>
      </c>
      <c r="B295" s="39" t="s">
        <v>20</v>
      </c>
      <c r="C295" s="39" t="s">
        <v>20</v>
      </c>
      <c r="D295" s="39" t="s">
        <v>23</v>
      </c>
      <c r="E295" s="40" t="s">
        <v>368</v>
      </c>
      <c r="F295" s="71">
        <v>430000000</v>
      </c>
      <c r="G295" s="71">
        <v>0</v>
      </c>
      <c r="H295" s="71">
        <f t="shared" si="24"/>
        <v>430000000</v>
      </c>
      <c r="I295" s="71">
        <v>36000000</v>
      </c>
      <c r="J295" s="71">
        <v>0</v>
      </c>
      <c r="K295" s="71">
        <f t="shared" si="20"/>
        <v>36000000</v>
      </c>
      <c r="L295" s="71">
        <v>0</v>
      </c>
      <c r="M295" s="71">
        <v>0</v>
      </c>
      <c r="N295" s="71">
        <f t="shared" si="21"/>
        <v>0</v>
      </c>
      <c r="O295" s="71">
        <f t="shared" si="22"/>
        <v>0</v>
      </c>
      <c r="P295" s="72">
        <f t="shared" si="23"/>
        <v>36000000</v>
      </c>
    </row>
    <row r="296" spans="1:16" ht="27" customHeight="1">
      <c r="A296" s="38" t="s">
        <v>20</v>
      </c>
      <c r="B296" s="39" t="s">
        <v>32</v>
      </c>
      <c r="C296" s="39" t="s">
        <v>20</v>
      </c>
      <c r="D296" s="39" t="s">
        <v>20</v>
      </c>
      <c r="E296" s="40" t="s">
        <v>369</v>
      </c>
      <c r="F296" s="71">
        <v>40480000</v>
      </c>
      <c r="G296" s="71">
        <v>0</v>
      </c>
      <c r="H296" s="71">
        <f t="shared" si="24"/>
        <v>40480000</v>
      </c>
      <c r="I296" s="71">
        <v>7311000</v>
      </c>
      <c r="J296" s="71">
        <v>0</v>
      </c>
      <c r="K296" s="71">
        <f t="shared" si="20"/>
        <v>7311000</v>
      </c>
      <c r="L296" s="71">
        <v>5144305</v>
      </c>
      <c r="M296" s="71">
        <v>0</v>
      </c>
      <c r="N296" s="71">
        <f t="shared" si="21"/>
        <v>5144305</v>
      </c>
      <c r="O296" s="74">
        <f t="shared" si="22"/>
        <v>70.36390370674326</v>
      </c>
      <c r="P296" s="72">
        <f t="shared" si="23"/>
        <v>2166695</v>
      </c>
    </row>
    <row r="297" spans="1:16" ht="27" customHeight="1">
      <c r="A297" s="38" t="s">
        <v>20</v>
      </c>
      <c r="B297" s="39" t="s">
        <v>20</v>
      </c>
      <c r="C297" s="39" t="s">
        <v>20</v>
      </c>
      <c r="D297" s="39" t="s">
        <v>20</v>
      </c>
      <c r="E297" s="40" t="s">
        <v>370</v>
      </c>
      <c r="F297" s="71">
        <v>40480000</v>
      </c>
      <c r="G297" s="71">
        <v>0</v>
      </c>
      <c r="H297" s="71">
        <f t="shared" si="24"/>
        <v>40480000</v>
      </c>
      <c r="I297" s="71">
        <v>7311000</v>
      </c>
      <c r="J297" s="71">
        <v>0</v>
      </c>
      <c r="K297" s="71">
        <f t="shared" si="20"/>
        <v>7311000</v>
      </c>
      <c r="L297" s="71">
        <v>5144305</v>
      </c>
      <c r="M297" s="71">
        <v>0</v>
      </c>
      <c r="N297" s="71">
        <f t="shared" si="21"/>
        <v>5144305</v>
      </c>
      <c r="O297" s="74">
        <f t="shared" si="22"/>
        <v>70.36390370674326</v>
      </c>
      <c r="P297" s="72">
        <f t="shared" si="23"/>
        <v>2166695</v>
      </c>
    </row>
    <row r="298" spans="1:16" ht="27" customHeight="1">
      <c r="A298" s="38" t="s">
        <v>20</v>
      </c>
      <c r="B298" s="39" t="s">
        <v>20</v>
      </c>
      <c r="C298" s="39" t="s">
        <v>23</v>
      </c>
      <c r="D298" s="39" t="s">
        <v>20</v>
      </c>
      <c r="E298" s="40" t="s">
        <v>371</v>
      </c>
      <c r="F298" s="71">
        <v>40480000</v>
      </c>
      <c r="G298" s="71">
        <v>0</v>
      </c>
      <c r="H298" s="71">
        <f t="shared" si="24"/>
        <v>40480000</v>
      </c>
      <c r="I298" s="71">
        <v>7311000</v>
      </c>
      <c r="J298" s="71">
        <v>0</v>
      </c>
      <c r="K298" s="71">
        <f t="shared" si="20"/>
        <v>7311000</v>
      </c>
      <c r="L298" s="71">
        <v>5144305</v>
      </c>
      <c r="M298" s="71">
        <v>0</v>
      </c>
      <c r="N298" s="71">
        <f t="shared" si="21"/>
        <v>5144305</v>
      </c>
      <c r="O298" s="74">
        <f t="shared" si="22"/>
        <v>70.36390370674326</v>
      </c>
      <c r="P298" s="72">
        <f t="shared" si="23"/>
        <v>2166695</v>
      </c>
    </row>
    <row r="299" spans="1:16" ht="27" customHeight="1">
      <c r="A299" s="38" t="s">
        <v>20</v>
      </c>
      <c r="B299" s="39" t="s">
        <v>20</v>
      </c>
      <c r="C299" s="39" t="s">
        <v>20</v>
      </c>
      <c r="D299" s="39" t="s">
        <v>23</v>
      </c>
      <c r="E299" s="40" t="s">
        <v>372</v>
      </c>
      <c r="F299" s="71">
        <v>22480000</v>
      </c>
      <c r="G299" s="71">
        <v>0</v>
      </c>
      <c r="H299" s="71">
        <f t="shared" si="24"/>
        <v>22480000</v>
      </c>
      <c r="I299" s="71">
        <v>4090000</v>
      </c>
      <c r="J299" s="71">
        <v>0</v>
      </c>
      <c r="K299" s="71">
        <f t="shared" si="20"/>
        <v>4090000</v>
      </c>
      <c r="L299" s="71">
        <v>3206412</v>
      </c>
      <c r="M299" s="71">
        <v>0</v>
      </c>
      <c r="N299" s="71">
        <f t="shared" si="21"/>
        <v>3206412</v>
      </c>
      <c r="O299" s="74">
        <f t="shared" si="22"/>
        <v>78.39638141809291</v>
      </c>
      <c r="P299" s="72">
        <f t="shared" si="23"/>
        <v>883588</v>
      </c>
    </row>
    <row r="300" spans="1:16" ht="27" customHeight="1">
      <c r="A300" s="38" t="s">
        <v>20</v>
      </c>
      <c r="B300" s="39" t="s">
        <v>20</v>
      </c>
      <c r="C300" s="39" t="s">
        <v>20</v>
      </c>
      <c r="D300" s="39" t="s">
        <v>21</v>
      </c>
      <c r="E300" s="40" t="s">
        <v>373</v>
      </c>
      <c r="F300" s="71">
        <v>18000000</v>
      </c>
      <c r="G300" s="71">
        <v>0</v>
      </c>
      <c r="H300" s="71">
        <f t="shared" si="24"/>
        <v>18000000</v>
      </c>
      <c r="I300" s="71">
        <v>3221000</v>
      </c>
      <c r="J300" s="71">
        <v>0</v>
      </c>
      <c r="K300" s="71">
        <f t="shared" si="20"/>
        <v>3221000</v>
      </c>
      <c r="L300" s="71">
        <v>1937893</v>
      </c>
      <c r="M300" s="71">
        <v>0</v>
      </c>
      <c r="N300" s="71">
        <f t="shared" si="21"/>
        <v>1937893</v>
      </c>
      <c r="O300" s="74">
        <f t="shared" si="22"/>
        <v>60.16432784849426</v>
      </c>
      <c r="P300" s="72">
        <f t="shared" si="23"/>
        <v>1283107</v>
      </c>
    </row>
    <row r="301" spans="1:16" ht="27" customHeight="1">
      <c r="A301" s="38" t="s">
        <v>20</v>
      </c>
      <c r="B301" s="39" t="s">
        <v>36</v>
      </c>
      <c r="C301" s="39" t="s">
        <v>20</v>
      </c>
      <c r="D301" s="39" t="s">
        <v>20</v>
      </c>
      <c r="E301" s="40" t="s">
        <v>374</v>
      </c>
      <c r="F301" s="71">
        <v>10000000</v>
      </c>
      <c r="G301" s="71">
        <v>0</v>
      </c>
      <c r="H301" s="71">
        <f t="shared" si="24"/>
        <v>10000000</v>
      </c>
      <c r="I301" s="71">
        <v>4200000</v>
      </c>
      <c r="J301" s="71">
        <v>0</v>
      </c>
      <c r="K301" s="71">
        <f t="shared" si="20"/>
        <v>4200000</v>
      </c>
      <c r="L301" s="71">
        <v>2395120</v>
      </c>
      <c r="M301" s="71">
        <v>0</v>
      </c>
      <c r="N301" s="71">
        <f t="shared" si="21"/>
        <v>2395120</v>
      </c>
      <c r="O301" s="74">
        <f t="shared" si="22"/>
        <v>57.02666666666667</v>
      </c>
      <c r="P301" s="72">
        <f t="shared" si="23"/>
        <v>1804880</v>
      </c>
    </row>
    <row r="302" spans="1:16" ht="27" customHeight="1">
      <c r="A302" s="38" t="s">
        <v>20</v>
      </c>
      <c r="B302" s="39" t="s">
        <v>20</v>
      </c>
      <c r="C302" s="39" t="s">
        <v>20</v>
      </c>
      <c r="D302" s="39" t="s">
        <v>20</v>
      </c>
      <c r="E302" s="40" t="s">
        <v>375</v>
      </c>
      <c r="F302" s="71">
        <v>10000000</v>
      </c>
      <c r="G302" s="71">
        <v>0</v>
      </c>
      <c r="H302" s="71">
        <f t="shared" si="24"/>
        <v>10000000</v>
      </c>
      <c r="I302" s="71">
        <v>4200000</v>
      </c>
      <c r="J302" s="71">
        <v>0</v>
      </c>
      <c r="K302" s="71">
        <f t="shared" si="20"/>
        <v>4200000</v>
      </c>
      <c r="L302" s="71">
        <v>2395120</v>
      </c>
      <c r="M302" s="71">
        <v>0</v>
      </c>
      <c r="N302" s="71">
        <f t="shared" si="21"/>
        <v>2395120</v>
      </c>
      <c r="O302" s="74">
        <f t="shared" si="22"/>
        <v>57.02666666666667</v>
      </c>
      <c r="P302" s="72">
        <f t="shared" si="23"/>
        <v>1804880</v>
      </c>
    </row>
    <row r="303" spans="1:16" ht="27" customHeight="1">
      <c r="A303" s="38" t="s">
        <v>20</v>
      </c>
      <c r="B303" s="39" t="s">
        <v>20</v>
      </c>
      <c r="C303" s="39" t="s">
        <v>23</v>
      </c>
      <c r="D303" s="39" t="s">
        <v>20</v>
      </c>
      <c r="E303" s="40" t="s">
        <v>376</v>
      </c>
      <c r="F303" s="71">
        <v>10000000</v>
      </c>
      <c r="G303" s="71">
        <v>0</v>
      </c>
      <c r="H303" s="71">
        <f t="shared" si="24"/>
        <v>10000000</v>
      </c>
      <c r="I303" s="71">
        <v>4200000</v>
      </c>
      <c r="J303" s="71">
        <v>0</v>
      </c>
      <c r="K303" s="71">
        <f t="shared" si="20"/>
        <v>4200000</v>
      </c>
      <c r="L303" s="71">
        <v>2395120</v>
      </c>
      <c r="M303" s="71">
        <v>0</v>
      </c>
      <c r="N303" s="71">
        <f t="shared" si="21"/>
        <v>2395120</v>
      </c>
      <c r="O303" s="74">
        <f t="shared" si="22"/>
        <v>57.02666666666667</v>
      </c>
      <c r="P303" s="72">
        <f t="shared" si="23"/>
        <v>1804880</v>
      </c>
    </row>
    <row r="304" spans="1:16" ht="27" customHeight="1">
      <c r="A304" s="38" t="s">
        <v>20</v>
      </c>
      <c r="B304" s="39" t="s">
        <v>20</v>
      </c>
      <c r="C304" s="39" t="s">
        <v>20</v>
      </c>
      <c r="D304" s="39" t="s">
        <v>23</v>
      </c>
      <c r="E304" s="40" t="s">
        <v>377</v>
      </c>
      <c r="F304" s="71">
        <v>10000000</v>
      </c>
      <c r="G304" s="71">
        <v>0</v>
      </c>
      <c r="H304" s="71">
        <f t="shared" si="24"/>
        <v>10000000</v>
      </c>
      <c r="I304" s="71">
        <v>4200000</v>
      </c>
      <c r="J304" s="71">
        <v>0</v>
      </c>
      <c r="K304" s="71">
        <f t="shared" si="20"/>
        <v>4200000</v>
      </c>
      <c r="L304" s="71">
        <v>2395120</v>
      </c>
      <c r="M304" s="71">
        <v>0</v>
      </c>
      <c r="N304" s="71">
        <f t="shared" si="21"/>
        <v>2395120</v>
      </c>
      <c r="O304" s="74">
        <f t="shared" si="22"/>
        <v>57.02666666666667</v>
      </c>
      <c r="P304" s="72">
        <f t="shared" si="23"/>
        <v>1804880</v>
      </c>
    </row>
    <row r="305" spans="1:16" ht="27" customHeight="1">
      <c r="A305" s="38" t="s">
        <v>20</v>
      </c>
      <c r="B305" s="39" t="s">
        <v>40</v>
      </c>
      <c r="C305" s="39" t="s">
        <v>20</v>
      </c>
      <c r="D305" s="39" t="s">
        <v>20</v>
      </c>
      <c r="E305" s="40" t="s">
        <v>378</v>
      </c>
      <c r="F305" s="71">
        <v>10000000</v>
      </c>
      <c r="G305" s="71">
        <v>0</v>
      </c>
      <c r="H305" s="71">
        <f t="shared" si="24"/>
        <v>10000000</v>
      </c>
      <c r="I305" s="71">
        <v>3356000</v>
      </c>
      <c r="J305" s="71">
        <v>0</v>
      </c>
      <c r="K305" s="71">
        <f t="shared" si="20"/>
        <v>3356000</v>
      </c>
      <c r="L305" s="71">
        <v>1334480</v>
      </c>
      <c r="M305" s="71">
        <v>0</v>
      </c>
      <c r="N305" s="71">
        <f t="shared" si="21"/>
        <v>1334480</v>
      </c>
      <c r="O305" s="74">
        <f t="shared" si="22"/>
        <v>39.76400476758045</v>
      </c>
      <c r="P305" s="72">
        <f t="shared" si="23"/>
        <v>2021520</v>
      </c>
    </row>
    <row r="306" spans="1:16" ht="27" customHeight="1">
      <c r="A306" s="38" t="s">
        <v>20</v>
      </c>
      <c r="B306" s="39" t="s">
        <v>20</v>
      </c>
      <c r="C306" s="39" t="s">
        <v>20</v>
      </c>
      <c r="D306" s="39" t="s">
        <v>20</v>
      </c>
      <c r="E306" s="40" t="s">
        <v>379</v>
      </c>
      <c r="F306" s="71">
        <v>10000000</v>
      </c>
      <c r="G306" s="71">
        <v>0</v>
      </c>
      <c r="H306" s="71">
        <f t="shared" si="24"/>
        <v>10000000</v>
      </c>
      <c r="I306" s="71">
        <v>3356000</v>
      </c>
      <c r="J306" s="71">
        <v>0</v>
      </c>
      <c r="K306" s="71">
        <f t="shared" si="20"/>
        <v>3356000</v>
      </c>
      <c r="L306" s="71">
        <v>1334480</v>
      </c>
      <c r="M306" s="71">
        <v>0</v>
      </c>
      <c r="N306" s="71">
        <f t="shared" si="21"/>
        <v>1334480</v>
      </c>
      <c r="O306" s="74">
        <f t="shared" si="22"/>
        <v>39.76400476758045</v>
      </c>
      <c r="P306" s="72">
        <f t="shared" si="23"/>
        <v>2021520</v>
      </c>
    </row>
    <row r="307" spans="1:16" ht="27" customHeight="1">
      <c r="A307" s="38" t="s">
        <v>20</v>
      </c>
      <c r="B307" s="39" t="s">
        <v>20</v>
      </c>
      <c r="C307" s="39" t="s">
        <v>23</v>
      </c>
      <c r="D307" s="39" t="s">
        <v>20</v>
      </c>
      <c r="E307" s="40" t="s">
        <v>380</v>
      </c>
      <c r="F307" s="71">
        <v>10000000</v>
      </c>
      <c r="G307" s="71">
        <v>0</v>
      </c>
      <c r="H307" s="71">
        <f t="shared" si="24"/>
        <v>10000000</v>
      </c>
      <c r="I307" s="71">
        <v>3356000</v>
      </c>
      <c r="J307" s="71">
        <v>0</v>
      </c>
      <c r="K307" s="71">
        <f t="shared" si="20"/>
        <v>3356000</v>
      </c>
      <c r="L307" s="71">
        <v>1334480</v>
      </c>
      <c r="M307" s="71">
        <v>0</v>
      </c>
      <c r="N307" s="71">
        <f t="shared" si="21"/>
        <v>1334480</v>
      </c>
      <c r="O307" s="74">
        <f t="shared" si="22"/>
        <v>39.76400476758045</v>
      </c>
      <c r="P307" s="72">
        <f t="shared" si="23"/>
        <v>2021520</v>
      </c>
    </row>
    <row r="308" spans="1:16" ht="27" customHeight="1">
      <c r="A308" s="38" t="s">
        <v>20</v>
      </c>
      <c r="B308" s="39" t="s">
        <v>20</v>
      </c>
      <c r="C308" s="39" t="s">
        <v>20</v>
      </c>
      <c r="D308" s="39" t="s">
        <v>23</v>
      </c>
      <c r="E308" s="40" t="s">
        <v>381</v>
      </c>
      <c r="F308" s="71">
        <v>10000000</v>
      </c>
      <c r="G308" s="71">
        <v>0</v>
      </c>
      <c r="H308" s="71">
        <f t="shared" si="24"/>
        <v>10000000</v>
      </c>
      <c r="I308" s="71">
        <v>3356000</v>
      </c>
      <c r="J308" s="71">
        <v>0</v>
      </c>
      <c r="K308" s="71">
        <f t="shared" si="20"/>
        <v>3356000</v>
      </c>
      <c r="L308" s="71">
        <v>1334480</v>
      </c>
      <c r="M308" s="71">
        <v>0</v>
      </c>
      <c r="N308" s="71">
        <f t="shared" si="21"/>
        <v>1334480</v>
      </c>
      <c r="O308" s="74">
        <f t="shared" si="22"/>
        <v>39.76400476758045</v>
      </c>
      <c r="P308" s="72">
        <f t="shared" si="23"/>
        <v>2021520</v>
      </c>
    </row>
    <row r="309" spans="1:16" ht="27" customHeight="1">
      <c r="A309" s="38" t="s">
        <v>20</v>
      </c>
      <c r="B309" s="39" t="s">
        <v>44</v>
      </c>
      <c r="C309" s="39" t="s">
        <v>20</v>
      </c>
      <c r="D309" s="39" t="s">
        <v>20</v>
      </c>
      <c r="E309" s="40" t="s">
        <v>382</v>
      </c>
      <c r="F309" s="71">
        <v>939550000</v>
      </c>
      <c r="G309" s="71">
        <v>0</v>
      </c>
      <c r="H309" s="71">
        <f t="shared" si="24"/>
        <v>939550000</v>
      </c>
      <c r="I309" s="71">
        <v>178500000</v>
      </c>
      <c r="J309" s="71">
        <v>0</v>
      </c>
      <c r="K309" s="71">
        <f t="shared" si="20"/>
        <v>178500000</v>
      </c>
      <c r="L309" s="71">
        <v>5532749</v>
      </c>
      <c r="M309" s="71">
        <v>0</v>
      </c>
      <c r="N309" s="71">
        <f t="shared" si="21"/>
        <v>5532749</v>
      </c>
      <c r="O309" s="74">
        <f t="shared" si="22"/>
        <v>3.0995792717086834</v>
      </c>
      <c r="P309" s="72">
        <f t="shared" si="23"/>
        <v>172967251</v>
      </c>
    </row>
    <row r="310" spans="1:16" ht="27" customHeight="1">
      <c r="A310" s="38" t="s">
        <v>20</v>
      </c>
      <c r="B310" s="39" t="s">
        <v>20</v>
      </c>
      <c r="C310" s="39" t="s">
        <v>20</v>
      </c>
      <c r="D310" s="39" t="s">
        <v>20</v>
      </c>
      <c r="E310" s="40" t="s">
        <v>383</v>
      </c>
      <c r="F310" s="71">
        <v>939550000</v>
      </c>
      <c r="G310" s="71">
        <v>0</v>
      </c>
      <c r="H310" s="71">
        <f t="shared" si="24"/>
        <v>939550000</v>
      </c>
      <c r="I310" s="71">
        <v>178500000</v>
      </c>
      <c r="J310" s="71">
        <v>0</v>
      </c>
      <c r="K310" s="71">
        <f t="shared" si="20"/>
        <v>178500000</v>
      </c>
      <c r="L310" s="71">
        <v>5532749</v>
      </c>
      <c r="M310" s="71">
        <v>0</v>
      </c>
      <c r="N310" s="71">
        <f t="shared" si="21"/>
        <v>5532749</v>
      </c>
      <c r="O310" s="74">
        <f t="shared" si="22"/>
        <v>3.0995792717086834</v>
      </c>
      <c r="P310" s="72">
        <f t="shared" si="23"/>
        <v>172967251</v>
      </c>
    </row>
    <row r="311" spans="1:16" ht="27" customHeight="1">
      <c r="A311" s="38" t="s">
        <v>20</v>
      </c>
      <c r="B311" s="39" t="s">
        <v>20</v>
      </c>
      <c r="C311" s="39" t="s">
        <v>23</v>
      </c>
      <c r="D311" s="39" t="s">
        <v>20</v>
      </c>
      <c r="E311" s="40" t="s">
        <v>384</v>
      </c>
      <c r="F311" s="71">
        <v>764550000</v>
      </c>
      <c r="G311" s="71">
        <v>0</v>
      </c>
      <c r="H311" s="71">
        <f t="shared" si="24"/>
        <v>764550000</v>
      </c>
      <c r="I311" s="71">
        <v>122500000</v>
      </c>
      <c r="J311" s="71">
        <v>0</v>
      </c>
      <c r="K311" s="71">
        <f t="shared" si="20"/>
        <v>122500000</v>
      </c>
      <c r="L311" s="71">
        <v>5527474</v>
      </c>
      <c r="M311" s="71">
        <v>0</v>
      </c>
      <c r="N311" s="71">
        <f t="shared" si="21"/>
        <v>5527474</v>
      </c>
      <c r="O311" s="74">
        <f t="shared" si="22"/>
        <v>4.5122236734693875</v>
      </c>
      <c r="P311" s="72">
        <f t="shared" si="23"/>
        <v>116972526</v>
      </c>
    </row>
    <row r="312" spans="1:16" ht="27" customHeight="1">
      <c r="A312" s="38" t="s">
        <v>20</v>
      </c>
      <c r="B312" s="39" t="s">
        <v>20</v>
      </c>
      <c r="C312" s="39" t="s">
        <v>20</v>
      </c>
      <c r="D312" s="39" t="s">
        <v>23</v>
      </c>
      <c r="E312" s="40" t="s">
        <v>385</v>
      </c>
      <c r="F312" s="71">
        <v>564550000</v>
      </c>
      <c r="G312" s="71">
        <v>0</v>
      </c>
      <c r="H312" s="71">
        <f t="shared" si="24"/>
        <v>564550000</v>
      </c>
      <c r="I312" s="71">
        <v>82500000</v>
      </c>
      <c r="J312" s="71">
        <v>0</v>
      </c>
      <c r="K312" s="71">
        <f t="shared" si="20"/>
        <v>82500000</v>
      </c>
      <c r="L312" s="71">
        <v>3444602</v>
      </c>
      <c r="M312" s="71">
        <v>0</v>
      </c>
      <c r="N312" s="71">
        <f t="shared" si="21"/>
        <v>3444602</v>
      </c>
      <c r="O312" s="74">
        <f t="shared" si="22"/>
        <v>4.175275151515152</v>
      </c>
      <c r="P312" s="72">
        <f t="shared" si="23"/>
        <v>79055398</v>
      </c>
    </row>
    <row r="313" spans="1:16" ht="27" customHeight="1">
      <c r="A313" s="38" t="s">
        <v>20</v>
      </c>
      <c r="B313" s="39" t="s">
        <v>20</v>
      </c>
      <c r="C313" s="39" t="s">
        <v>20</v>
      </c>
      <c r="D313" s="39" t="s">
        <v>21</v>
      </c>
      <c r="E313" s="40" t="s">
        <v>386</v>
      </c>
      <c r="F313" s="71">
        <v>200000000</v>
      </c>
      <c r="G313" s="71">
        <v>0</v>
      </c>
      <c r="H313" s="71">
        <f t="shared" si="24"/>
        <v>200000000</v>
      </c>
      <c r="I313" s="71">
        <v>40000000</v>
      </c>
      <c r="J313" s="71">
        <v>0</v>
      </c>
      <c r="K313" s="71">
        <f t="shared" si="20"/>
        <v>40000000</v>
      </c>
      <c r="L313" s="71">
        <v>2082872</v>
      </c>
      <c r="M313" s="71">
        <v>0</v>
      </c>
      <c r="N313" s="71">
        <f t="shared" si="21"/>
        <v>2082872</v>
      </c>
      <c r="O313" s="74">
        <f t="shared" si="22"/>
        <v>5.20718</v>
      </c>
      <c r="P313" s="72">
        <f t="shared" si="23"/>
        <v>37917128</v>
      </c>
    </row>
    <row r="314" spans="1:16" ht="27" customHeight="1">
      <c r="A314" s="38" t="s">
        <v>20</v>
      </c>
      <c r="B314" s="39" t="s">
        <v>20</v>
      </c>
      <c r="C314" s="39" t="s">
        <v>21</v>
      </c>
      <c r="D314" s="39" t="s">
        <v>20</v>
      </c>
      <c r="E314" s="40" t="s">
        <v>387</v>
      </c>
      <c r="F314" s="71">
        <v>175000000</v>
      </c>
      <c r="G314" s="71">
        <v>0</v>
      </c>
      <c r="H314" s="71">
        <f t="shared" si="24"/>
        <v>175000000</v>
      </c>
      <c r="I314" s="71">
        <v>56000000</v>
      </c>
      <c r="J314" s="71">
        <v>0</v>
      </c>
      <c r="K314" s="71">
        <f t="shared" si="20"/>
        <v>56000000</v>
      </c>
      <c r="L314" s="71">
        <v>5275</v>
      </c>
      <c r="M314" s="71">
        <v>0</v>
      </c>
      <c r="N314" s="71">
        <f t="shared" si="21"/>
        <v>5275</v>
      </c>
      <c r="O314" s="71">
        <v>0</v>
      </c>
      <c r="P314" s="72">
        <f t="shared" si="23"/>
        <v>55994725</v>
      </c>
    </row>
    <row r="315" spans="1:16" ht="27" customHeight="1">
      <c r="A315" s="38" t="s">
        <v>20</v>
      </c>
      <c r="B315" s="39" t="s">
        <v>20</v>
      </c>
      <c r="C315" s="39" t="s">
        <v>20</v>
      </c>
      <c r="D315" s="39" t="s">
        <v>23</v>
      </c>
      <c r="E315" s="40" t="s">
        <v>388</v>
      </c>
      <c r="F315" s="71">
        <v>175000000</v>
      </c>
      <c r="G315" s="71">
        <v>0</v>
      </c>
      <c r="H315" s="71">
        <f t="shared" si="24"/>
        <v>175000000</v>
      </c>
      <c r="I315" s="71">
        <v>56000000</v>
      </c>
      <c r="J315" s="71">
        <v>0</v>
      </c>
      <c r="K315" s="71">
        <f t="shared" si="20"/>
        <v>56000000</v>
      </c>
      <c r="L315" s="71">
        <v>5275</v>
      </c>
      <c r="M315" s="71">
        <v>0</v>
      </c>
      <c r="N315" s="71">
        <f t="shared" si="21"/>
        <v>5275</v>
      </c>
      <c r="O315" s="71">
        <v>0</v>
      </c>
      <c r="P315" s="72">
        <f t="shared" si="23"/>
        <v>55994725</v>
      </c>
    </row>
    <row r="316" spans="1:16" ht="27" customHeight="1">
      <c r="A316" s="76" t="s">
        <v>20</v>
      </c>
      <c r="B316" s="77" t="s">
        <v>48</v>
      </c>
      <c r="C316" s="77" t="s">
        <v>20</v>
      </c>
      <c r="D316" s="77" t="s">
        <v>20</v>
      </c>
      <c r="E316" s="78" t="s">
        <v>389</v>
      </c>
      <c r="F316" s="79">
        <v>22000000</v>
      </c>
      <c r="G316" s="79">
        <v>0</v>
      </c>
      <c r="H316" s="79">
        <f t="shared" si="24"/>
        <v>22000000</v>
      </c>
      <c r="I316" s="79">
        <v>2925000</v>
      </c>
      <c r="J316" s="79">
        <v>0</v>
      </c>
      <c r="K316" s="79">
        <f t="shared" si="20"/>
        <v>2925000</v>
      </c>
      <c r="L316" s="79">
        <v>1600000</v>
      </c>
      <c r="M316" s="79">
        <v>0</v>
      </c>
      <c r="N316" s="79">
        <f t="shared" si="21"/>
        <v>1600000</v>
      </c>
      <c r="O316" s="109">
        <f t="shared" si="22"/>
        <v>54.700854700854705</v>
      </c>
      <c r="P316" s="81">
        <f t="shared" si="23"/>
        <v>1325000</v>
      </c>
    </row>
    <row r="317" spans="1:16" ht="27" customHeight="1">
      <c r="A317" s="38" t="s">
        <v>20</v>
      </c>
      <c r="B317" s="39" t="s">
        <v>20</v>
      </c>
      <c r="C317" s="39" t="s">
        <v>20</v>
      </c>
      <c r="D317" s="39" t="s">
        <v>20</v>
      </c>
      <c r="E317" s="40" t="s">
        <v>390</v>
      </c>
      <c r="F317" s="71">
        <v>22000000</v>
      </c>
      <c r="G317" s="71">
        <v>0</v>
      </c>
      <c r="H317" s="71">
        <f t="shared" si="24"/>
        <v>22000000</v>
      </c>
      <c r="I317" s="71">
        <v>2925000</v>
      </c>
      <c r="J317" s="71">
        <v>0</v>
      </c>
      <c r="K317" s="71">
        <f t="shared" si="20"/>
        <v>2925000</v>
      </c>
      <c r="L317" s="71">
        <v>1600000</v>
      </c>
      <c r="M317" s="71">
        <v>0</v>
      </c>
      <c r="N317" s="71">
        <f t="shared" si="21"/>
        <v>1600000</v>
      </c>
      <c r="O317" s="74">
        <f t="shared" si="22"/>
        <v>54.700854700854705</v>
      </c>
      <c r="P317" s="72">
        <f t="shared" si="23"/>
        <v>1325000</v>
      </c>
    </row>
    <row r="318" spans="1:16" ht="27" customHeight="1">
      <c r="A318" s="38" t="s">
        <v>20</v>
      </c>
      <c r="B318" s="39" t="s">
        <v>20</v>
      </c>
      <c r="C318" s="39" t="s">
        <v>23</v>
      </c>
      <c r="D318" s="39" t="s">
        <v>20</v>
      </c>
      <c r="E318" s="40" t="s">
        <v>391</v>
      </c>
      <c r="F318" s="71">
        <v>22000000</v>
      </c>
      <c r="G318" s="71">
        <v>0</v>
      </c>
      <c r="H318" s="71">
        <f t="shared" si="24"/>
        <v>22000000</v>
      </c>
      <c r="I318" s="71">
        <v>2925000</v>
      </c>
      <c r="J318" s="71">
        <v>0</v>
      </c>
      <c r="K318" s="71">
        <f t="shared" si="20"/>
        <v>2925000</v>
      </c>
      <c r="L318" s="71">
        <v>1600000</v>
      </c>
      <c r="M318" s="71">
        <v>0</v>
      </c>
      <c r="N318" s="71">
        <f t="shared" si="21"/>
        <v>1600000</v>
      </c>
      <c r="O318" s="74">
        <f t="shared" si="22"/>
        <v>54.700854700854705</v>
      </c>
      <c r="P318" s="72">
        <f t="shared" si="23"/>
        <v>1325000</v>
      </c>
    </row>
    <row r="319" spans="1:16" ht="27" customHeight="1">
      <c r="A319" s="38" t="s">
        <v>20</v>
      </c>
      <c r="B319" s="39" t="s">
        <v>20</v>
      </c>
      <c r="C319" s="39" t="s">
        <v>20</v>
      </c>
      <c r="D319" s="39" t="s">
        <v>23</v>
      </c>
      <c r="E319" s="40" t="s">
        <v>392</v>
      </c>
      <c r="F319" s="71">
        <v>22000000</v>
      </c>
      <c r="G319" s="71">
        <v>0</v>
      </c>
      <c r="H319" s="71">
        <f t="shared" si="24"/>
        <v>22000000</v>
      </c>
      <c r="I319" s="71">
        <v>2925000</v>
      </c>
      <c r="J319" s="71">
        <v>0</v>
      </c>
      <c r="K319" s="71">
        <f t="shared" si="20"/>
        <v>2925000</v>
      </c>
      <c r="L319" s="71">
        <v>1600000</v>
      </c>
      <c r="M319" s="71">
        <v>0</v>
      </c>
      <c r="N319" s="71">
        <f t="shared" si="21"/>
        <v>1600000</v>
      </c>
      <c r="O319" s="74">
        <f t="shared" si="22"/>
        <v>54.700854700854705</v>
      </c>
      <c r="P319" s="72">
        <f t="shared" si="23"/>
        <v>1325000</v>
      </c>
    </row>
    <row r="320" spans="1:16" ht="27" customHeight="1">
      <c r="A320" s="38" t="s">
        <v>20</v>
      </c>
      <c r="B320" s="39" t="s">
        <v>52</v>
      </c>
      <c r="C320" s="39" t="s">
        <v>20</v>
      </c>
      <c r="D320" s="39" t="s">
        <v>20</v>
      </c>
      <c r="E320" s="40" t="s">
        <v>393</v>
      </c>
      <c r="F320" s="71">
        <v>99000000</v>
      </c>
      <c r="G320" s="71">
        <v>0</v>
      </c>
      <c r="H320" s="71">
        <f t="shared" si="24"/>
        <v>99000000</v>
      </c>
      <c r="I320" s="71">
        <v>8800000</v>
      </c>
      <c r="J320" s="71">
        <v>0</v>
      </c>
      <c r="K320" s="71">
        <f t="shared" si="20"/>
        <v>8800000</v>
      </c>
      <c r="L320" s="71">
        <v>100632</v>
      </c>
      <c r="M320" s="71">
        <v>0</v>
      </c>
      <c r="N320" s="71">
        <f t="shared" si="21"/>
        <v>100632</v>
      </c>
      <c r="O320" s="74">
        <f t="shared" si="22"/>
        <v>1.1435454545454546</v>
      </c>
      <c r="P320" s="72">
        <f t="shared" si="23"/>
        <v>8699368</v>
      </c>
    </row>
    <row r="321" spans="1:16" ht="27" customHeight="1">
      <c r="A321" s="38" t="s">
        <v>20</v>
      </c>
      <c r="B321" s="39" t="s">
        <v>20</v>
      </c>
      <c r="C321" s="39" t="s">
        <v>20</v>
      </c>
      <c r="D321" s="39" t="s">
        <v>20</v>
      </c>
      <c r="E321" s="40" t="s">
        <v>394</v>
      </c>
      <c r="F321" s="71">
        <v>99000000</v>
      </c>
      <c r="G321" s="71">
        <v>0</v>
      </c>
      <c r="H321" s="71">
        <f t="shared" si="24"/>
        <v>99000000</v>
      </c>
      <c r="I321" s="71">
        <v>8800000</v>
      </c>
      <c r="J321" s="71">
        <v>0</v>
      </c>
      <c r="K321" s="71">
        <f t="shared" si="20"/>
        <v>8800000</v>
      </c>
      <c r="L321" s="71">
        <v>100632</v>
      </c>
      <c r="M321" s="71">
        <v>0</v>
      </c>
      <c r="N321" s="71">
        <f t="shared" si="21"/>
        <v>100632</v>
      </c>
      <c r="O321" s="74">
        <f t="shared" si="22"/>
        <v>1.1435454545454546</v>
      </c>
      <c r="P321" s="72">
        <f t="shared" si="23"/>
        <v>8699368</v>
      </c>
    </row>
    <row r="322" spans="1:16" ht="27" customHeight="1">
      <c r="A322" s="38" t="s">
        <v>20</v>
      </c>
      <c r="B322" s="39" t="s">
        <v>20</v>
      </c>
      <c r="C322" s="39" t="s">
        <v>23</v>
      </c>
      <c r="D322" s="39" t="s">
        <v>20</v>
      </c>
      <c r="E322" s="40" t="s">
        <v>395</v>
      </c>
      <c r="F322" s="71">
        <v>14000000</v>
      </c>
      <c r="G322" s="71">
        <v>0</v>
      </c>
      <c r="H322" s="71">
        <f t="shared" si="24"/>
        <v>14000000</v>
      </c>
      <c r="I322" s="71">
        <v>2100000</v>
      </c>
      <c r="J322" s="71">
        <v>0</v>
      </c>
      <c r="K322" s="71">
        <f t="shared" si="20"/>
        <v>2100000</v>
      </c>
      <c r="L322" s="71">
        <v>100632</v>
      </c>
      <c r="M322" s="71">
        <v>0</v>
      </c>
      <c r="N322" s="71">
        <f t="shared" si="21"/>
        <v>100632</v>
      </c>
      <c r="O322" s="74">
        <f t="shared" si="22"/>
        <v>4.792</v>
      </c>
      <c r="P322" s="72">
        <f t="shared" si="23"/>
        <v>1999368</v>
      </c>
    </row>
    <row r="323" spans="1:16" ht="27" customHeight="1">
      <c r="A323" s="38" t="s">
        <v>20</v>
      </c>
      <c r="B323" s="39" t="s">
        <v>20</v>
      </c>
      <c r="C323" s="39" t="s">
        <v>20</v>
      </c>
      <c r="D323" s="39" t="s">
        <v>23</v>
      </c>
      <c r="E323" s="40" t="s">
        <v>396</v>
      </c>
      <c r="F323" s="71">
        <v>14000000</v>
      </c>
      <c r="G323" s="71">
        <v>0</v>
      </c>
      <c r="H323" s="71">
        <f t="shared" si="24"/>
        <v>14000000</v>
      </c>
      <c r="I323" s="71">
        <v>2100000</v>
      </c>
      <c r="J323" s="71">
        <v>0</v>
      </c>
      <c r="K323" s="71">
        <f t="shared" si="20"/>
        <v>2100000</v>
      </c>
      <c r="L323" s="71">
        <v>100632</v>
      </c>
      <c r="M323" s="71">
        <v>0</v>
      </c>
      <c r="N323" s="71">
        <f t="shared" si="21"/>
        <v>100632</v>
      </c>
      <c r="O323" s="74">
        <f t="shared" si="22"/>
        <v>4.792</v>
      </c>
      <c r="P323" s="72">
        <f t="shared" si="23"/>
        <v>1999368</v>
      </c>
    </row>
    <row r="324" spans="1:16" ht="27" customHeight="1">
      <c r="A324" s="38" t="s">
        <v>20</v>
      </c>
      <c r="B324" s="39" t="s">
        <v>20</v>
      </c>
      <c r="C324" s="39" t="s">
        <v>21</v>
      </c>
      <c r="D324" s="39" t="s">
        <v>20</v>
      </c>
      <c r="E324" s="40" t="s">
        <v>397</v>
      </c>
      <c r="F324" s="71">
        <v>85000000</v>
      </c>
      <c r="G324" s="71">
        <v>0</v>
      </c>
      <c r="H324" s="71">
        <f t="shared" si="24"/>
        <v>85000000</v>
      </c>
      <c r="I324" s="71">
        <v>6700000</v>
      </c>
      <c r="J324" s="71">
        <v>0</v>
      </c>
      <c r="K324" s="71">
        <f t="shared" si="20"/>
        <v>6700000</v>
      </c>
      <c r="L324" s="71">
        <v>0</v>
      </c>
      <c r="M324" s="71">
        <v>0</v>
      </c>
      <c r="N324" s="71">
        <f t="shared" si="21"/>
        <v>0</v>
      </c>
      <c r="O324" s="71">
        <f t="shared" si="22"/>
        <v>0</v>
      </c>
      <c r="P324" s="72">
        <f t="shared" si="23"/>
        <v>6700000</v>
      </c>
    </row>
    <row r="325" spans="1:16" ht="27" customHeight="1">
      <c r="A325" s="38" t="s">
        <v>20</v>
      </c>
      <c r="B325" s="39" t="s">
        <v>20</v>
      </c>
      <c r="C325" s="39" t="s">
        <v>20</v>
      </c>
      <c r="D325" s="39" t="s">
        <v>23</v>
      </c>
      <c r="E325" s="40" t="s">
        <v>398</v>
      </c>
      <c r="F325" s="71">
        <v>85000000</v>
      </c>
      <c r="G325" s="71">
        <v>0</v>
      </c>
      <c r="H325" s="71">
        <f t="shared" si="24"/>
        <v>85000000</v>
      </c>
      <c r="I325" s="71">
        <v>6700000</v>
      </c>
      <c r="J325" s="71">
        <v>0</v>
      </c>
      <c r="K325" s="71">
        <f t="shared" si="20"/>
        <v>6700000</v>
      </c>
      <c r="L325" s="71">
        <v>0</v>
      </c>
      <c r="M325" s="71">
        <v>0</v>
      </c>
      <c r="N325" s="71">
        <f t="shared" si="21"/>
        <v>0</v>
      </c>
      <c r="O325" s="71">
        <f t="shared" si="22"/>
        <v>0</v>
      </c>
      <c r="P325" s="72">
        <f t="shared" si="23"/>
        <v>6700000</v>
      </c>
    </row>
    <row r="326" spans="1:16" ht="27" customHeight="1">
      <c r="A326" s="38" t="s">
        <v>20</v>
      </c>
      <c r="B326" s="39" t="s">
        <v>56</v>
      </c>
      <c r="C326" s="39" t="s">
        <v>20</v>
      </c>
      <c r="D326" s="39" t="s">
        <v>20</v>
      </c>
      <c r="E326" s="40" t="s">
        <v>399</v>
      </c>
      <c r="F326" s="71">
        <v>665200000</v>
      </c>
      <c r="G326" s="71">
        <v>0</v>
      </c>
      <c r="H326" s="71">
        <f t="shared" si="24"/>
        <v>665200000</v>
      </c>
      <c r="I326" s="71">
        <v>17000000</v>
      </c>
      <c r="J326" s="71">
        <v>0</v>
      </c>
      <c r="K326" s="71">
        <f t="shared" si="20"/>
        <v>17000000</v>
      </c>
      <c r="L326" s="71">
        <v>2000000</v>
      </c>
      <c r="M326" s="71">
        <v>0</v>
      </c>
      <c r="N326" s="71">
        <f t="shared" si="21"/>
        <v>2000000</v>
      </c>
      <c r="O326" s="74">
        <f t="shared" si="22"/>
        <v>11.76470588235294</v>
      </c>
      <c r="P326" s="72">
        <f t="shared" si="23"/>
        <v>15000000</v>
      </c>
    </row>
    <row r="327" spans="1:16" ht="27" customHeight="1">
      <c r="A327" s="38" t="s">
        <v>20</v>
      </c>
      <c r="B327" s="39" t="s">
        <v>20</v>
      </c>
      <c r="C327" s="39" t="s">
        <v>20</v>
      </c>
      <c r="D327" s="39" t="s">
        <v>20</v>
      </c>
      <c r="E327" s="40" t="s">
        <v>400</v>
      </c>
      <c r="F327" s="71">
        <v>665200000</v>
      </c>
      <c r="G327" s="71">
        <v>0</v>
      </c>
      <c r="H327" s="71">
        <f t="shared" si="24"/>
        <v>665200000</v>
      </c>
      <c r="I327" s="71">
        <v>17000000</v>
      </c>
      <c r="J327" s="71">
        <v>0</v>
      </c>
      <c r="K327" s="71">
        <f aca="true" t="shared" si="25" ref="K327:K390">I327+J327</f>
        <v>17000000</v>
      </c>
      <c r="L327" s="71">
        <v>2000000</v>
      </c>
      <c r="M327" s="71">
        <v>0</v>
      </c>
      <c r="N327" s="71">
        <f aca="true" t="shared" si="26" ref="N327:N390">L327+M327</f>
        <v>2000000</v>
      </c>
      <c r="O327" s="74">
        <f aca="true" t="shared" si="27" ref="O327:O390">(N327/K327)*100</f>
        <v>11.76470588235294</v>
      </c>
      <c r="P327" s="72">
        <f aca="true" t="shared" si="28" ref="P327:P390">K327-N327</f>
        <v>15000000</v>
      </c>
    </row>
    <row r="328" spans="1:16" ht="27" customHeight="1">
      <c r="A328" s="38" t="s">
        <v>20</v>
      </c>
      <c r="B328" s="39" t="s">
        <v>20</v>
      </c>
      <c r="C328" s="39" t="s">
        <v>23</v>
      </c>
      <c r="D328" s="39" t="s">
        <v>20</v>
      </c>
      <c r="E328" s="40" t="s">
        <v>401</v>
      </c>
      <c r="F328" s="71">
        <v>665200000</v>
      </c>
      <c r="G328" s="71">
        <v>0</v>
      </c>
      <c r="H328" s="71">
        <f aca="true" t="shared" si="29" ref="H328:H391">F328+G328</f>
        <v>665200000</v>
      </c>
      <c r="I328" s="71">
        <v>17000000</v>
      </c>
      <c r="J328" s="71">
        <v>0</v>
      </c>
      <c r="K328" s="71">
        <f t="shared" si="25"/>
        <v>17000000</v>
      </c>
      <c r="L328" s="71">
        <v>2000000</v>
      </c>
      <c r="M328" s="71">
        <v>0</v>
      </c>
      <c r="N328" s="71">
        <f t="shared" si="26"/>
        <v>2000000</v>
      </c>
      <c r="O328" s="74">
        <f t="shared" si="27"/>
        <v>11.76470588235294</v>
      </c>
      <c r="P328" s="72">
        <f t="shared" si="28"/>
        <v>15000000</v>
      </c>
    </row>
    <row r="329" spans="1:16" ht="27" customHeight="1">
      <c r="A329" s="38" t="s">
        <v>20</v>
      </c>
      <c r="B329" s="39" t="s">
        <v>20</v>
      </c>
      <c r="C329" s="39" t="s">
        <v>20</v>
      </c>
      <c r="D329" s="39" t="s">
        <v>23</v>
      </c>
      <c r="E329" s="40" t="s">
        <v>402</v>
      </c>
      <c r="F329" s="71">
        <v>665200000</v>
      </c>
      <c r="G329" s="71">
        <v>0</v>
      </c>
      <c r="H329" s="71">
        <f t="shared" si="29"/>
        <v>665200000</v>
      </c>
      <c r="I329" s="71">
        <v>17000000</v>
      </c>
      <c r="J329" s="71">
        <v>0</v>
      </c>
      <c r="K329" s="71">
        <f t="shared" si="25"/>
        <v>17000000</v>
      </c>
      <c r="L329" s="71">
        <v>2000000</v>
      </c>
      <c r="M329" s="71">
        <v>0</v>
      </c>
      <c r="N329" s="71">
        <f t="shared" si="26"/>
        <v>2000000</v>
      </c>
      <c r="O329" s="74">
        <f t="shared" si="27"/>
        <v>11.76470588235294</v>
      </c>
      <c r="P329" s="72">
        <f t="shared" si="28"/>
        <v>15000000</v>
      </c>
    </row>
    <row r="330" spans="1:16" ht="27" customHeight="1">
      <c r="A330" s="38" t="s">
        <v>56</v>
      </c>
      <c r="B330" s="39" t="s">
        <v>20</v>
      </c>
      <c r="C330" s="39" t="s">
        <v>20</v>
      </c>
      <c r="D330" s="39" t="s">
        <v>20</v>
      </c>
      <c r="E330" s="40" t="s">
        <v>403</v>
      </c>
      <c r="F330" s="71">
        <f>F331+F338+F343+F347+F351</f>
        <v>5665940000</v>
      </c>
      <c r="G330" s="71">
        <v>0</v>
      </c>
      <c r="H330" s="71">
        <f t="shared" si="29"/>
        <v>5665940000</v>
      </c>
      <c r="I330" s="71">
        <f>I331+I338+I343+I347+I351</f>
        <v>141923000</v>
      </c>
      <c r="J330" s="71">
        <v>0</v>
      </c>
      <c r="K330" s="71">
        <f t="shared" si="25"/>
        <v>141923000</v>
      </c>
      <c r="L330" s="71">
        <f>L331+L338+L343+L347+L351</f>
        <v>76578520</v>
      </c>
      <c r="M330" s="71">
        <f>M331+M338+M343+M347+M351</f>
        <v>20000000</v>
      </c>
      <c r="N330" s="71">
        <f t="shared" si="26"/>
        <v>96578520</v>
      </c>
      <c r="O330" s="74">
        <f t="shared" si="27"/>
        <v>68.04994257449462</v>
      </c>
      <c r="P330" s="72">
        <f t="shared" si="28"/>
        <v>45344480</v>
      </c>
    </row>
    <row r="331" spans="1:16" ht="27" customHeight="1">
      <c r="A331" s="38" t="s">
        <v>20</v>
      </c>
      <c r="B331" s="39" t="s">
        <v>23</v>
      </c>
      <c r="C331" s="39" t="s">
        <v>20</v>
      </c>
      <c r="D331" s="39" t="s">
        <v>20</v>
      </c>
      <c r="E331" s="40" t="s">
        <v>404</v>
      </c>
      <c r="F331" s="71">
        <v>2050592000</v>
      </c>
      <c r="G331" s="71">
        <v>0</v>
      </c>
      <c r="H331" s="71">
        <f t="shared" si="29"/>
        <v>2050592000</v>
      </c>
      <c r="I331" s="71">
        <v>55596000</v>
      </c>
      <c r="J331" s="71">
        <v>0</v>
      </c>
      <c r="K331" s="71">
        <f t="shared" si="25"/>
        <v>55596000</v>
      </c>
      <c r="L331" s="71">
        <v>27854730</v>
      </c>
      <c r="M331" s="71">
        <v>20000000</v>
      </c>
      <c r="N331" s="71">
        <f t="shared" si="26"/>
        <v>47854730</v>
      </c>
      <c r="O331" s="74">
        <f t="shared" si="27"/>
        <v>86.0758507806317</v>
      </c>
      <c r="P331" s="72">
        <f t="shared" si="28"/>
        <v>7741270</v>
      </c>
    </row>
    <row r="332" spans="1:16" ht="27" customHeight="1">
      <c r="A332" s="38" t="s">
        <v>20</v>
      </c>
      <c r="B332" s="39" t="s">
        <v>20</v>
      </c>
      <c r="C332" s="39" t="s">
        <v>20</v>
      </c>
      <c r="D332" s="39" t="s">
        <v>20</v>
      </c>
      <c r="E332" s="40" t="s">
        <v>405</v>
      </c>
      <c r="F332" s="71">
        <v>2050592000</v>
      </c>
      <c r="G332" s="71">
        <v>0</v>
      </c>
      <c r="H332" s="71">
        <f t="shared" si="29"/>
        <v>2050592000</v>
      </c>
      <c r="I332" s="71">
        <v>55596000</v>
      </c>
      <c r="J332" s="71">
        <v>0</v>
      </c>
      <c r="K332" s="71">
        <f t="shared" si="25"/>
        <v>55596000</v>
      </c>
      <c r="L332" s="71">
        <v>27854730</v>
      </c>
      <c r="M332" s="71">
        <v>20000000</v>
      </c>
      <c r="N332" s="71">
        <f t="shared" si="26"/>
        <v>47854730</v>
      </c>
      <c r="O332" s="74">
        <f t="shared" si="27"/>
        <v>86.0758507806317</v>
      </c>
      <c r="P332" s="72">
        <f t="shared" si="28"/>
        <v>7741270</v>
      </c>
    </row>
    <row r="333" spans="1:16" ht="27" customHeight="1">
      <c r="A333" s="38" t="s">
        <v>20</v>
      </c>
      <c r="B333" s="39" t="s">
        <v>20</v>
      </c>
      <c r="C333" s="39" t="s">
        <v>23</v>
      </c>
      <c r="D333" s="39" t="s">
        <v>20</v>
      </c>
      <c r="E333" s="40" t="s">
        <v>406</v>
      </c>
      <c r="F333" s="71">
        <v>281352000</v>
      </c>
      <c r="G333" s="71">
        <v>0</v>
      </c>
      <c r="H333" s="71">
        <f t="shared" si="29"/>
        <v>281352000</v>
      </c>
      <c r="I333" s="71">
        <v>35556000</v>
      </c>
      <c r="J333" s="71">
        <v>0</v>
      </c>
      <c r="K333" s="71">
        <f t="shared" si="25"/>
        <v>35556000</v>
      </c>
      <c r="L333" s="71">
        <v>27836150</v>
      </c>
      <c r="M333" s="71">
        <v>0</v>
      </c>
      <c r="N333" s="71">
        <f t="shared" si="26"/>
        <v>27836150</v>
      </c>
      <c r="O333" s="74">
        <f t="shared" si="27"/>
        <v>78.2881932725841</v>
      </c>
      <c r="P333" s="72">
        <f t="shared" si="28"/>
        <v>7719850</v>
      </c>
    </row>
    <row r="334" spans="1:16" ht="27" customHeight="1">
      <c r="A334" s="38" t="s">
        <v>20</v>
      </c>
      <c r="B334" s="39" t="s">
        <v>20</v>
      </c>
      <c r="C334" s="39" t="s">
        <v>20</v>
      </c>
      <c r="D334" s="39" t="s">
        <v>23</v>
      </c>
      <c r="E334" s="40" t="s">
        <v>407</v>
      </c>
      <c r="F334" s="71">
        <v>281352000</v>
      </c>
      <c r="G334" s="71">
        <v>0</v>
      </c>
      <c r="H334" s="71">
        <f t="shared" si="29"/>
        <v>281352000</v>
      </c>
      <c r="I334" s="71">
        <v>35556000</v>
      </c>
      <c r="J334" s="71">
        <v>0</v>
      </c>
      <c r="K334" s="71">
        <f t="shared" si="25"/>
        <v>35556000</v>
      </c>
      <c r="L334" s="71">
        <v>27836150</v>
      </c>
      <c r="M334" s="71">
        <v>0</v>
      </c>
      <c r="N334" s="71">
        <f t="shared" si="26"/>
        <v>27836150</v>
      </c>
      <c r="O334" s="74">
        <f t="shared" si="27"/>
        <v>78.2881932725841</v>
      </c>
      <c r="P334" s="72">
        <f t="shared" si="28"/>
        <v>7719850</v>
      </c>
    </row>
    <row r="335" spans="1:16" ht="27" customHeight="1">
      <c r="A335" s="38" t="s">
        <v>20</v>
      </c>
      <c r="B335" s="39" t="s">
        <v>20</v>
      </c>
      <c r="C335" s="39" t="s">
        <v>21</v>
      </c>
      <c r="D335" s="39" t="s">
        <v>20</v>
      </c>
      <c r="E335" s="40" t="s">
        <v>408</v>
      </c>
      <c r="F335" s="71">
        <v>1769240000</v>
      </c>
      <c r="G335" s="71">
        <v>0</v>
      </c>
      <c r="H335" s="71">
        <f t="shared" si="29"/>
        <v>1769240000</v>
      </c>
      <c r="I335" s="71">
        <v>20040000</v>
      </c>
      <c r="J335" s="71">
        <v>0</v>
      </c>
      <c r="K335" s="71">
        <f t="shared" si="25"/>
        <v>20040000</v>
      </c>
      <c r="L335" s="71">
        <v>18580</v>
      </c>
      <c r="M335" s="71">
        <v>20000000</v>
      </c>
      <c r="N335" s="71">
        <f t="shared" si="26"/>
        <v>20018580</v>
      </c>
      <c r="O335" s="74">
        <f t="shared" si="27"/>
        <v>99.8931137724551</v>
      </c>
      <c r="P335" s="72">
        <f t="shared" si="28"/>
        <v>21420</v>
      </c>
    </row>
    <row r="336" spans="1:16" ht="27" customHeight="1">
      <c r="A336" s="38" t="s">
        <v>20</v>
      </c>
      <c r="B336" s="39" t="s">
        <v>20</v>
      </c>
      <c r="C336" s="39" t="s">
        <v>20</v>
      </c>
      <c r="D336" s="39" t="s">
        <v>23</v>
      </c>
      <c r="E336" s="40" t="s">
        <v>409</v>
      </c>
      <c r="F336" s="71">
        <v>1469240000</v>
      </c>
      <c r="G336" s="71">
        <v>0</v>
      </c>
      <c r="H336" s="71">
        <f t="shared" si="29"/>
        <v>1469240000</v>
      </c>
      <c r="I336" s="71">
        <v>20040000</v>
      </c>
      <c r="J336" s="71">
        <v>0</v>
      </c>
      <c r="K336" s="71">
        <f t="shared" si="25"/>
        <v>20040000</v>
      </c>
      <c r="L336" s="71">
        <v>18580</v>
      </c>
      <c r="M336" s="71">
        <v>20000000</v>
      </c>
      <c r="N336" s="71">
        <f t="shared" si="26"/>
        <v>20018580</v>
      </c>
      <c r="O336" s="74">
        <f t="shared" si="27"/>
        <v>99.8931137724551</v>
      </c>
      <c r="P336" s="72">
        <f t="shared" si="28"/>
        <v>21420</v>
      </c>
    </row>
    <row r="337" spans="1:16" ht="27" customHeight="1">
      <c r="A337" s="38" t="s">
        <v>20</v>
      </c>
      <c r="B337" s="39" t="s">
        <v>20</v>
      </c>
      <c r="C337" s="39" t="s">
        <v>20</v>
      </c>
      <c r="D337" s="39" t="s">
        <v>21</v>
      </c>
      <c r="E337" s="40" t="s">
        <v>410</v>
      </c>
      <c r="F337" s="71">
        <v>300000000</v>
      </c>
      <c r="G337" s="71">
        <v>0</v>
      </c>
      <c r="H337" s="71">
        <f t="shared" si="29"/>
        <v>300000000</v>
      </c>
      <c r="I337" s="71">
        <v>0</v>
      </c>
      <c r="J337" s="71">
        <v>0</v>
      </c>
      <c r="K337" s="71">
        <f t="shared" si="25"/>
        <v>0</v>
      </c>
      <c r="L337" s="71">
        <v>0</v>
      </c>
      <c r="M337" s="71">
        <v>0</v>
      </c>
      <c r="N337" s="71">
        <f t="shared" si="26"/>
        <v>0</v>
      </c>
      <c r="O337" s="71">
        <v>0</v>
      </c>
      <c r="P337" s="72">
        <f t="shared" si="28"/>
        <v>0</v>
      </c>
    </row>
    <row r="338" spans="1:16" ht="27" customHeight="1">
      <c r="A338" s="38" t="s">
        <v>20</v>
      </c>
      <c r="B338" s="39" t="s">
        <v>21</v>
      </c>
      <c r="C338" s="39" t="s">
        <v>20</v>
      </c>
      <c r="D338" s="39" t="s">
        <v>20</v>
      </c>
      <c r="E338" s="40" t="s">
        <v>411</v>
      </c>
      <c r="F338" s="71">
        <v>1632022000</v>
      </c>
      <c r="G338" s="71">
        <v>0</v>
      </c>
      <c r="H338" s="71">
        <f t="shared" si="29"/>
        <v>1632022000</v>
      </c>
      <c r="I338" s="71">
        <v>36200000</v>
      </c>
      <c r="J338" s="71">
        <v>0</v>
      </c>
      <c r="K338" s="71">
        <f t="shared" si="25"/>
        <v>36200000</v>
      </c>
      <c r="L338" s="71">
        <v>36036275</v>
      </c>
      <c r="M338" s="71">
        <v>0</v>
      </c>
      <c r="N338" s="71">
        <f t="shared" si="26"/>
        <v>36036275</v>
      </c>
      <c r="O338" s="74">
        <f t="shared" si="27"/>
        <v>99.54772099447514</v>
      </c>
      <c r="P338" s="72">
        <f t="shared" si="28"/>
        <v>163725</v>
      </c>
    </row>
    <row r="339" spans="1:16" ht="27" customHeight="1">
      <c r="A339" s="38" t="s">
        <v>20</v>
      </c>
      <c r="B339" s="39" t="s">
        <v>20</v>
      </c>
      <c r="C339" s="39" t="s">
        <v>20</v>
      </c>
      <c r="D339" s="39" t="s">
        <v>20</v>
      </c>
      <c r="E339" s="40" t="s">
        <v>412</v>
      </c>
      <c r="F339" s="71">
        <v>1632022000</v>
      </c>
      <c r="G339" s="71">
        <v>0</v>
      </c>
      <c r="H339" s="71">
        <f t="shared" si="29"/>
        <v>1632022000</v>
      </c>
      <c r="I339" s="71">
        <v>36200000</v>
      </c>
      <c r="J339" s="71">
        <v>0</v>
      </c>
      <c r="K339" s="71">
        <f t="shared" si="25"/>
        <v>36200000</v>
      </c>
      <c r="L339" s="71">
        <v>36036275</v>
      </c>
      <c r="M339" s="71">
        <v>0</v>
      </c>
      <c r="N339" s="71">
        <f t="shared" si="26"/>
        <v>36036275</v>
      </c>
      <c r="O339" s="74">
        <f t="shared" si="27"/>
        <v>99.54772099447514</v>
      </c>
      <c r="P339" s="72">
        <f t="shared" si="28"/>
        <v>163725</v>
      </c>
    </row>
    <row r="340" spans="1:16" ht="27" customHeight="1">
      <c r="A340" s="76" t="s">
        <v>20</v>
      </c>
      <c r="B340" s="77" t="s">
        <v>20</v>
      </c>
      <c r="C340" s="77" t="s">
        <v>23</v>
      </c>
      <c r="D340" s="77" t="s">
        <v>20</v>
      </c>
      <c r="E340" s="78" t="s">
        <v>413</v>
      </c>
      <c r="F340" s="79">
        <v>6082000</v>
      </c>
      <c r="G340" s="79">
        <v>0</v>
      </c>
      <c r="H340" s="79">
        <f t="shared" si="29"/>
        <v>6082000</v>
      </c>
      <c r="I340" s="79">
        <v>900000</v>
      </c>
      <c r="J340" s="79">
        <v>0</v>
      </c>
      <c r="K340" s="79">
        <f t="shared" si="25"/>
        <v>900000</v>
      </c>
      <c r="L340" s="79">
        <v>804000</v>
      </c>
      <c r="M340" s="79">
        <v>0</v>
      </c>
      <c r="N340" s="79">
        <f t="shared" si="26"/>
        <v>804000</v>
      </c>
      <c r="O340" s="109">
        <f t="shared" si="27"/>
        <v>89.33333333333333</v>
      </c>
      <c r="P340" s="81">
        <f t="shared" si="28"/>
        <v>96000</v>
      </c>
    </row>
    <row r="341" spans="1:16" ht="27" customHeight="1">
      <c r="A341" s="38" t="s">
        <v>20</v>
      </c>
      <c r="B341" s="39" t="s">
        <v>20</v>
      </c>
      <c r="C341" s="39" t="s">
        <v>20</v>
      </c>
      <c r="D341" s="39" t="s">
        <v>23</v>
      </c>
      <c r="E341" s="40" t="s">
        <v>414</v>
      </c>
      <c r="F341" s="71">
        <v>6082000</v>
      </c>
      <c r="G341" s="71">
        <v>0</v>
      </c>
      <c r="H341" s="71">
        <f t="shared" si="29"/>
        <v>6082000</v>
      </c>
      <c r="I341" s="71">
        <v>900000</v>
      </c>
      <c r="J341" s="71">
        <v>0</v>
      </c>
      <c r="K341" s="71">
        <f t="shared" si="25"/>
        <v>900000</v>
      </c>
      <c r="L341" s="71">
        <v>804000</v>
      </c>
      <c r="M341" s="71">
        <v>0</v>
      </c>
      <c r="N341" s="71">
        <f t="shared" si="26"/>
        <v>804000</v>
      </c>
      <c r="O341" s="74">
        <f t="shared" si="27"/>
        <v>89.33333333333333</v>
      </c>
      <c r="P341" s="72">
        <f t="shared" si="28"/>
        <v>96000</v>
      </c>
    </row>
    <row r="342" spans="1:16" ht="27" customHeight="1">
      <c r="A342" s="38" t="s">
        <v>20</v>
      </c>
      <c r="B342" s="39" t="s">
        <v>20</v>
      </c>
      <c r="C342" s="39" t="s">
        <v>21</v>
      </c>
      <c r="D342" s="39" t="s">
        <v>20</v>
      </c>
      <c r="E342" s="40" t="s">
        <v>415</v>
      </c>
      <c r="F342" s="71">
        <v>1625940000</v>
      </c>
      <c r="G342" s="71">
        <v>0</v>
      </c>
      <c r="H342" s="71">
        <f t="shared" si="29"/>
        <v>1625940000</v>
      </c>
      <c r="I342" s="71">
        <v>35300000</v>
      </c>
      <c r="J342" s="71">
        <v>0</v>
      </c>
      <c r="K342" s="71">
        <f t="shared" si="25"/>
        <v>35300000</v>
      </c>
      <c r="L342" s="71">
        <v>35232275</v>
      </c>
      <c r="M342" s="71">
        <v>0</v>
      </c>
      <c r="N342" s="71">
        <f t="shared" si="26"/>
        <v>35232275</v>
      </c>
      <c r="O342" s="74">
        <f t="shared" si="27"/>
        <v>99.80814447592068</v>
      </c>
      <c r="P342" s="72">
        <f t="shared" si="28"/>
        <v>67725</v>
      </c>
    </row>
    <row r="343" spans="1:16" ht="27" customHeight="1">
      <c r="A343" s="38" t="s">
        <v>20</v>
      </c>
      <c r="B343" s="39" t="s">
        <v>28</v>
      </c>
      <c r="C343" s="39" t="s">
        <v>20</v>
      </c>
      <c r="D343" s="39" t="s">
        <v>20</v>
      </c>
      <c r="E343" s="40" t="s">
        <v>416</v>
      </c>
      <c r="F343" s="71">
        <v>12566000</v>
      </c>
      <c r="G343" s="71">
        <v>0</v>
      </c>
      <c r="H343" s="71">
        <f t="shared" si="29"/>
        <v>12566000</v>
      </c>
      <c r="I343" s="71">
        <v>1893000</v>
      </c>
      <c r="J343" s="71">
        <v>0</v>
      </c>
      <c r="K343" s="71">
        <f t="shared" si="25"/>
        <v>1893000</v>
      </c>
      <c r="L343" s="71">
        <v>1812560</v>
      </c>
      <c r="M343" s="71">
        <v>0</v>
      </c>
      <c r="N343" s="71">
        <f t="shared" si="26"/>
        <v>1812560</v>
      </c>
      <c r="O343" s="74">
        <f t="shared" si="27"/>
        <v>95.75066032752245</v>
      </c>
      <c r="P343" s="72">
        <f t="shared" si="28"/>
        <v>80440</v>
      </c>
    </row>
    <row r="344" spans="1:16" ht="27" customHeight="1">
      <c r="A344" s="38" t="s">
        <v>20</v>
      </c>
      <c r="B344" s="39" t="s">
        <v>20</v>
      </c>
      <c r="C344" s="39" t="s">
        <v>20</v>
      </c>
      <c r="D344" s="39" t="s">
        <v>20</v>
      </c>
      <c r="E344" s="40" t="s">
        <v>417</v>
      </c>
      <c r="F344" s="71">
        <v>12566000</v>
      </c>
      <c r="G344" s="71">
        <v>0</v>
      </c>
      <c r="H344" s="71">
        <f t="shared" si="29"/>
        <v>12566000</v>
      </c>
      <c r="I344" s="71">
        <v>1893000</v>
      </c>
      <c r="J344" s="71">
        <v>0</v>
      </c>
      <c r="K344" s="71">
        <f t="shared" si="25"/>
        <v>1893000</v>
      </c>
      <c r="L344" s="71">
        <v>1812560</v>
      </c>
      <c r="M344" s="71">
        <v>0</v>
      </c>
      <c r="N344" s="71">
        <f t="shared" si="26"/>
        <v>1812560</v>
      </c>
      <c r="O344" s="74">
        <f t="shared" si="27"/>
        <v>95.75066032752245</v>
      </c>
      <c r="P344" s="72">
        <f t="shared" si="28"/>
        <v>80440</v>
      </c>
    </row>
    <row r="345" spans="1:16" ht="27" customHeight="1">
      <c r="A345" s="38" t="s">
        <v>20</v>
      </c>
      <c r="B345" s="39" t="s">
        <v>20</v>
      </c>
      <c r="C345" s="39" t="s">
        <v>23</v>
      </c>
      <c r="D345" s="39" t="s">
        <v>20</v>
      </c>
      <c r="E345" s="40" t="s">
        <v>418</v>
      </c>
      <c r="F345" s="71">
        <v>12566000</v>
      </c>
      <c r="G345" s="71">
        <v>0</v>
      </c>
      <c r="H345" s="71">
        <f t="shared" si="29"/>
        <v>12566000</v>
      </c>
      <c r="I345" s="71">
        <v>1893000</v>
      </c>
      <c r="J345" s="71">
        <v>0</v>
      </c>
      <c r="K345" s="71">
        <f t="shared" si="25"/>
        <v>1893000</v>
      </c>
      <c r="L345" s="71">
        <v>1812560</v>
      </c>
      <c r="M345" s="71">
        <v>0</v>
      </c>
      <c r="N345" s="71">
        <f t="shared" si="26"/>
        <v>1812560</v>
      </c>
      <c r="O345" s="74">
        <f t="shared" si="27"/>
        <v>95.75066032752245</v>
      </c>
      <c r="P345" s="72">
        <f t="shared" si="28"/>
        <v>80440</v>
      </c>
    </row>
    <row r="346" spans="1:16" ht="27" customHeight="1">
      <c r="A346" s="38" t="s">
        <v>20</v>
      </c>
      <c r="B346" s="39" t="s">
        <v>20</v>
      </c>
      <c r="C346" s="39" t="s">
        <v>20</v>
      </c>
      <c r="D346" s="39" t="s">
        <v>23</v>
      </c>
      <c r="E346" s="40" t="s">
        <v>419</v>
      </c>
      <c r="F346" s="71">
        <v>12566000</v>
      </c>
      <c r="G346" s="71">
        <v>0</v>
      </c>
      <c r="H346" s="71">
        <f t="shared" si="29"/>
        <v>12566000</v>
      </c>
      <c r="I346" s="71">
        <v>1893000</v>
      </c>
      <c r="J346" s="71">
        <v>0</v>
      </c>
      <c r="K346" s="71">
        <f t="shared" si="25"/>
        <v>1893000</v>
      </c>
      <c r="L346" s="71">
        <v>1812560</v>
      </c>
      <c r="M346" s="71">
        <v>0</v>
      </c>
      <c r="N346" s="71">
        <f t="shared" si="26"/>
        <v>1812560</v>
      </c>
      <c r="O346" s="74">
        <f t="shared" si="27"/>
        <v>95.75066032752245</v>
      </c>
      <c r="P346" s="72">
        <f t="shared" si="28"/>
        <v>80440</v>
      </c>
    </row>
    <row r="347" spans="1:16" ht="27" customHeight="1">
      <c r="A347" s="38" t="s">
        <v>20</v>
      </c>
      <c r="B347" s="39" t="s">
        <v>32</v>
      </c>
      <c r="C347" s="39" t="s">
        <v>20</v>
      </c>
      <c r="D347" s="39" t="s">
        <v>20</v>
      </c>
      <c r="E347" s="40" t="s">
        <v>420</v>
      </c>
      <c r="F347" s="71">
        <v>100000000</v>
      </c>
      <c r="G347" s="71">
        <v>0</v>
      </c>
      <c r="H347" s="71">
        <f t="shared" si="29"/>
        <v>100000000</v>
      </c>
      <c r="I347" s="71">
        <v>7500000</v>
      </c>
      <c r="J347" s="71">
        <v>0</v>
      </c>
      <c r="K347" s="71">
        <f t="shared" si="25"/>
        <v>7500000</v>
      </c>
      <c r="L347" s="71">
        <v>0</v>
      </c>
      <c r="M347" s="71">
        <v>0</v>
      </c>
      <c r="N347" s="71">
        <f t="shared" si="26"/>
        <v>0</v>
      </c>
      <c r="O347" s="71">
        <f t="shared" si="27"/>
        <v>0</v>
      </c>
      <c r="P347" s="72">
        <f t="shared" si="28"/>
        <v>7500000</v>
      </c>
    </row>
    <row r="348" spans="1:16" ht="27" customHeight="1">
      <c r="A348" s="38" t="s">
        <v>20</v>
      </c>
      <c r="B348" s="39" t="s">
        <v>20</v>
      </c>
      <c r="C348" s="39" t="s">
        <v>20</v>
      </c>
      <c r="D348" s="39" t="s">
        <v>20</v>
      </c>
      <c r="E348" s="40" t="s">
        <v>421</v>
      </c>
      <c r="F348" s="71">
        <v>100000000</v>
      </c>
      <c r="G348" s="71">
        <v>0</v>
      </c>
      <c r="H348" s="71">
        <f t="shared" si="29"/>
        <v>100000000</v>
      </c>
      <c r="I348" s="71">
        <v>7500000</v>
      </c>
      <c r="J348" s="71">
        <v>0</v>
      </c>
      <c r="K348" s="71">
        <f t="shared" si="25"/>
        <v>7500000</v>
      </c>
      <c r="L348" s="71">
        <v>0</v>
      </c>
      <c r="M348" s="71">
        <v>0</v>
      </c>
      <c r="N348" s="71">
        <f t="shared" si="26"/>
        <v>0</v>
      </c>
      <c r="O348" s="71">
        <f t="shared" si="27"/>
        <v>0</v>
      </c>
      <c r="P348" s="72">
        <f t="shared" si="28"/>
        <v>7500000</v>
      </c>
    </row>
    <row r="349" spans="1:16" ht="27" customHeight="1">
      <c r="A349" s="38" t="s">
        <v>20</v>
      </c>
      <c r="B349" s="39" t="s">
        <v>20</v>
      </c>
      <c r="C349" s="39" t="s">
        <v>23</v>
      </c>
      <c r="D349" s="39" t="s">
        <v>20</v>
      </c>
      <c r="E349" s="40" t="s">
        <v>422</v>
      </c>
      <c r="F349" s="71">
        <v>100000000</v>
      </c>
      <c r="G349" s="71">
        <v>0</v>
      </c>
      <c r="H349" s="71">
        <f t="shared" si="29"/>
        <v>100000000</v>
      </c>
      <c r="I349" s="71">
        <v>7500000</v>
      </c>
      <c r="J349" s="71">
        <v>0</v>
      </c>
      <c r="K349" s="71">
        <f t="shared" si="25"/>
        <v>7500000</v>
      </c>
      <c r="L349" s="71">
        <v>0</v>
      </c>
      <c r="M349" s="71">
        <v>0</v>
      </c>
      <c r="N349" s="71">
        <f t="shared" si="26"/>
        <v>0</v>
      </c>
      <c r="O349" s="71">
        <f t="shared" si="27"/>
        <v>0</v>
      </c>
      <c r="P349" s="72">
        <f t="shared" si="28"/>
        <v>7500000</v>
      </c>
    </row>
    <row r="350" spans="1:16" ht="27" customHeight="1">
      <c r="A350" s="38" t="s">
        <v>20</v>
      </c>
      <c r="B350" s="39" t="s">
        <v>20</v>
      </c>
      <c r="C350" s="39" t="s">
        <v>20</v>
      </c>
      <c r="D350" s="39" t="s">
        <v>23</v>
      </c>
      <c r="E350" s="40" t="s">
        <v>423</v>
      </c>
      <c r="F350" s="71">
        <v>100000000</v>
      </c>
      <c r="G350" s="71">
        <v>0</v>
      </c>
      <c r="H350" s="71">
        <f t="shared" si="29"/>
        <v>100000000</v>
      </c>
      <c r="I350" s="71">
        <v>7500000</v>
      </c>
      <c r="J350" s="71">
        <v>0</v>
      </c>
      <c r="K350" s="71">
        <f t="shared" si="25"/>
        <v>7500000</v>
      </c>
      <c r="L350" s="71">
        <v>0</v>
      </c>
      <c r="M350" s="71">
        <v>0</v>
      </c>
      <c r="N350" s="71">
        <f t="shared" si="26"/>
        <v>0</v>
      </c>
      <c r="O350" s="71">
        <f t="shared" si="27"/>
        <v>0</v>
      </c>
      <c r="P350" s="72">
        <f t="shared" si="28"/>
        <v>7500000</v>
      </c>
    </row>
    <row r="351" spans="1:16" ht="27" customHeight="1">
      <c r="A351" s="38" t="s">
        <v>20</v>
      </c>
      <c r="B351" s="39" t="s">
        <v>36</v>
      </c>
      <c r="C351" s="39" t="s">
        <v>20</v>
      </c>
      <c r="D351" s="39" t="s">
        <v>20</v>
      </c>
      <c r="E351" s="40" t="s">
        <v>424</v>
      </c>
      <c r="F351" s="71">
        <v>1870760000</v>
      </c>
      <c r="G351" s="71">
        <v>0</v>
      </c>
      <c r="H351" s="71">
        <f t="shared" si="29"/>
        <v>1870760000</v>
      </c>
      <c r="I351" s="71">
        <v>40734000</v>
      </c>
      <c r="J351" s="71">
        <v>0</v>
      </c>
      <c r="K351" s="71">
        <f t="shared" si="25"/>
        <v>40734000</v>
      </c>
      <c r="L351" s="71">
        <v>10874955</v>
      </c>
      <c r="M351" s="71">
        <v>0</v>
      </c>
      <c r="N351" s="71">
        <f t="shared" si="26"/>
        <v>10874955</v>
      </c>
      <c r="O351" s="74">
        <f t="shared" si="27"/>
        <v>26.697488584474886</v>
      </c>
      <c r="P351" s="72">
        <f t="shared" si="28"/>
        <v>29859045</v>
      </c>
    </row>
    <row r="352" spans="1:16" ht="27" customHeight="1">
      <c r="A352" s="38" t="s">
        <v>20</v>
      </c>
      <c r="B352" s="39" t="s">
        <v>20</v>
      </c>
      <c r="C352" s="39" t="s">
        <v>20</v>
      </c>
      <c r="D352" s="39" t="s">
        <v>20</v>
      </c>
      <c r="E352" s="40" t="s">
        <v>425</v>
      </c>
      <c r="F352" s="71">
        <v>1870760000</v>
      </c>
      <c r="G352" s="71">
        <v>0</v>
      </c>
      <c r="H352" s="71">
        <f t="shared" si="29"/>
        <v>1870760000</v>
      </c>
      <c r="I352" s="71">
        <v>40734000</v>
      </c>
      <c r="J352" s="71">
        <v>0</v>
      </c>
      <c r="K352" s="71">
        <f t="shared" si="25"/>
        <v>40734000</v>
      </c>
      <c r="L352" s="71">
        <v>10874955</v>
      </c>
      <c r="M352" s="71">
        <v>0</v>
      </c>
      <c r="N352" s="71">
        <f t="shared" si="26"/>
        <v>10874955</v>
      </c>
      <c r="O352" s="74">
        <f t="shared" si="27"/>
        <v>26.697488584474886</v>
      </c>
      <c r="P352" s="72">
        <f t="shared" si="28"/>
        <v>29859045</v>
      </c>
    </row>
    <row r="353" spans="1:16" ht="27" customHeight="1">
      <c r="A353" s="38" t="s">
        <v>20</v>
      </c>
      <c r="B353" s="39" t="s">
        <v>20</v>
      </c>
      <c r="C353" s="39" t="s">
        <v>23</v>
      </c>
      <c r="D353" s="39" t="s">
        <v>20</v>
      </c>
      <c r="E353" s="40" t="s">
        <v>426</v>
      </c>
      <c r="F353" s="71">
        <v>56760000</v>
      </c>
      <c r="G353" s="71">
        <v>0</v>
      </c>
      <c r="H353" s="71">
        <f t="shared" si="29"/>
        <v>56760000</v>
      </c>
      <c r="I353" s="71">
        <v>23880000</v>
      </c>
      <c r="J353" s="71">
        <v>0</v>
      </c>
      <c r="K353" s="71">
        <f t="shared" si="25"/>
        <v>23880000</v>
      </c>
      <c r="L353" s="71">
        <v>7565380</v>
      </c>
      <c r="M353" s="71">
        <v>0</v>
      </c>
      <c r="N353" s="71">
        <f t="shared" si="26"/>
        <v>7565380</v>
      </c>
      <c r="O353" s="74">
        <f t="shared" si="27"/>
        <v>31.680820770519265</v>
      </c>
      <c r="P353" s="72">
        <f t="shared" si="28"/>
        <v>16314620</v>
      </c>
    </row>
    <row r="354" spans="1:16" ht="27" customHeight="1">
      <c r="A354" s="38" t="s">
        <v>20</v>
      </c>
      <c r="B354" s="39" t="s">
        <v>20</v>
      </c>
      <c r="C354" s="39" t="s">
        <v>20</v>
      </c>
      <c r="D354" s="39" t="s">
        <v>23</v>
      </c>
      <c r="E354" s="40" t="s">
        <v>427</v>
      </c>
      <c r="F354" s="71">
        <v>56760000</v>
      </c>
      <c r="G354" s="71">
        <v>0</v>
      </c>
      <c r="H354" s="71">
        <f t="shared" si="29"/>
        <v>56760000</v>
      </c>
      <c r="I354" s="71">
        <v>23880000</v>
      </c>
      <c r="J354" s="71">
        <v>0</v>
      </c>
      <c r="K354" s="71">
        <f t="shared" si="25"/>
        <v>23880000</v>
      </c>
      <c r="L354" s="71">
        <v>7565380</v>
      </c>
      <c r="M354" s="71">
        <v>0</v>
      </c>
      <c r="N354" s="71">
        <f t="shared" si="26"/>
        <v>7565380</v>
      </c>
      <c r="O354" s="74">
        <f t="shared" si="27"/>
        <v>31.680820770519265</v>
      </c>
      <c r="P354" s="72">
        <f t="shared" si="28"/>
        <v>16314620</v>
      </c>
    </row>
    <row r="355" spans="1:16" ht="27" customHeight="1">
      <c r="A355" s="38" t="s">
        <v>20</v>
      </c>
      <c r="B355" s="39" t="s">
        <v>20</v>
      </c>
      <c r="C355" s="39" t="s">
        <v>21</v>
      </c>
      <c r="D355" s="39" t="s">
        <v>20</v>
      </c>
      <c r="E355" s="40" t="s">
        <v>428</v>
      </c>
      <c r="F355" s="71">
        <v>1814000000</v>
      </c>
      <c r="G355" s="71">
        <v>0</v>
      </c>
      <c r="H355" s="71">
        <f t="shared" si="29"/>
        <v>1814000000</v>
      </c>
      <c r="I355" s="71">
        <v>16854000</v>
      </c>
      <c r="J355" s="71">
        <v>0</v>
      </c>
      <c r="K355" s="71">
        <f t="shared" si="25"/>
        <v>16854000</v>
      </c>
      <c r="L355" s="71">
        <v>3309575</v>
      </c>
      <c r="M355" s="71">
        <v>0</v>
      </c>
      <c r="N355" s="71">
        <f t="shared" si="26"/>
        <v>3309575</v>
      </c>
      <c r="O355" s="74">
        <f t="shared" si="27"/>
        <v>19.63673311973419</v>
      </c>
      <c r="P355" s="72">
        <f t="shared" si="28"/>
        <v>13544425</v>
      </c>
    </row>
    <row r="356" spans="1:16" ht="27" customHeight="1">
      <c r="A356" s="38" t="s">
        <v>429</v>
      </c>
      <c r="B356" s="39" t="s">
        <v>20</v>
      </c>
      <c r="C356" s="39" t="s">
        <v>20</v>
      </c>
      <c r="D356" s="39" t="s">
        <v>20</v>
      </c>
      <c r="E356" s="40" t="s">
        <v>430</v>
      </c>
      <c r="F356" s="71">
        <f>F357+F364</f>
        <v>970000000</v>
      </c>
      <c r="G356" s="71">
        <v>0</v>
      </c>
      <c r="H356" s="71">
        <f t="shared" si="29"/>
        <v>970000000</v>
      </c>
      <c r="I356" s="71">
        <f>I357+I364</f>
        <v>133189000</v>
      </c>
      <c r="J356" s="71">
        <v>0</v>
      </c>
      <c r="K356" s="71">
        <f t="shared" si="25"/>
        <v>133189000</v>
      </c>
      <c r="L356" s="71">
        <f>L357+L364</f>
        <v>85027790</v>
      </c>
      <c r="M356" s="71">
        <f>M357+M364</f>
        <v>22064379</v>
      </c>
      <c r="N356" s="71">
        <f t="shared" si="26"/>
        <v>107092169</v>
      </c>
      <c r="O356" s="74">
        <f t="shared" si="27"/>
        <v>80.40616642515523</v>
      </c>
      <c r="P356" s="72">
        <f t="shared" si="28"/>
        <v>26096831</v>
      </c>
    </row>
    <row r="357" spans="1:16" ht="27" customHeight="1">
      <c r="A357" s="38" t="s">
        <v>20</v>
      </c>
      <c r="B357" s="39" t="s">
        <v>23</v>
      </c>
      <c r="C357" s="39" t="s">
        <v>20</v>
      </c>
      <c r="D357" s="39" t="s">
        <v>20</v>
      </c>
      <c r="E357" s="40" t="s">
        <v>431</v>
      </c>
      <c r="F357" s="71">
        <v>921134000</v>
      </c>
      <c r="G357" s="71">
        <v>0</v>
      </c>
      <c r="H357" s="71">
        <f t="shared" si="29"/>
        <v>921134000</v>
      </c>
      <c r="I357" s="71">
        <v>133189000</v>
      </c>
      <c r="J357" s="71">
        <v>0</v>
      </c>
      <c r="K357" s="71">
        <f t="shared" si="25"/>
        <v>133189000</v>
      </c>
      <c r="L357" s="71">
        <v>85027790</v>
      </c>
      <c r="M357" s="71">
        <v>22064379</v>
      </c>
      <c r="N357" s="71">
        <f t="shared" si="26"/>
        <v>107092169</v>
      </c>
      <c r="O357" s="74">
        <f t="shared" si="27"/>
        <v>80.40616642515523</v>
      </c>
      <c r="P357" s="72">
        <f t="shared" si="28"/>
        <v>26096831</v>
      </c>
    </row>
    <row r="358" spans="1:16" ht="27" customHeight="1">
      <c r="A358" s="38" t="s">
        <v>20</v>
      </c>
      <c r="B358" s="39" t="s">
        <v>20</v>
      </c>
      <c r="C358" s="39" t="s">
        <v>20</v>
      </c>
      <c r="D358" s="39" t="s">
        <v>20</v>
      </c>
      <c r="E358" s="40" t="s">
        <v>432</v>
      </c>
      <c r="F358" s="71">
        <v>921134000</v>
      </c>
      <c r="G358" s="71">
        <v>0</v>
      </c>
      <c r="H358" s="71">
        <f t="shared" si="29"/>
        <v>921134000</v>
      </c>
      <c r="I358" s="71">
        <v>133189000</v>
      </c>
      <c r="J358" s="71">
        <v>0</v>
      </c>
      <c r="K358" s="71">
        <f t="shared" si="25"/>
        <v>133189000</v>
      </c>
      <c r="L358" s="71">
        <v>85027790</v>
      </c>
      <c r="M358" s="71">
        <v>22064379</v>
      </c>
      <c r="N358" s="71">
        <f t="shared" si="26"/>
        <v>107092169</v>
      </c>
      <c r="O358" s="74">
        <f t="shared" si="27"/>
        <v>80.40616642515523</v>
      </c>
      <c r="P358" s="72">
        <f t="shared" si="28"/>
        <v>26096831</v>
      </c>
    </row>
    <row r="359" spans="1:16" ht="27" customHeight="1">
      <c r="A359" s="38" t="s">
        <v>20</v>
      </c>
      <c r="B359" s="39" t="s">
        <v>20</v>
      </c>
      <c r="C359" s="39" t="s">
        <v>23</v>
      </c>
      <c r="D359" s="39" t="s">
        <v>20</v>
      </c>
      <c r="E359" s="40" t="s">
        <v>433</v>
      </c>
      <c r="F359" s="71">
        <v>550000000</v>
      </c>
      <c r="G359" s="71">
        <v>0</v>
      </c>
      <c r="H359" s="71">
        <f t="shared" si="29"/>
        <v>550000000</v>
      </c>
      <c r="I359" s="71">
        <v>88583000</v>
      </c>
      <c r="J359" s="71">
        <v>0</v>
      </c>
      <c r="K359" s="71">
        <f t="shared" si="25"/>
        <v>88583000</v>
      </c>
      <c r="L359" s="71">
        <v>67290810</v>
      </c>
      <c r="M359" s="71">
        <v>0</v>
      </c>
      <c r="N359" s="71">
        <f t="shared" si="26"/>
        <v>67290810</v>
      </c>
      <c r="O359" s="74">
        <f t="shared" si="27"/>
        <v>75.96357088831944</v>
      </c>
      <c r="P359" s="72">
        <f t="shared" si="28"/>
        <v>21292190</v>
      </c>
    </row>
    <row r="360" spans="1:16" ht="27" customHeight="1">
      <c r="A360" s="38" t="s">
        <v>20</v>
      </c>
      <c r="B360" s="39" t="s">
        <v>20</v>
      </c>
      <c r="C360" s="39" t="s">
        <v>20</v>
      </c>
      <c r="D360" s="39" t="s">
        <v>23</v>
      </c>
      <c r="E360" s="40" t="s">
        <v>434</v>
      </c>
      <c r="F360" s="71">
        <v>150000000</v>
      </c>
      <c r="G360" s="71">
        <v>0</v>
      </c>
      <c r="H360" s="71">
        <f t="shared" si="29"/>
        <v>150000000</v>
      </c>
      <c r="I360" s="71">
        <v>20632000</v>
      </c>
      <c r="J360" s="71">
        <v>0</v>
      </c>
      <c r="K360" s="71">
        <f t="shared" si="25"/>
        <v>20632000</v>
      </c>
      <c r="L360" s="71">
        <v>7961232</v>
      </c>
      <c r="M360" s="71">
        <v>0</v>
      </c>
      <c r="N360" s="71">
        <f t="shared" si="26"/>
        <v>7961232</v>
      </c>
      <c r="O360" s="74">
        <f t="shared" si="27"/>
        <v>38.586816595579684</v>
      </c>
      <c r="P360" s="72">
        <f t="shared" si="28"/>
        <v>12670768</v>
      </c>
    </row>
    <row r="361" spans="1:16" ht="27" customHeight="1">
      <c r="A361" s="38" t="s">
        <v>20</v>
      </c>
      <c r="B361" s="39" t="s">
        <v>20</v>
      </c>
      <c r="C361" s="39" t="s">
        <v>20</v>
      </c>
      <c r="D361" s="39" t="s">
        <v>21</v>
      </c>
      <c r="E361" s="40" t="s">
        <v>435</v>
      </c>
      <c r="F361" s="71">
        <v>400000000</v>
      </c>
      <c r="G361" s="71">
        <v>0</v>
      </c>
      <c r="H361" s="71">
        <f t="shared" si="29"/>
        <v>400000000</v>
      </c>
      <c r="I361" s="71">
        <v>67951000</v>
      </c>
      <c r="J361" s="71">
        <v>0</v>
      </c>
      <c r="K361" s="71">
        <f t="shared" si="25"/>
        <v>67951000</v>
      </c>
      <c r="L361" s="71">
        <v>59329578</v>
      </c>
      <c r="M361" s="71">
        <v>0</v>
      </c>
      <c r="N361" s="71">
        <f t="shared" si="26"/>
        <v>59329578</v>
      </c>
      <c r="O361" s="74">
        <f t="shared" si="27"/>
        <v>87.31229562478845</v>
      </c>
      <c r="P361" s="72">
        <f t="shared" si="28"/>
        <v>8621422</v>
      </c>
    </row>
    <row r="362" spans="1:16" ht="27" customHeight="1">
      <c r="A362" s="38" t="s">
        <v>20</v>
      </c>
      <c r="B362" s="39" t="s">
        <v>20</v>
      </c>
      <c r="C362" s="39" t="s">
        <v>21</v>
      </c>
      <c r="D362" s="39" t="s">
        <v>20</v>
      </c>
      <c r="E362" s="40" t="s">
        <v>436</v>
      </c>
      <c r="F362" s="71">
        <v>371134000</v>
      </c>
      <c r="G362" s="71">
        <v>0</v>
      </c>
      <c r="H362" s="71">
        <f t="shared" si="29"/>
        <v>371134000</v>
      </c>
      <c r="I362" s="71">
        <v>44606000</v>
      </c>
      <c r="J362" s="71">
        <v>0</v>
      </c>
      <c r="K362" s="71">
        <f t="shared" si="25"/>
        <v>44606000</v>
      </c>
      <c r="L362" s="71">
        <v>17736980</v>
      </c>
      <c r="M362" s="71">
        <v>22064379</v>
      </c>
      <c r="N362" s="71">
        <f t="shared" si="26"/>
        <v>39801359</v>
      </c>
      <c r="O362" s="74">
        <f t="shared" si="27"/>
        <v>89.22871138411872</v>
      </c>
      <c r="P362" s="72">
        <f t="shared" si="28"/>
        <v>4804641</v>
      </c>
    </row>
    <row r="363" spans="1:16" ht="27" customHeight="1">
      <c r="A363" s="38" t="s">
        <v>20</v>
      </c>
      <c r="B363" s="39" t="s">
        <v>20</v>
      </c>
      <c r="C363" s="39" t="s">
        <v>20</v>
      </c>
      <c r="D363" s="39" t="s">
        <v>23</v>
      </c>
      <c r="E363" s="40" t="s">
        <v>437</v>
      </c>
      <c r="F363" s="71">
        <v>371134000</v>
      </c>
      <c r="G363" s="71">
        <v>0</v>
      </c>
      <c r="H363" s="71">
        <f t="shared" si="29"/>
        <v>371134000</v>
      </c>
      <c r="I363" s="71">
        <v>44606000</v>
      </c>
      <c r="J363" s="71">
        <v>0</v>
      </c>
      <c r="K363" s="71">
        <f t="shared" si="25"/>
        <v>44606000</v>
      </c>
      <c r="L363" s="71">
        <v>17736980</v>
      </c>
      <c r="M363" s="71">
        <v>22064379</v>
      </c>
      <c r="N363" s="71">
        <f t="shared" si="26"/>
        <v>39801359</v>
      </c>
      <c r="O363" s="74">
        <f t="shared" si="27"/>
        <v>89.22871138411872</v>
      </c>
      <c r="P363" s="72">
        <f t="shared" si="28"/>
        <v>4804641</v>
      </c>
    </row>
    <row r="364" spans="1:16" ht="27" customHeight="1">
      <c r="A364" s="76" t="s">
        <v>20</v>
      </c>
      <c r="B364" s="77" t="s">
        <v>21</v>
      </c>
      <c r="C364" s="77" t="s">
        <v>20</v>
      </c>
      <c r="D364" s="77" t="s">
        <v>20</v>
      </c>
      <c r="E364" s="78" t="s">
        <v>438</v>
      </c>
      <c r="F364" s="79">
        <v>48866000</v>
      </c>
      <c r="G364" s="79">
        <v>0</v>
      </c>
      <c r="H364" s="79">
        <f t="shared" si="29"/>
        <v>48866000</v>
      </c>
      <c r="I364" s="79">
        <v>0</v>
      </c>
      <c r="J364" s="79">
        <v>0</v>
      </c>
      <c r="K364" s="79">
        <f t="shared" si="25"/>
        <v>0</v>
      </c>
      <c r="L364" s="79">
        <v>0</v>
      </c>
      <c r="M364" s="79">
        <v>0</v>
      </c>
      <c r="N364" s="79">
        <f t="shared" si="26"/>
        <v>0</v>
      </c>
      <c r="O364" s="79">
        <v>0</v>
      </c>
      <c r="P364" s="81">
        <f t="shared" si="28"/>
        <v>0</v>
      </c>
    </row>
    <row r="365" spans="1:16" ht="27" customHeight="1">
      <c r="A365" s="38" t="s">
        <v>20</v>
      </c>
      <c r="B365" s="39" t="s">
        <v>20</v>
      </c>
      <c r="C365" s="39" t="s">
        <v>20</v>
      </c>
      <c r="D365" s="39" t="s">
        <v>20</v>
      </c>
      <c r="E365" s="40" t="s">
        <v>439</v>
      </c>
      <c r="F365" s="71">
        <v>48866000</v>
      </c>
      <c r="G365" s="71">
        <v>0</v>
      </c>
      <c r="H365" s="71">
        <f t="shared" si="29"/>
        <v>48866000</v>
      </c>
      <c r="I365" s="71">
        <v>0</v>
      </c>
      <c r="J365" s="71">
        <v>0</v>
      </c>
      <c r="K365" s="71">
        <f t="shared" si="25"/>
        <v>0</v>
      </c>
      <c r="L365" s="71">
        <v>0</v>
      </c>
      <c r="M365" s="71">
        <v>0</v>
      </c>
      <c r="N365" s="71">
        <f t="shared" si="26"/>
        <v>0</v>
      </c>
      <c r="O365" s="71">
        <v>0</v>
      </c>
      <c r="P365" s="72">
        <f t="shared" si="28"/>
        <v>0</v>
      </c>
    </row>
    <row r="366" spans="1:16" ht="27" customHeight="1">
      <c r="A366" s="38" t="s">
        <v>20</v>
      </c>
      <c r="B366" s="39" t="s">
        <v>20</v>
      </c>
      <c r="C366" s="39" t="s">
        <v>23</v>
      </c>
      <c r="D366" s="39" t="s">
        <v>20</v>
      </c>
      <c r="E366" s="40" t="s">
        <v>440</v>
      </c>
      <c r="F366" s="71">
        <v>48866000</v>
      </c>
      <c r="G366" s="71">
        <v>0</v>
      </c>
      <c r="H366" s="71">
        <f t="shared" si="29"/>
        <v>48866000</v>
      </c>
      <c r="I366" s="71">
        <v>0</v>
      </c>
      <c r="J366" s="71">
        <v>0</v>
      </c>
      <c r="K366" s="71">
        <f t="shared" si="25"/>
        <v>0</v>
      </c>
      <c r="L366" s="71">
        <v>0</v>
      </c>
      <c r="M366" s="71">
        <v>0</v>
      </c>
      <c r="N366" s="71">
        <f t="shared" si="26"/>
        <v>0</v>
      </c>
      <c r="O366" s="71">
        <v>0</v>
      </c>
      <c r="P366" s="72">
        <f t="shared" si="28"/>
        <v>0</v>
      </c>
    </row>
    <row r="367" spans="1:16" ht="27" customHeight="1">
      <c r="A367" s="38" t="s">
        <v>20</v>
      </c>
      <c r="B367" s="39" t="s">
        <v>20</v>
      </c>
      <c r="C367" s="39" t="s">
        <v>20</v>
      </c>
      <c r="D367" s="39" t="s">
        <v>23</v>
      </c>
      <c r="E367" s="40" t="s">
        <v>441</v>
      </c>
      <c r="F367" s="71">
        <v>48866000</v>
      </c>
      <c r="G367" s="71">
        <v>0</v>
      </c>
      <c r="H367" s="71">
        <f t="shared" si="29"/>
        <v>48866000</v>
      </c>
      <c r="I367" s="71">
        <v>0</v>
      </c>
      <c r="J367" s="71">
        <v>0</v>
      </c>
      <c r="K367" s="71">
        <f t="shared" si="25"/>
        <v>0</v>
      </c>
      <c r="L367" s="71">
        <v>0</v>
      </c>
      <c r="M367" s="71">
        <v>0</v>
      </c>
      <c r="N367" s="71">
        <f t="shared" si="26"/>
        <v>0</v>
      </c>
      <c r="O367" s="71">
        <v>0</v>
      </c>
      <c r="P367" s="72">
        <f t="shared" si="28"/>
        <v>0</v>
      </c>
    </row>
    <row r="368" spans="1:16" ht="27" customHeight="1">
      <c r="A368" s="38" t="s">
        <v>442</v>
      </c>
      <c r="B368" s="39" t="s">
        <v>20</v>
      </c>
      <c r="C368" s="39" t="s">
        <v>20</v>
      </c>
      <c r="D368" s="39" t="s">
        <v>20</v>
      </c>
      <c r="E368" s="40" t="s">
        <v>443</v>
      </c>
      <c r="F368" s="71">
        <f>F369+F378+F383+F387</f>
        <v>5560100000</v>
      </c>
      <c r="G368" s="71">
        <v>0</v>
      </c>
      <c r="H368" s="71">
        <f t="shared" si="29"/>
        <v>5560100000</v>
      </c>
      <c r="I368" s="71">
        <f>I369+I378+I383+I387</f>
        <v>641784000</v>
      </c>
      <c r="J368" s="71">
        <v>0</v>
      </c>
      <c r="K368" s="71">
        <f t="shared" si="25"/>
        <v>641784000</v>
      </c>
      <c r="L368" s="71">
        <f>L369+L378+L383+L387</f>
        <v>179603125</v>
      </c>
      <c r="M368" s="71">
        <f>M369+M378+M383+M387</f>
        <v>163304746</v>
      </c>
      <c r="N368" s="71">
        <f t="shared" si="26"/>
        <v>342907871</v>
      </c>
      <c r="O368" s="74">
        <f t="shared" si="27"/>
        <v>53.430417554815946</v>
      </c>
      <c r="P368" s="72">
        <f t="shared" si="28"/>
        <v>298876129</v>
      </c>
    </row>
    <row r="369" spans="1:16" ht="27" customHeight="1">
      <c r="A369" s="38" t="s">
        <v>20</v>
      </c>
      <c r="B369" s="39" t="s">
        <v>23</v>
      </c>
      <c r="C369" s="39" t="s">
        <v>20</v>
      </c>
      <c r="D369" s="39" t="s">
        <v>20</v>
      </c>
      <c r="E369" s="40" t="s">
        <v>444</v>
      </c>
      <c r="F369" s="71">
        <v>4410600000</v>
      </c>
      <c r="G369" s="71">
        <v>0</v>
      </c>
      <c r="H369" s="71">
        <f t="shared" si="29"/>
        <v>4410600000</v>
      </c>
      <c r="I369" s="71">
        <v>604548000</v>
      </c>
      <c r="J369" s="71">
        <v>0</v>
      </c>
      <c r="K369" s="71">
        <f t="shared" si="25"/>
        <v>604548000</v>
      </c>
      <c r="L369" s="71">
        <v>168024633</v>
      </c>
      <c r="M369" s="71">
        <v>163304746</v>
      </c>
      <c r="N369" s="71">
        <f t="shared" si="26"/>
        <v>331329379</v>
      </c>
      <c r="O369" s="74">
        <f t="shared" si="27"/>
        <v>54.806132680945105</v>
      </c>
      <c r="P369" s="72">
        <f t="shared" si="28"/>
        <v>273218621</v>
      </c>
    </row>
    <row r="370" spans="1:16" ht="27" customHeight="1">
      <c r="A370" s="38" t="s">
        <v>20</v>
      </c>
      <c r="B370" s="39" t="s">
        <v>20</v>
      </c>
      <c r="C370" s="39" t="s">
        <v>20</v>
      </c>
      <c r="D370" s="39" t="s">
        <v>20</v>
      </c>
      <c r="E370" s="40" t="s">
        <v>445</v>
      </c>
      <c r="F370" s="71">
        <v>4410600000</v>
      </c>
      <c r="G370" s="71">
        <v>0</v>
      </c>
      <c r="H370" s="71">
        <f t="shared" si="29"/>
        <v>4410600000</v>
      </c>
      <c r="I370" s="71">
        <v>604548000</v>
      </c>
      <c r="J370" s="71">
        <v>0</v>
      </c>
      <c r="K370" s="71">
        <f t="shared" si="25"/>
        <v>604548000</v>
      </c>
      <c r="L370" s="71">
        <v>168024633</v>
      </c>
      <c r="M370" s="71">
        <v>163304746</v>
      </c>
      <c r="N370" s="71">
        <f t="shared" si="26"/>
        <v>331329379</v>
      </c>
      <c r="O370" s="74">
        <f t="shared" si="27"/>
        <v>54.806132680945105</v>
      </c>
      <c r="P370" s="72">
        <f t="shared" si="28"/>
        <v>273218621</v>
      </c>
    </row>
    <row r="371" spans="1:16" ht="27" customHeight="1">
      <c r="A371" s="38" t="s">
        <v>20</v>
      </c>
      <c r="B371" s="39" t="s">
        <v>20</v>
      </c>
      <c r="C371" s="39" t="s">
        <v>23</v>
      </c>
      <c r="D371" s="39" t="s">
        <v>20</v>
      </c>
      <c r="E371" s="40" t="s">
        <v>446</v>
      </c>
      <c r="F371" s="71">
        <v>923100000</v>
      </c>
      <c r="G371" s="71">
        <v>0</v>
      </c>
      <c r="H371" s="71">
        <f t="shared" si="29"/>
        <v>923100000</v>
      </c>
      <c r="I371" s="71">
        <v>148320000</v>
      </c>
      <c r="J371" s="71">
        <v>0</v>
      </c>
      <c r="K371" s="71">
        <f t="shared" si="25"/>
        <v>148320000</v>
      </c>
      <c r="L371" s="71">
        <v>23568309</v>
      </c>
      <c r="M371" s="71">
        <v>94580688</v>
      </c>
      <c r="N371" s="71">
        <f t="shared" si="26"/>
        <v>118148997</v>
      </c>
      <c r="O371" s="74">
        <f t="shared" si="27"/>
        <v>79.65816949838188</v>
      </c>
      <c r="P371" s="72">
        <f t="shared" si="28"/>
        <v>30171003</v>
      </c>
    </row>
    <row r="372" spans="1:16" ht="27" customHeight="1">
      <c r="A372" s="38" t="s">
        <v>20</v>
      </c>
      <c r="B372" s="39" t="s">
        <v>20</v>
      </c>
      <c r="C372" s="39" t="s">
        <v>20</v>
      </c>
      <c r="D372" s="39" t="s">
        <v>23</v>
      </c>
      <c r="E372" s="40" t="s">
        <v>447</v>
      </c>
      <c r="F372" s="71">
        <v>210000000</v>
      </c>
      <c r="G372" s="71">
        <v>0</v>
      </c>
      <c r="H372" s="71">
        <f t="shared" si="29"/>
        <v>210000000</v>
      </c>
      <c r="I372" s="71">
        <v>47840000</v>
      </c>
      <c r="J372" s="71">
        <v>0</v>
      </c>
      <c r="K372" s="71">
        <f t="shared" si="25"/>
        <v>47840000</v>
      </c>
      <c r="L372" s="71">
        <v>17559801</v>
      </c>
      <c r="M372" s="71">
        <v>5283100</v>
      </c>
      <c r="N372" s="71">
        <f t="shared" si="26"/>
        <v>22842901</v>
      </c>
      <c r="O372" s="74">
        <f t="shared" si="27"/>
        <v>47.74853887959866</v>
      </c>
      <c r="P372" s="72">
        <f t="shared" si="28"/>
        <v>24997099</v>
      </c>
    </row>
    <row r="373" spans="1:16" ht="27" customHeight="1">
      <c r="A373" s="38" t="s">
        <v>20</v>
      </c>
      <c r="B373" s="39" t="s">
        <v>20</v>
      </c>
      <c r="C373" s="39" t="s">
        <v>20</v>
      </c>
      <c r="D373" s="39" t="s">
        <v>21</v>
      </c>
      <c r="E373" s="40" t="s">
        <v>448</v>
      </c>
      <c r="F373" s="71">
        <v>31100000</v>
      </c>
      <c r="G373" s="71">
        <v>0</v>
      </c>
      <c r="H373" s="71">
        <f t="shared" si="29"/>
        <v>31100000</v>
      </c>
      <c r="I373" s="71">
        <v>0</v>
      </c>
      <c r="J373" s="71">
        <v>0</v>
      </c>
      <c r="K373" s="71">
        <f t="shared" si="25"/>
        <v>0</v>
      </c>
      <c r="L373" s="71">
        <v>0</v>
      </c>
      <c r="M373" s="71">
        <v>0</v>
      </c>
      <c r="N373" s="71">
        <f t="shared" si="26"/>
        <v>0</v>
      </c>
      <c r="O373" s="71">
        <v>0</v>
      </c>
      <c r="P373" s="72">
        <f t="shared" si="28"/>
        <v>0</v>
      </c>
    </row>
    <row r="374" spans="1:16" ht="27" customHeight="1">
      <c r="A374" s="38" t="s">
        <v>20</v>
      </c>
      <c r="B374" s="39" t="s">
        <v>20</v>
      </c>
      <c r="C374" s="39" t="s">
        <v>20</v>
      </c>
      <c r="D374" s="39" t="s">
        <v>28</v>
      </c>
      <c r="E374" s="40" t="s">
        <v>449</v>
      </c>
      <c r="F374" s="71">
        <v>682000000</v>
      </c>
      <c r="G374" s="71">
        <v>0</v>
      </c>
      <c r="H374" s="71">
        <f t="shared" si="29"/>
        <v>682000000</v>
      </c>
      <c r="I374" s="71">
        <v>100480000</v>
      </c>
      <c r="J374" s="71">
        <v>0</v>
      </c>
      <c r="K374" s="71">
        <f t="shared" si="25"/>
        <v>100480000</v>
      </c>
      <c r="L374" s="71">
        <v>6008508</v>
      </c>
      <c r="M374" s="71">
        <v>89297588</v>
      </c>
      <c r="N374" s="71">
        <f t="shared" si="26"/>
        <v>95306096</v>
      </c>
      <c r="O374" s="74">
        <f t="shared" si="27"/>
        <v>94.85081210191083</v>
      </c>
      <c r="P374" s="72">
        <f t="shared" si="28"/>
        <v>5173904</v>
      </c>
    </row>
    <row r="375" spans="1:16" ht="27" customHeight="1">
      <c r="A375" s="38" t="s">
        <v>20</v>
      </c>
      <c r="B375" s="39" t="s">
        <v>20</v>
      </c>
      <c r="C375" s="39" t="s">
        <v>21</v>
      </c>
      <c r="D375" s="39" t="s">
        <v>20</v>
      </c>
      <c r="E375" s="40" t="s">
        <v>450</v>
      </c>
      <c r="F375" s="71">
        <v>3487500000</v>
      </c>
      <c r="G375" s="71">
        <v>0</v>
      </c>
      <c r="H375" s="71">
        <f t="shared" si="29"/>
        <v>3487500000</v>
      </c>
      <c r="I375" s="71">
        <v>456228000</v>
      </c>
      <c r="J375" s="71">
        <v>0</v>
      </c>
      <c r="K375" s="71">
        <f t="shared" si="25"/>
        <v>456228000</v>
      </c>
      <c r="L375" s="71">
        <v>144456324</v>
      </c>
      <c r="M375" s="71">
        <v>68724058</v>
      </c>
      <c r="N375" s="71">
        <f t="shared" si="26"/>
        <v>213180382</v>
      </c>
      <c r="O375" s="74">
        <f t="shared" si="27"/>
        <v>46.72672041172396</v>
      </c>
      <c r="P375" s="72">
        <f t="shared" si="28"/>
        <v>243047618</v>
      </c>
    </row>
    <row r="376" spans="1:16" ht="27" customHeight="1">
      <c r="A376" s="38" t="s">
        <v>20</v>
      </c>
      <c r="B376" s="39" t="s">
        <v>20</v>
      </c>
      <c r="C376" s="39" t="s">
        <v>20</v>
      </c>
      <c r="D376" s="39" t="s">
        <v>23</v>
      </c>
      <c r="E376" s="40" t="s">
        <v>451</v>
      </c>
      <c r="F376" s="71">
        <v>3347500000</v>
      </c>
      <c r="G376" s="71">
        <v>0</v>
      </c>
      <c r="H376" s="71">
        <f t="shared" si="29"/>
        <v>3347500000</v>
      </c>
      <c r="I376" s="71">
        <v>456158000</v>
      </c>
      <c r="J376" s="71">
        <v>0</v>
      </c>
      <c r="K376" s="71">
        <f t="shared" si="25"/>
        <v>456158000</v>
      </c>
      <c r="L376" s="71">
        <v>144438055</v>
      </c>
      <c r="M376" s="71">
        <v>68724058</v>
      </c>
      <c r="N376" s="71">
        <f t="shared" si="26"/>
        <v>213162113</v>
      </c>
      <c r="O376" s="74">
        <f t="shared" si="27"/>
        <v>46.729885916721834</v>
      </c>
      <c r="P376" s="72">
        <f t="shared" si="28"/>
        <v>242995887</v>
      </c>
    </row>
    <row r="377" spans="1:16" ht="27" customHeight="1">
      <c r="A377" s="38" t="s">
        <v>20</v>
      </c>
      <c r="B377" s="39" t="s">
        <v>20</v>
      </c>
      <c r="C377" s="39" t="s">
        <v>20</v>
      </c>
      <c r="D377" s="39" t="s">
        <v>21</v>
      </c>
      <c r="E377" s="40" t="s">
        <v>452</v>
      </c>
      <c r="F377" s="71">
        <v>140000000</v>
      </c>
      <c r="G377" s="71">
        <v>0</v>
      </c>
      <c r="H377" s="71">
        <f t="shared" si="29"/>
        <v>140000000</v>
      </c>
      <c r="I377" s="71">
        <v>70000</v>
      </c>
      <c r="J377" s="71">
        <v>0</v>
      </c>
      <c r="K377" s="71">
        <f t="shared" si="25"/>
        <v>70000</v>
      </c>
      <c r="L377" s="71">
        <v>18269</v>
      </c>
      <c r="M377" s="71">
        <v>0</v>
      </c>
      <c r="N377" s="71">
        <f t="shared" si="26"/>
        <v>18269</v>
      </c>
      <c r="O377" s="74">
        <f t="shared" si="27"/>
        <v>26.098571428571425</v>
      </c>
      <c r="P377" s="72">
        <f t="shared" si="28"/>
        <v>51731</v>
      </c>
    </row>
    <row r="378" spans="1:16" ht="27" customHeight="1">
      <c r="A378" s="38" t="s">
        <v>20</v>
      </c>
      <c r="B378" s="39" t="s">
        <v>21</v>
      </c>
      <c r="C378" s="39" t="s">
        <v>20</v>
      </c>
      <c r="D378" s="39" t="s">
        <v>20</v>
      </c>
      <c r="E378" s="40" t="s">
        <v>453</v>
      </c>
      <c r="F378" s="71">
        <v>1060000000</v>
      </c>
      <c r="G378" s="71">
        <v>0</v>
      </c>
      <c r="H378" s="71">
        <f t="shared" si="29"/>
        <v>1060000000</v>
      </c>
      <c r="I378" s="71">
        <v>17650000</v>
      </c>
      <c r="J378" s="71">
        <v>0</v>
      </c>
      <c r="K378" s="71">
        <f t="shared" si="25"/>
        <v>17650000</v>
      </c>
      <c r="L378" s="71">
        <v>10723719</v>
      </c>
      <c r="M378" s="71">
        <v>0</v>
      </c>
      <c r="N378" s="71">
        <f t="shared" si="26"/>
        <v>10723719</v>
      </c>
      <c r="O378" s="74">
        <f t="shared" si="27"/>
        <v>60.75761473087818</v>
      </c>
      <c r="P378" s="72">
        <f t="shared" si="28"/>
        <v>6926281</v>
      </c>
    </row>
    <row r="379" spans="1:16" ht="27" customHeight="1">
      <c r="A379" s="38" t="s">
        <v>20</v>
      </c>
      <c r="B379" s="39" t="s">
        <v>20</v>
      </c>
      <c r="C379" s="39" t="s">
        <v>20</v>
      </c>
      <c r="D379" s="39" t="s">
        <v>20</v>
      </c>
      <c r="E379" s="40" t="s">
        <v>454</v>
      </c>
      <c r="F379" s="71">
        <v>1060000000</v>
      </c>
      <c r="G379" s="71">
        <v>0</v>
      </c>
      <c r="H379" s="71">
        <f t="shared" si="29"/>
        <v>1060000000</v>
      </c>
      <c r="I379" s="71">
        <v>17650000</v>
      </c>
      <c r="J379" s="71">
        <v>0</v>
      </c>
      <c r="K379" s="71">
        <f t="shared" si="25"/>
        <v>17650000</v>
      </c>
      <c r="L379" s="71">
        <v>10723719</v>
      </c>
      <c r="M379" s="71">
        <v>0</v>
      </c>
      <c r="N379" s="71">
        <f t="shared" si="26"/>
        <v>10723719</v>
      </c>
      <c r="O379" s="74">
        <f t="shared" si="27"/>
        <v>60.75761473087818</v>
      </c>
      <c r="P379" s="72">
        <f t="shared" si="28"/>
        <v>6926281</v>
      </c>
    </row>
    <row r="380" spans="1:16" ht="27" customHeight="1">
      <c r="A380" s="38" t="s">
        <v>20</v>
      </c>
      <c r="B380" s="39" t="s">
        <v>20</v>
      </c>
      <c r="C380" s="39" t="s">
        <v>23</v>
      </c>
      <c r="D380" s="39" t="s">
        <v>20</v>
      </c>
      <c r="E380" s="40" t="s">
        <v>455</v>
      </c>
      <c r="F380" s="71">
        <v>1060000000</v>
      </c>
      <c r="G380" s="71">
        <v>0</v>
      </c>
      <c r="H380" s="71">
        <f t="shared" si="29"/>
        <v>1060000000</v>
      </c>
      <c r="I380" s="71">
        <v>17650000</v>
      </c>
      <c r="J380" s="71">
        <v>0</v>
      </c>
      <c r="K380" s="71">
        <f t="shared" si="25"/>
        <v>17650000</v>
      </c>
      <c r="L380" s="71">
        <v>10723719</v>
      </c>
      <c r="M380" s="71">
        <v>0</v>
      </c>
      <c r="N380" s="71">
        <f t="shared" si="26"/>
        <v>10723719</v>
      </c>
      <c r="O380" s="74">
        <f t="shared" si="27"/>
        <v>60.75761473087818</v>
      </c>
      <c r="P380" s="72">
        <f t="shared" si="28"/>
        <v>6926281</v>
      </c>
    </row>
    <row r="381" spans="1:16" ht="27" customHeight="1">
      <c r="A381" s="38" t="s">
        <v>20</v>
      </c>
      <c r="B381" s="39" t="s">
        <v>20</v>
      </c>
      <c r="C381" s="39" t="s">
        <v>20</v>
      </c>
      <c r="D381" s="39" t="s">
        <v>23</v>
      </c>
      <c r="E381" s="40" t="s">
        <v>456</v>
      </c>
      <c r="F381" s="71">
        <v>1000000000</v>
      </c>
      <c r="G381" s="71">
        <v>0</v>
      </c>
      <c r="H381" s="71">
        <f t="shared" si="29"/>
        <v>1000000000</v>
      </c>
      <c r="I381" s="71">
        <v>17650000</v>
      </c>
      <c r="J381" s="71">
        <v>0</v>
      </c>
      <c r="K381" s="71">
        <f t="shared" si="25"/>
        <v>17650000</v>
      </c>
      <c r="L381" s="71">
        <v>10723719</v>
      </c>
      <c r="M381" s="71">
        <v>0</v>
      </c>
      <c r="N381" s="71">
        <f t="shared" si="26"/>
        <v>10723719</v>
      </c>
      <c r="O381" s="74">
        <f t="shared" si="27"/>
        <v>60.75761473087818</v>
      </c>
      <c r="P381" s="72">
        <f t="shared" si="28"/>
        <v>6926281</v>
      </c>
    </row>
    <row r="382" spans="1:16" ht="27" customHeight="1">
      <c r="A382" s="38" t="s">
        <v>20</v>
      </c>
      <c r="B382" s="39" t="s">
        <v>20</v>
      </c>
      <c r="C382" s="39" t="s">
        <v>20</v>
      </c>
      <c r="D382" s="39" t="s">
        <v>21</v>
      </c>
      <c r="E382" s="40" t="s">
        <v>457</v>
      </c>
      <c r="F382" s="71">
        <v>60000000</v>
      </c>
      <c r="G382" s="71">
        <v>0</v>
      </c>
      <c r="H382" s="71">
        <f t="shared" si="29"/>
        <v>60000000</v>
      </c>
      <c r="I382" s="71">
        <v>0</v>
      </c>
      <c r="J382" s="71">
        <v>0</v>
      </c>
      <c r="K382" s="71">
        <f t="shared" si="25"/>
        <v>0</v>
      </c>
      <c r="L382" s="71">
        <v>0</v>
      </c>
      <c r="M382" s="71">
        <v>0</v>
      </c>
      <c r="N382" s="71">
        <f t="shared" si="26"/>
        <v>0</v>
      </c>
      <c r="O382" s="71">
        <v>0</v>
      </c>
      <c r="P382" s="72">
        <f t="shared" si="28"/>
        <v>0</v>
      </c>
    </row>
    <row r="383" spans="1:16" ht="27" customHeight="1">
      <c r="A383" s="38" t="s">
        <v>20</v>
      </c>
      <c r="B383" s="39" t="s">
        <v>28</v>
      </c>
      <c r="C383" s="39" t="s">
        <v>20</v>
      </c>
      <c r="D383" s="39" t="s">
        <v>20</v>
      </c>
      <c r="E383" s="40" t="s">
        <v>458</v>
      </c>
      <c r="F383" s="71">
        <v>37000000</v>
      </c>
      <c r="G383" s="71">
        <v>0</v>
      </c>
      <c r="H383" s="71">
        <f t="shared" si="29"/>
        <v>37000000</v>
      </c>
      <c r="I383" s="71">
        <v>3150000</v>
      </c>
      <c r="J383" s="71">
        <v>0</v>
      </c>
      <c r="K383" s="71">
        <f t="shared" si="25"/>
        <v>3150000</v>
      </c>
      <c r="L383" s="71">
        <v>47500</v>
      </c>
      <c r="M383" s="71">
        <v>0</v>
      </c>
      <c r="N383" s="71">
        <f t="shared" si="26"/>
        <v>47500</v>
      </c>
      <c r="O383" s="74">
        <f t="shared" si="27"/>
        <v>1.507936507936508</v>
      </c>
      <c r="P383" s="72">
        <f t="shared" si="28"/>
        <v>3102500</v>
      </c>
    </row>
    <row r="384" spans="1:16" ht="27" customHeight="1">
      <c r="A384" s="38" t="s">
        <v>20</v>
      </c>
      <c r="B384" s="39" t="s">
        <v>20</v>
      </c>
      <c r="C384" s="39" t="s">
        <v>20</v>
      </c>
      <c r="D384" s="39" t="s">
        <v>20</v>
      </c>
      <c r="E384" s="40" t="s">
        <v>459</v>
      </c>
      <c r="F384" s="71">
        <v>37000000</v>
      </c>
      <c r="G384" s="71">
        <v>0</v>
      </c>
      <c r="H384" s="71">
        <f t="shared" si="29"/>
        <v>37000000</v>
      </c>
      <c r="I384" s="71">
        <v>3150000</v>
      </c>
      <c r="J384" s="71">
        <v>0</v>
      </c>
      <c r="K384" s="71">
        <f t="shared" si="25"/>
        <v>3150000</v>
      </c>
      <c r="L384" s="71">
        <v>47500</v>
      </c>
      <c r="M384" s="71">
        <v>0</v>
      </c>
      <c r="N384" s="71">
        <f t="shared" si="26"/>
        <v>47500</v>
      </c>
      <c r="O384" s="74">
        <f t="shared" si="27"/>
        <v>1.507936507936508</v>
      </c>
      <c r="P384" s="72">
        <f t="shared" si="28"/>
        <v>3102500</v>
      </c>
    </row>
    <row r="385" spans="1:16" ht="27" customHeight="1">
      <c r="A385" s="38" t="s">
        <v>20</v>
      </c>
      <c r="B385" s="39" t="s">
        <v>20</v>
      </c>
      <c r="C385" s="39" t="s">
        <v>23</v>
      </c>
      <c r="D385" s="39" t="s">
        <v>20</v>
      </c>
      <c r="E385" s="40" t="s">
        <v>460</v>
      </c>
      <c r="F385" s="71">
        <v>37000000</v>
      </c>
      <c r="G385" s="71">
        <v>0</v>
      </c>
      <c r="H385" s="71">
        <f t="shared" si="29"/>
        <v>37000000</v>
      </c>
      <c r="I385" s="71">
        <v>3150000</v>
      </c>
      <c r="J385" s="71">
        <v>0</v>
      </c>
      <c r="K385" s="71">
        <f t="shared" si="25"/>
        <v>3150000</v>
      </c>
      <c r="L385" s="71">
        <v>47500</v>
      </c>
      <c r="M385" s="71">
        <v>0</v>
      </c>
      <c r="N385" s="71">
        <f t="shared" si="26"/>
        <v>47500</v>
      </c>
      <c r="O385" s="74">
        <f t="shared" si="27"/>
        <v>1.507936507936508</v>
      </c>
      <c r="P385" s="72">
        <f t="shared" si="28"/>
        <v>3102500</v>
      </c>
    </row>
    <row r="386" spans="1:16" ht="27" customHeight="1">
      <c r="A386" s="38" t="s">
        <v>20</v>
      </c>
      <c r="B386" s="39" t="s">
        <v>20</v>
      </c>
      <c r="C386" s="39" t="s">
        <v>20</v>
      </c>
      <c r="D386" s="39" t="s">
        <v>23</v>
      </c>
      <c r="E386" s="40" t="s">
        <v>461</v>
      </c>
      <c r="F386" s="71">
        <v>37000000</v>
      </c>
      <c r="G386" s="71">
        <v>0</v>
      </c>
      <c r="H386" s="71">
        <f t="shared" si="29"/>
        <v>37000000</v>
      </c>
      <c r="I386" s="71">
        <v>3150000</v>
      </c>
      <c r="J386" s="71">
        <v>0</v>
      </c>
      <c r="K386" s="71">
        <f t="shared" si="25"/>
        <v>3150000</v>
      </c>
      <c r="L386" s="71">
        <v>47500</v>
      </c>
      <c r="M386" s="71">
        <v>0</v>
      </c>
      <c r="N386" s="71">
        <f t="shared" si="26"/>
        <v>47500</v>
      </c>
      <c r="O386" s="74">
        <f t="shared" si="27"/>
        <v>1.507936507936508</v>
      </c>
      <c r="P386" s="72">
        <f t="shared" si="28"/>
        <v>3102500</v>
      </c>
    </row>
    <row r="387" spans="1:16" ht="27" customHeight="1">
      <c r="A387" s="38" t="s">
        <v>20</v>
      </c>
      <c r="B387" s="39" t="s">
        <v>32</v>
      </c>
      <c r="C387" s="39" t="s">
        <v>20</v>
      </c>
      <c r="D387" s="39" t="s">
        <v>20</v>
      </c>
      <c r="E387" s="40" t="s">
        <v>462</v>
      </c>
      <c r="F387" s="71">
        <v>52500000</v>
      </c>
      <c r="G387" s="71">
        <v>0</v>
      </c>
      <c r="H387" s="71">
        <f t="shared" si="29"/>
        <v>52500000</v>
      </c>
      <c r="I387" s="71">
        <v>16436000</v>
      </c>
      <c r="J387" s="71">
        <v>0</v>
      </c>
      <c r="K387" s="71">
        <f t="shared" si="25"/>
        <v>16436000</v>
      </c>
      <c r="L387" s="71">
        <v>807273</v>
      </c>
      <c r="M387" s="71">
        <v>0</v>
      </c>
      <c r="N387" s="71">
        <f t="shared" si="26"/>
        <v>807273</v>
      </c>
      <c r="O387" s="74">
        <f t="shared" si="27"/>
        <v>4.911614748113896</v>
      </c>
      <c r="P387" s="72">
        <f t="shared" si="28"/>
        <v>15628727</v>
      </c>
    </row>
    <row r="388" spans="1:16" ht="27" customHeight="1">
      <c r="A388" s="76" t="s">
        <v>20</v>
      </c>
      <c r="B388" s="77" t="s">
        <v>20</v>
      </c>
      <c r="C388" s="77" t="s">
        <v>20</v>
      </c>
      <c r="D388" s="77" t="s">
        <v>20</v>
      </c>
      <c r="E388" s="78" t="s">
        <v>463</v>
      </c>
      <c r="F388" s="79">
        <v>52500000</v>
      </c>
      <c r="G388" s="79">
        <v>0</v>
      </c>
      <c r="H388" s="79">
        <f t="shared" si="29"/>
        <v>52500000</v>
      </c>
      <c r="I388" s="79">
        <v>16436000</v>
      </c>
      <c r="J388" s="79">
        <v>0</v>
      </c>
      <c r="K388" s="79">
        <f t="shared" si="25"/>
        <v>16436000</v>
      </c>
      <c r="L388" s="79">
        <v>807273</v>
      </c>
      <c r="M388" s="79">
        <v>0</v>
      </c>
      <c r="N388" s="79">
        <f t="shared" si="26"/>
        <v>807273</v>
      </c>
      <c r="O388" s="109">
        <f t="shared" si="27"/>
        <v>4.911614748113896</v>
      </c>
      <c r="P388" s="81">
        <f t="shared" si="28"/>
        <v>15628727</v>
      </c>
    </row>
    <row r="389" spans="1:16" ht="27" customHeight="1">
      <c r="A389" s="38" t="s">
        <v>20</v>
      </c>
      <c r="B389" s="39" t="s">
        <v>20</v>
      </c>
      <c r="C389" s="39" t="s">
        <v>23</v>
      </c>
      <c r="D389" s="39" t="s">
        <v>20</v>
      </c>
      <c r="E389" s="40" t="s">
        <v>464</v>
      </c>
      <c r="F389" s="71">
        <v>52500000</v>
      </c>
      <c r="G389" s="71">
        <v>0</v>
      </c>
      <c r="H389" s="71">
        <f t="shared" si="29"/>
        <v>52500000</v>
      </c>
      <c r="I389" s="71">
        <v>16436000</v>
      </c>
      <c r="J389" s="71">
        <v>0</v>
      </c>
      <c r="K389" s="71">
        <f t="shared" si="25"/>
        <v>16436000</v>
      </c>
      <c r="L389" s="71">
        <v>807273</v>
      </c>
      <c r="M389" s="71">
        <v>0</v>
      </c>
      <c r="N389" s="71">
        <f t="shared" si="26"/>
        <v>807273</v>
      </c>
      <c r="O389" s="74">
        <f t="shared" si="27"/>
        <v>4.911614748113896</v>
      </c>
      <c r="P389" s="72">
        <f t="shared" si="28"/>
        <v>15628727</v>
      </c>
    </row>
    <row r="390" spans="1:16" ht="27" customHeight="1">
      <c r="A390" s="38" t="s">
        <v>20</v>
      </c>
      <c r="B390" s="39" t="s">
        <v>20</v>
      </c>
      <c r="C390" s="39" t="s">
        <v>20</v>
      </c>
      <c r="D390" s="39" t="s">
        <v>23</v>
      </c>
      <c r="E390" s="40" t="s">
        <v>465</v>
      </c>
      <c r="F390" s="71">
        <v>52500000</v>
      </c>
      <c r="G390" s="71">
        <v>0</v>
      </c>
      <c r="H390" s="71">
        <f t="shared" si="29"/>
        <v>52500000</v>
      </c>
      <c r="I390" s="71">
        <v>16436000</v>
      </c>
      <c r="J390" s="71">
        <v>0</v>
      </c>
      <c r="K390" s="71">
        <f t="shared" si="25"/>
        <v>16436000</v>
      </c>
      <c r="L390" s="71">
        <v>807273</v>
      </c>
      <c r="M390" s="71">
        <v>0</v>
      </c>
      <c r="N390" s="71">
        <f t="shared" si="26"/>
        <v>807273</v>
      </c>
      <c r="O390" s="74">
        <f t="shared" si="27"/>
        <v>4.911614748113896</v>
      </c>
      <c r="P390" s="72">
        <f t="shared" si="28"/>
        <v>15628727</v>
      </c>
    </row>
    <row r="391" spans="1:16" ht="27" customHeight="1">
      <c r="A391" s="38" t="s">
        <v>466</v>
      </c>
      <c r="B391" s="39" t="s">
        <v>20</v>
      </c>
      <c r="C391" s="39" t="s">
        <v>20</v>
      </c>
      <c r="D391" s="39" t="s">
        <v>20</v>
      </c>
      <c r="E391" s="40" t="s">
        <v>467</v>
      </c>
      <c r="F391" s="71">
        <f>F392</f>
        <v>9905400000</v>
      </c>
      <c r="G391" s="71">
        <v>0</v>
      </c>
      <c r="H391" s="71">
        <f t="shared" si="29"/>
        <v>9905400000</v>
      </c>
      <c r="I391" s="71">
        <f>I392</f>
        <v>679485000</v>
      </c>
      <c r="J391" s="71">
        <v>0</v>
      </c>
      <c r="K391" s="71">
        <f aca="true" t="shared" si="30" ref="K391:K416">I391+J391</f>
        <v>679485000</v>
      </c>
      <c r="L391" s="71">
        <f>L392</f>
        <v>619774530</v>
      </c>
      <c r="M391" s="71">
        <f>M392</f>
        <v>59710470</v>
      </c>
      <c r="N391" s="71">
        <f aca="true" t="shared" si="31" ref="N391:N416">L391+M391</f>
        <v>679485000</v>
      </c>
      <c r="O391" s="74">
        <f aca="true" t="shared" si="32" ref="O391:O416">(N391/K391)*100</f>
        <v>100</v>
      </c>
      <c r="P391" s="72">
        <f aca="true" t="shared" si="33" ref="P391:P416">K391-N391</f>
        <v>0</v>
      </c>
    </row>
    <row r="392" spans="1:16" ht="27" customHeight="1">
      <c r="A392" s="38" t="s">
        <v>20</v>
      </c>
      <c r="B392" s="39" t="s">
        <v>23</v>
      </c>
      <c r="C392" s="39" t="s">
        <v>20</v>
      </c>
      <c r="D392" s="39" t="s">
        <v>20</v>
      </c>
      <c r="E392" s="40" t="s">
        <v>468</v>
      </c>
      <c r="F392" s="71">
        <v>9905400000</v>
      </c>
      <c r="G392" s="71">
        <v>0</v>
      </c>
      <c r="H392" s="71">
        <f aca="true" t="shared" si="34" ref="H392:H416">F392+G392</f>
        <v>9905400000</v>
      </c>
      <c r="I392" s="71">
        <v>679485000</v>
      </c>
      <c r="J392" s="71">
        <v>0</v>
      </c>
      <c r="K392" s="71">
        <f t="shared" si="30"/>
        <v>679485000</v>
      </c>
      <c r="L392" s="71">
        <v>619774530</v>
      </c>
      <c r="M392" s="71">
        <v>59710470</v>
      </c>
      <c r="N392" s="71">
        <f t="shared" si="31"/>
        <v>679485000</v>
      </c>
      <c r="O392" s="74">
        <f t="shared" si="32"/>
        <v>100</v>
      </c>
      <c r="P392" s="72">
        <f t="shared" si="33"/>
        <v>0</v>
      </c>
    </row>
    <row r="393" spans="1:16" ht="27" customHeight="1">
      <c r="A393" s="38" t="s">
        <v>20</v>
      </c>
      <c r="B393" s="39" t="s">
        <v>20</v>
      </c>
      <c r="C393" s="39" t="s">
        <v>20</v>
      </c>
      <c r="D393" s="39" t="s">
        <v>20</v>
      </c>
      <c r="E393" s="40" t="s">
        <v>469</v>
      </c>
      <c r="F393" s="71">
        <v>9905400000</v>
      </c>
      <c r="G393" s="71">
        <v>0</v>
      </c>
      <c r="H393" s="71">
        <f t="shared" si="34"/>
        <v>9905400000</v>
      </c>
      <c r="I393" s="71">
        <v>679485000</v>
      </c>
      <c r="J393" s="71">
        <v>0</v>
      </c>
      <c r="K393" s="71">
        <f t="shared" si="30"/>
        <v>679485000</v>
      </c>
      <c r="L393" s="71">
        <v>619774530</v>
      </c>
      <c r="M393" s="71">
        <v>59710470</v>
      </c>
      <c r="N393" s="71">
        <f t="shared" si="31"/>
        <v>679485000</v>
      </c>
      <c r="O393" s="74">
        <f t="shared" si="32"/>
        <v>100</v>
      </c>
      <c r="P393" s="72">
        <f t="shared" si="33"/>
        <v>0</v>
      </c>
    </row>
    <row r="394" spans="1:16" ht="27" customHeight="1">
      <c r="A394" s="38" t="s">
        <v>20</v>
      </c>
      <c r="B394" s="39" t="s">
        <v>20</v>
      </c>
      <c r="C394" s="39" t="s">
        <v>23</v>
      </c>
      <c r="D394" s="39" t="s">
        <v>20</v>
      </c>
      <c r="E394" s="40" t="s">
        <v>470</v>
      </c>
      <c r="F394" s="71">
        <v>3604400000</v>
      </c>
      <c r="G394" s="71">
        <v>0</v>
      </c>
      <c r="H394" s="71">
        <f t="shared" si="34"/>
        <v>3604400000</v>
      </c>
      <c r="I394" s="71">
        <v>25641000</v>
      </c>
      <c r="J394" s="71">
        <v>0</v>
      </c>
      <c r="K394" s="71">
        <f t="shared" si="30"/>
        <v>25641000</v>
      </c>
      <c r="L394" s="71">
        <v>25641000</v>
      </c>
      <c r="M394" s="71">
        <v>0</v>
      </c>
      <c r="N394" s="71">
        <f t="shared" si="31"/>
        <v>25641000</v>
      </c>
      <c r="O394" s="74">
        <f t="shared" si="32"/>
        <v>100</v>
      </c>
      <c r="P394" s="72">
        <f t="shared" si="33"/>
        <v>0</v>
      </c>
    </row>
    <row r="395" spans="1:16" ht="27" customHeight="1">
      <c r="A395" s="38" t="s">
        <v>20</v>
      </c>
      <c r="B395" s="39" t="s">
        <v>20</v>
      </c>
      <c r="C395" s="39" t="s">
        <v>20</v>
      </c>
      <c r="D395" s="39" t="s">
        <v>23</v>
      </c>
      <c r="E395" s="40" t="s">
        <v>471</v>
      </c>
      <c r="F395" s="71">
        <v>3164400000</v>
      </c>
      <c r="G395" s="71">
        <v>0</v>
      </c>
      <c r="H395" s="71">
        <f t="shared" si="34"/>
        <v>3164400000</v>
      </c>
      <c r="I395" s="71">
        <v>16641000</v>
      </c>
      <c r="J395" s="71">
        <v>0</v>
      </c>
      <c r="K395" s="71">
        <f t="shared" si="30"/>
        <v>16641000</v>
      </c>
      <c r="L395" s="71">
        <v>16641000</v>
      </c>
      <c r="M395" s="71">
        <v>0</v>
      </c>
      <c r="N395" s="71">
        <f t="shared" si="31"/>
        <v>16641000</v>
      </c>
      <c r="O395" s="74">
        <f t="shared" si="32"/>
        <v>100</v>
      </c>
      <c r="P395" s="72">
        <f t="shared" si="33"/>
        <v>0</v>
      </c>
    </row>
    <row r="396" spans="1:16" ht="27" customHeight="1">
      <c r="A396" s="38" t="s">
        <v>20</v>
      </c>
      <c r="B396" s="39" t="s">
        <v>20</v>
      </c>
      <c r="C396" s="39" t="s">
        <v>20</v>
      </c>
      <c r="D396" s="39" t="s">
        <v>21</v>
      </c>
      <c r="E396" s="40" t="s">
        <v>511</v>
      </c>
      <c r="F396" s="71">
        <v>440000000</v>
      </c>
      <c r="G396" s="71">
        <v>0</v>
      </c>
      <c r="H396" s="71">
        <f t="shared" si="34"/>
        <v>440000000</v>
      </c>
      <c r="I396" s="71">
        <v>9000000</v>
      </c>
      <c r="J396" s="71">
        <v>0</v>
      </c>
      <c r="K396" s="71">
        <f t="shared" si="30"/>
        <v>9000000</v>
      </c>
      <c r="L396" s="71">
        <v>9000000</v>
      </c>
      <c r="M396" s="71">
        <v>0</v>
      </c>
      <c r="N396" s="71">
        <f t="shared" si="31"/>
        <v>9000000</v>
      </c>
      <c r="O396" s="74">
        <f t="shared" si="32"/>
        <v>100</v>
      </c>
      <c r="P396" s="72">
        <f t="shared" si="33"/>
        <v>0</v>
      </c>
    </row>
    <row r="397" spans="1:16" ht="27" customHeight="1">
      <c r="A397" s="38" t="s">
        <v>20</v>
      </c>
      <c r="B397" s="39" t="s">
        <v>20</v>
      </c>
      <c r="C397" s="39" t="s">
        <v>21</v>
      </c>
      <c r="D397" s="39" t="s">
        <v>20</v>
      </c>
      <c r="E397" s="40" t="s">
        <v>472</v>
      </c>
      <c r="F397" s="71">
        <v>3801000000</v>
      </c>
      <c r="G397" s="71">
        <v>0</v>
      </c>
      <c r="H397" s="71">
        <f t="shared" si="34"/>
        <v>3801000000</v>
      </c>
      <c r="I397" s="71">
        <v>221927000</v>
      </c>
      <c r="J397" s="71">
        <v>0</v>
      </c>
      <c r="K397" s="71">
        <f t="shared" si="30"/>
        <v>221927000</v>
      </c>
      <c r="L397" s="71">
        <v>176240244</v>
      </c>
      <c r="M397" s="71">
        <v>45686756</v>
      </c>
      <c r="N397" s="71">
        <f t="shared" si="31"/>
        <v>221927000</v>
      </c>
      <c r="O397" s="74">
        <f t="shared" si="32"/>
        <v>100</v>
      </c>
      <c r="P397" s="72">
        <f t="shared" si="33"/>
        <v>0</v>
      </c>
    </row>
    <row r="398" spans="1:16" ht="27" customHeight="1">
      <c r="A398" s="38" t="s">
        <v>20</v>
      </c>
      <c r="B398" s="39" t="s">
        <v>20</v>
      </c>
      <c r="C398" s="39" t="s">
        <v>20</v>
      </c>
      <c r="D398" s="39" t="s">
        <v>23</v>
      </c>
      <c r="E398" s="40" t="s">
        <v>473</v>
      </c>
      <c r="F398" s="71">
        <v>640000000</v>
      </c>
      <c r="G398" s="71">
        <v>0</v>
      </c>
      <c r="H398" s="71">
        <f t="shared" si="34"/>
        <v>640000000</v>
      </c>
      <c r="I398" s="71">
        <v>34641000</v>
      </c>
      <c r="J398" s="71">
        <v>0</v>
      </c>
      <c r="K398" s="71">
        <f t="shared" si="30"/>
        <v>34641000</v>
      </c>
      <c r="L398" s="71">
        <v>19300094</v>
      </c>
      <c r="M398" s="71">
        <v>15340906</v>
      </c>
      <c r="N398" s="71">
        <f t="shared" si="31"/>
        <v>34641000</v>
      </c>
      <c r="O398" s="74">
        <f t="shared" si="32"/>
        <v>100</v>
      </c>
      <c r="P398" s="72">
        <f t="shared" si="33"/>
        <v>0</v>
      </c>
    </row>
    <row r="399" spans="1:16" ht="27" customHeight="1">
      <c r="A399" s="38" t="s">
        <v>20</v>
      </c>
      <c r="B399" s="39" t="s">
        <v>20</v>
      </c>
      <c r="C399" s="39" t="s">
        <v>20</v>
      </c>
      <c r="D399" s="39" t="s">
        <v>21</v>
      </c>
      <c r="E399" s="40" t="s">
        <v>474</v>
      </c>
      <c r="F399" s="71">
        <v>1203000000</v>
      </c>
      <c r="G399" s="71">
        <v>0</v>
      </c>
      <c r="H399" s="71">
        <f t="shared" si="34"/>
        <v>1203000000</v>
      </c>
      <c r="I399" s="71">
        <v>63172000</v>
      </c>
      <c r="J399" s="71">
        <v>0</v>
      </c>
      <c r="K399" s="71">
        <f t="shared" si="30"/>
        <v>63172000</v>
      </c>
      <c r="L399" s="71">
        <v>56762541</v>
      </c>
      <c r="M399" s="71">
        <v>6409459</v>
      </c>
      <c r="N399" s="71">
        <f t="shared" si="31"/>
        <v>63172000</v>
      </c>
      <c r="O399" s="74">
        <f t="shared" si="32"/>
        <v>100</v>
      </c>
      <c r="P399" s="72">
        <f t="shared" si="33"/>
        <v>0</v>
      </c>
    </row>
    <row r="400" spans="1:16" ht="27" customHeight="1">
      <c r="A400" s="38" t="s">
        <v>20</v>
      </c>
      <c r="B400" s="39" t="s">
        <v>20</v>
      </c>
      <c r="C400" s="39" t="s">
        <v>20</v>
      </c>
      <c r="D400" s="39" t="s">
        <v>28</v>
      </c>
      <c r="E400" s="40" t="s">
        <v>475</v>
      </c>
      <c r="F400" s="71">
        <v>1258000000</v>
      </c>
      <c r="G400" s="71">
        <v>0</v>
      </c>
      <c r="H400" s="71">
        <f t="shared" si="34"/>
        <v>1258000000</v>
      </c>
      <c r="I400" s="71">
        <v>93148000</v>
      </c>
      <c r="J400" s="71">
        <v>0</v>
      </c>
      <c r="K400" s="71">
        <f t="shared" si="30"/>
        <v>93148000</v>
      </c>
      <c r="L400" s="71">
        <v>75308341</v>
      </c>
      <c r="M400" s="71">
        <v>17839659</v>
      </c>
      <c r="N400" s="71">
        <f t="shared" si="31"/>
        <v>93148000</v>
      </c>
      <c r="O400" s="74">
        <f t="shared" si="32"/>
        <v>100</v>
      </c>
      <c r="P400" s="72">
        <f t="shared" si="33"/>
        <v>0</v>
      </c>
    </row>
    <row r="401" spans="1:16" ht="27" customHeight="1">
      <c r="A401" s="38" t="s">
        <v>20</v>
      </c>
      <c r="B401" s="39" t="s">
        <v>20</v>
      </c>
      <c r="C401" s="39" t="s">
        <v>20</v>
      </c>
      <c r="D401" s="39" t="s">
        <v>32</v>
      </c>
      <c r="E401" s="40" t="s">
        <v>476</v>
      </c>
      <c r="F401" s="71">
        <v>150000000</v>
      </c>
      <c r="G401" s="71">
        <v>0</v>
      </c>
      <c r="H401" s="71">
        <f t="shared" si="34"/>
        <v>150000000</v>
      </c>
      <c r="I401" s="71">
        <v>7800000</v>
      </c>
      <c r="J401" s="71">
        <v>0</v>
      </c>
      <c r="K401" s="71">
        <f t="shared" si="30"/>
        <v>7800000</v>
      </c>
      <c r="L401" s="71">
        <v>7800000</v>
      </c>
      <c r="M401" s="71">
        <v>0</v>
      </c>
      <c r="N401" s="71">
        <f t="shared" si="31"/>
        <v>7800000</v>
      </c>
      <c r="O401" s="74">
        <f t="shared" si="32"/>
        <v>100</v>
      </c>
      <c r="P401" s="72">
        <f t="shared" si="33"/>
        <v>0</v>
      </c>
    </row>
    <row r="402" spans="1:16" ht="27" customHeight="1">
      <c r="A402" s="38" t="s">
        <v>20</v>
      </c>
      <c r="B402" s="39" t="s">
        <v>20</v>
      </c>
      <c r="C402" s="39" t="s">
        <v>20</v>
      </c>
      <c r="D402" s="39" t="s">
        <v>36</v>
      </c>
      <c r="E402" s="40" t="s">
        <v>477</v>
      </c>
      <c r="F402" s="71">
        <v>550000000</v>
      </c>
      <c r="G402" s="71">
        <v>0</v>
      </c>
      <c r="H402" s="71">
        <f t="shared" si="34"/>
        <v>550000000</v>
      </c>
      <c r="I402" s="71">
        <v>23166000</v>
      </c>
      <c r="J402" s="71">
        <v>0</v>
      </c>
      <c r="K402" s="71">
        <f t="shared" si="30"/>
        <v>23166000</v>
      </c>
      <c r="L402" s="71">
        <v>17069268</v>
      </c>
      <c r="M402" s="71">
        <v>6096732</v>
      </c>
      <c r="N402" s="71">
        <f t="shared" si="31"/>
        <v>23166000</v>
      </c>
      <c r="O402" s="74">
        <f t="shared" si="32"/>
        <v>100</v>
      </c>
      <c r="P402" s="72">
        <f t="shared" si="33"/>
        <v>0</v>
      </c>
    </row>
    <row r="403" spans="1:16" ht="27" customHeight="1">
      <c r="A403" s="38" t="s">
        <v>20</v>
      </c>
      <c r="B403" s="39" t="s">
        <v>20</v>
      </c>
      <c r="C403" s="39" t="s">
        <v>28</v>
      </c>
      <c r="D403" s="39" t="s">
        <v>20</v>
      </c>
      <c r="E403" s="40" t="s">
        <v>478</v>
      </c>
      <c r="F403" s="71">
        <v>2500000000</v>
      </c>
      <c r="G403" s="71">
        <v>0</v>
      </c>
      <c r="H403" s="71">
        <f t="shared" si="34"/>
        <v>2500000000</v>
      </c>
      <c r="I403" s="71">
        <v>431917000</v>
      </c>
      <c r="J403" s="71">
        <v>0</v>
      </c>
      <c r="K403" s="71">
        <f t="shared" si="30"/>
        <v>431917000</v>
      </c>
      <c r="L403" s="71">
        <v>417893286</v>
      </c>
      <c r="M403" s="71">
        <v>14023714</v>
      </c>
      <c r="N403" s="71">
        <f t="shared" si="31"/>
        <v>431917000</v>
      </c>
      <c r="O403" s="74">
        <f t="shared" si="32"/>
        <v>100</v>
      </c>
      <c r="P403" s="72">
        <f t="shared" si="33"/>
        <v>0</v>
      </c>
    </row>
    <row r="404" spans="1:16" ht="27" customHeight="1">
      <c r="A404" s="38" t="s">
        <v>479</v>
      </c>
      <c r="B404" s="39" t="s">
        <v>20</v>
      </c>
      <c r="C404" s="39" t="s">
        <v>20</v>
      </c>
      <c r="D404" s="39" t="s">
        <v>20</v>
      </c>
      <c r="E404" s="40" t="s">
        <v>480</v>
      </c>
      <c r="F404" s="71">
        <f>F405+F409+F413</f>
        <v>1000000000</v>
      </c>
      <c r="G404" s="71">
        <v>0</v>
      </c>
      <c r="H404" s="71">
        <f t="shared" si="34"/>
        <v>1000000000</v>
      </c>
      <c r="I404" s="71">
        <f>I405+I409+I413</f>
        <v>150739000</v>
      </c>
      <c r="J404" s="71">
        <v>0</v>
      </c>
      <c r="K404" s="71">
        <f t="shared" si="30"/>
        <v>150739000</v>
      </c>
      <c r="L404" s="71">
        <f>L405+L409+L413</f>
        <v>114794598</v>
      </c>
      <c r="M404" s="71">
        <f>M405+M409+M413</f>
        <v>32154044</v>
      </c>
      <c r="N404" s="71">
        <f t="shared" si="31"/>
        <v>146948642</v>
      </c>
      <c r="O404" s="74">
        <f t="shared" si="32"/>
        <v>97.4854828544703</v>
      </c>
      <c r="P404" s="72">
        <f t="shared" si="33"/>
        <v>3790358</v>
      </c>
    </row>
    <row r="405" spans="1:16" ht="27" customHeight="1">
      <c r="A405" s="38" t="s">
        <v>20</v>
      </c>
      <c r="B405" s="39" t="s">
        <v>23</v>
      </c>
      <c r="C405" s="39" t="s">
        <v>20</v>
      </c>
      <c r="D405" s="39" t="s">
        <v>20</v>
      </c>
      <c r="E405" s="40" t="s">
        <v>481</v>
      </c>
      <c r="F405" s="71">
        <v>7000000</v>
      </c>
      <c r="G405" s="71">
        <v>0</v>
      </c>
      <c r="H405" s="71">
        <f t="shared" si="34"/>
        <v>7000000</v>
      </c>
      <c r="I405" s="71">
        <v>1900000</v>
      </c>
      <c r="J405" s="71">
        <v>0</v>
      </c>
      <c r="K405" s="71">
        <f t="shared" si="30"/>
        <v>1900000</v>
      </c>
      <c r="L405" s="71">
        <v>1566750</v>
      </c>
      <c r="M405" s="71">
        <v>0</v>
      </c>
      <c r="N405" s="71">
        <f t="shared" si="31"/>
        <v>1566750</v>
      </c>
      <c r="O405" s="74">
        <f t="shared" si="32"/>
        <v>82.46052631578948</v>
      </c>
      <c r="P405" s="72">
        <f t="shared" si="33"/>
        <v>333250</v>
      </c>
    </row>
    <row r="406" spans="1:16" ht="27" customHeight="1">
      <c r="A406" s="38" t="s">
        <v>20</v>
      </c>
      <c r="B406" s="39" t="s">
        <v>20</v>
      </c>
      <c r="C406" s="39" t="s">
        <v>20</v>
      </c>
      <c r="D406" s="39" t="s">
        <v>20</v>
      </c>
      <c r="E406" s="40" t="s">
        <v>482</v>
      </c>
      <c r="F406" s="71">
        <v>7000000</v>
      </c>
      <c r="G406" s="71">
        <v>0</v>
      </c>
      <c r="H406" s="71">
        <f t="shared" si="34"/>
        <v>7000000</v>
      </c>
      <c r="I406" s="71">
        <v>1900000</v>
      </c>
      <c r="J406" s="71">
        <v>0</v>
      </c>
      <c r="K406" s="71">
        <f t="shared" si="30"/>
        <v>1900000</v>
      </c>
      <c r="L406" s="71">
        <v>1566750</v>
      </c>
      <c r="M406" s="71">
        <v>0</v>
      </c>
      <c r="N406" s="71">
        <f t="shared" si="31"/>
        <v>1566750</v>
      </c>
      <c r="O406" s="74">
        <f t="shared" si="32"/>
        <v>82.46052631578948</v>
      </c>
      <c r="P406" s="72">
        <f t="shared" si="33"/>
        <v>333250</v>
      </c>
    </row>
    <row r="407" spans="1:16" ht="27" customHeight="1">
      <c r="A407" s="38" t="s">
        <v>20</v>
      </c>
      <c r="B407" s="39" t="s">
        <v>20</v>
      </c>
      <c r="C407" s="39" t="s">
        <v>23</v>
      </c>
      <c r="D407" s="39" t="s">
        <v>20</v>
      </c>
      <c r="E407" s="40" t="s">
        <v>483</v>
      </c>
      <c r="F407" s="71">
        <v>7000000</v>
      </c>
      <c r="G407" s="71">
        <v>0</v>
      </c>
      <c r="H407" s="71">
        <f t="shared" si="34"/>
        <v>7000000</v>
      </c>
      <c r="I407" s="71">
        <v>1900000</v>
      </c>
      <c r="J407" s="71">
        <v>0</v>
      </c>
      <c r="K407" s="71">
        <f t="shared" si="30"/>
        <v>1900000</v>
      </c>
      <c r="L407" s="71">
        <v>1566750</v>
      </c>
      <c r="M407" s="71">
        <v>0</v>
      </c>
      <c r="N407" s="71">
        <f t="shared" si="31"/>
        <v>1566750</v>
      </c>
      <c r="O407" s="74">
        <f t="shared" si="32"/>
        <v>82.46052631578948</v>
      </c>
      <c r="P407" s="72">
        <f t="shared" si="33"/>
        <v>333250</v>
      </c>
    </row>
    <row r="408" spans="1:16" ht="27" customHeight="1">
      <c r="A408" s="38" t="s">
        <v>20</v>
      </c>
      <c r="B408" s="39" t="s">
        <v>20</v>
      </c>
      <c r="C408" s="39" t="s">
        <v>20</v>
      </c>
      <c r="D408" s="39" t="s">
        <v>23</v>
      </c>
      <c r="E408" s="40" t="s">
        <v>484</v>
      </c>
      <c r="F408" s="71">
        <v>7000000</v>
      </c>
      <c r="G408" s="71">
        <v>0</v>
      </c>
      <c r="H408" s="71">
        <f t="shared" si="34"/>
        <v>7000000</v>
      </c>
      <c r="I408" s="71">
        <v>1900000</v>
      </c>
      <c r="J408" s="71">
        <v>0</v>
      </c>
      <c r="K408" s="71">
        <f t="shared" si="30"/>
        <v>1900000</v>
      </c>
      <c r="L408" s="71">
        <v>1566750</v>
      </c>
      <c r="M408" s="71">
        <v>0</v>
      </c>
      <c r="N408" s="71">
        <f t="shared" si="31"/>
        <v>1566750</v>
      </c>
      <c r="O408" s="74">
        <f t="shared" si="32"/>
        <v>82.46052631578948</v>
      </c>
      <c r="P408" s="72">
        <f t="shared" si="33"/>
        <v>333250</v>
      </c>
    </row>
    <row r="409" spans="1:16" ht="27" customHeight="1">
      <c r="A409" s="38" t="s">
        <v>20</v>
      </c>
      <c r="B409" s="39" t="s">
        <v>21</v>
      </c>
      <c r="C409" s="39" t="s">
        <v>20</v>
      </c>
      <c r="D409" s="39" t="s">
        <v>20</v>
      </c>
      <c r="E409" s="40" t="s">
        <v>485</v>
      </c>
      <c r="F409" s="71">
        <v>350000000</v>
      </c>
      <c r="G409" s="71">
        <v>0</v>
      </c>
      <c r="H409" s="71">
        <f t="shared" si="34"/>
        <v>350000000</v>
      </c>
      <c r="I409" s="71">
        <v>35207000</v>
      </c>
      <c r="J409" s="71">
        <v>0</v>
      </c>
      <c r="K409" s="71">
        <f t="shared" si="30"/>
        <v>35207000</v>
      </c>
      <c r="L409" s="71">
        <v>305215</v>
      </c>
      <c r="M409" s="71">
        <v>32154044</v>
      </c>
      <c r="N409" s="71">
        <f t="shared" si="31"/>
        <v>32459259</v>
      </c>
      <c r="O409" s="74">
        <f t="shared" si="32"/>
        <v>92.1954696509217</v>
      </c>
      <c r="P409" s="72">
        <f t="shared" si="33"/>
        <v>2747741</v>
      </c>
    </row>
    <row r="410" spans="1:16" ht="27" customHeight="1">
      <c r="A410" s="38" t="s">
        <v>20</v>
      </c>
      <c r="B410" s="39" t="s">
        <v>20</v>
      </c>
      <c r="C410" s="39" t="s">
        <v>20</v>
      </c>
      <c r="D410" s="39" t="s">
        <v>20</v>
      </c>
      <c r="E410" s="40" t="s">
        <v>486</v>
      </c>
      <c r="F410" s="71">
        <v>350000000</v>
      </c>
      <c r="G410" s="71">
        <v>0</v>
      </c>
      <c r="H410" s="71">
        <f t="shared" si="34"/>
        <v>350000000</v>
      </c>
      <c r="I410" s="71">
        <v>35207000</v>
      </c>
      <c r="J410" s="71">
        <v>0</v>
      </c>
      <c r="K410" s="71">
        <f t="shared" si="30"/>
        <v>35207000</v>
      </c>
      <c r="L410" s="71">
        <v>305215</v>
      </c>
      <c r="M410" s="71">
        <v>32154044</v>
      </c>
      <c r="N410" s="71">
        <f t="shared" si="31"/>
        <v>32459259</v>
      </c>
      <c r="O410" s="74">
        <f t="shared" si="32"/>
        <v>92.1954696509217</v>
      </c>
      <c r="P410" s="72">
        <f t="shared" si="33"/>
        <v>2747741</v>
      </c>
    </row>
    <row r="411" spans="1:16" ht="27" customHeight="1">
      <c r="A411" s="38" t="s">
        <v>20</v>
      </c>
      <c r="B411" s="39" t="s">
        <v>20</v>
      </c>
      <c r="C411" s="39" t="s">
        <v>23</v>
      </c>
      <c r="D411" s="39" t="s">
        <v>20</v>
      </c>
      <c r="E411" s="40" t="s">
        <v>487</v>
      </c>
      <c r="F411" s="71">
        <v>350000000</v>
      </c>
      <c r="G411" s="71">
        <v>0</v>
      </c>
      <c r="H411" s="71">
        <f t="shared" si="34"/>
        <v>350000000</v>
      </c>
      <c r="I411" s="71">
        <v>35207000</v>
      </c>
      <c r="J411" s="71">
        <v>0</v>
      </c>
      <c r="K411" s="71">
        <f t="shared" si="30"/>
        <v>35207000</v>
      </c>
      <c r="L411" s="71">
        <v>305215</v>
      </c>
      <c r="M411" s="71">
        <v>32154044</v>
      </c>
      <c r="N411" s="71">
        <f t="shared" si="31"/>
        <v>32459259</v>
      </c>
      <c r="O411" s="74">
        <f t="shared" si="32"/>
        <v>92.1954696509217</v>
      </c>
      <c r="P411" s="72">
        <f t="shared" si="33"/>
        <v>2747741</v>
      </c>
    </row>
    <row r="412" spans="1:16" ht="27" customHeight="1">
      <c r="A412" s="76" t="s">
        <v>20</v>
      </c>
      <c r="B412" s="77" t="s">
        <v>20</v>
      </c>
      <c r="C412" s="77" t="s">
        <v>20</v>
      </c>
      <c r="D412" s="77" t="s">
        <v>23</v>
      </c>
      <c r="E412" s="78" t="s">
        <v>488</v>
      </c>
      <c r="F412" s="79">
        <v>350000000</v>
      </c>
      <c r="G412" s="79">
        <v>0</v>
      </c>
      <c r="H412" s="79">
        <f t="shared" si="34"/>
        <v>350000000</v>
      </c>
      <c r="I412" s="79">
        <v>35207000</v>
      </c>
      <c r="J412" s="79">
        <v>0</v>
      </c>
      <c r="K412" s="79">
        <f t="shared" si="30"/>
        <v>35207000</v>
      </c>
      <c r="L412" s="79">
        <v>305215</v>
      </c>
      <c r="M412" s="79">
        <v>32154044</v>
      </c>
      <c r="N412" s="79">
        <f t="shared" si="31"/>
        <v>32459259</v>
      </c>
      <c r="O412" s="109">
        <f t="shared" si="32"/>
        <v>92.1954696509217</v>
      </c>
      <c r="P412" s="81">
        <f t="shared" si="33"/>
        <v>2747741</v>
      </c>
    </row>
    <row r="413" spans="1:16" ht="27" customHeight="1">
      <c r="A413" s="38" t="s">
        <v>20</v>
      </c>
      <c r="B413" s="39" t="s">
        <v>28</v>
      </c>
      <c r="C413" s="39" t="s">
        <v>20</v>
      </c>
      <c r="D413" s="39" t="s">
        <v>20</v>
      </c>
      <c r="E413" s="40" t="s">
        <v>489</v>
      </c>
      <c r="F413" s="71">
        <v>643000000</v>
      </c>
      <c r="G413" s="71">
        <v>0</v>
      </c>
      <c r="H413" s="71">
        <f t="shared" si="34"/>
        <v>643000000</v>
      </c>
      <c r="I413" s="71">
        <v>113632000</v>
      </c>
      <c r="J413" s="71">
        <v>0</v>
      </c>
      <c r="K413" s="71">
        <f t="shared" si="30"/>
        <v>113632000</v>
      </c>
      <c r="L413" s="71">
        <v>112922633</v>
      </c>
      <c r="M413" s="71">
        <v>0</v>
      </c>
      <c r="N413" s="71">
        <f t="shared" si="31"/>
        <v>112922633</v>
      </c>
      <c r="O413" s="74">
        <f t="shared" si="32"/>
        <v>99.37573306814981</v>
      </c>
      <c r="P413" s="72">
        <f t="shared" si="33"/>
        <v>709367</v>
      </c>
    </row>
    <row r="414" spans="1:16" ht="27" customHeight="1">
      <c r="A414" s="38" t="s">
        <v>20</v>
      </c>
      <c r="B414" s="39" t="s">
        <v>20</v>
      </c>
      <c r="C414" s="39" t="s">
        <v>20</v>
      </c>
      <c r="D414" s="39" t="s">
        <v>20</v>
      </c>
      <c r="E414" s="40" t="s">
        <v>490</v>
      </c>
      <c r="F414" s="71">
        <v>643000000</v>
      </c>
      <c r="G414" s="71">
        <v>0</v>
      </c>
      <c r="H414" s="71">
        <f t="shared" si="34"/>
        <v>643000000</v>
      </c>
      <c r="I414" s="71">
        <v>113632000</v>
      </c>
      <c r="J414" s="71">
        <v>0</v>
      </c>
      <c r="K414" s="71">
        <f t="shared" si="30"/>
        <v>113632000</v>
      </c>
      <c r="L414" s="71">
        <v>112922633</v>
      </c>
      <c r="M414" s="71">
        <v>0</v>
      </c>
      <c r="N414" s="71">
        <f t="shared" si="31"/>
        <v>112922633</v>
      </c>
      <c r="O414" s="74">
        <f t="shared" si="32"/>
        <v>99.37573306814981</v>
      </c>
      <c r="P414" s="72">
        <f t="shared" si="33"/>
        <v>709367</v>
      </c>
    </row>
    <row r="415" spans="1:16" ht="27" customHeight="1">
      <c r="A415" s="38" t="s">
        <v>20</v>
      </c>
      <c r="B415" s="39" t="s">
        <v>20</v>
      </c>
      <c r="C415" s="39" t="s">
        <v>23</v>
      </c>
      <c r="D415" s="39" t="s">
        <v>20</v>
      </c>
      <c r="E415" s="40" t="s">
        <v>491</v>
      </c>
      <c r="F415" s="71">
        <v>643000000</v>
      </c>
      <c r="G415" s="71">
        <v>0</v>
      </c>
      <c r="H415" s="71">
        <f t="shared" si="34"/>
        <v>643000000</v>
      </c>
      <c r="I415" s="71">
        <v>113632000</v>
      </c>
      <c r="J415" s="71">
        <v>0</v>
      </c>
      <c r="K415" s="71">
        <f t="shared" si="30"/>
        <v>113632000</v>
      </c>
      <c r="L415" s="71">
        <v>112922633</v>
      </c>
      <c r="M415" s="71">
        <v>0</v>
      </c>
      <c r="N415" s="71">
        <f t="shared" si="31"/>
        <v>112922633</v>
      </c>
      <c r="O415" s="74">
        <f t="shared" si="32"/>
        <v>99.37573306814981</v>
      </c>
      <c r="P415" s="72">
        <f t="shared" si="33"/>
        <v>709367</v>
      </c>
    </row>
    <row r="416" spans="1:16" ht="27" customHeight="1">
      <c r="A416" s="38" t="s">
        <v>20</v>
      </c>
      <c r="B416" s="39" t="s">
        <v>20</v>
      </c>
      <c r="C416" s="39" t="s">
        <v>20</v>
      </c>
      <c r="D416" s="39" t="s">
        <v>23</v>
      </c>
      <c r="E416" s="40" t="s">
        <v>492</v>
      </c>
      <c r="F416" s="71">
        <v>643000000</v>
      </c>
      <c r="G416" s="71">
        <v>0</v>
      </c>
      <c r="H416" s="71">
        <f t="shared" si="34"/>
        <v>643000000</v>
      </c>
      <c r="I416" s="71">
        <v>113632000</v>
      </c>
      <c r="J416" s="71">
        <v>0</v>
      </c>
      <c r="K416" s="71">
        <f t="shared" si="30"/>
        <v>113632000</v>
      </c>
      <c r="L416" s="71">
        <v>112922633</v>
      </c>
      <c r="M416" s="71">
        <v>0</v>
      </c>
      <c r="N416" s="71">
        <f t="shared" si="31"/>
        <v>112922633</v>
      </c>
      <c r="O416" s="74">
        <f t="shared" si="32"/>
        <v>99.37573306814981</v>
      </c>
      <c r="P416" s="72">
        <f t="shared" si="33"/>
        <v>709367</v>
      </c>
    </row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spans="1:16" ht="27" customHeight="1">
      <c r="A436" s="76"/>
      <c r="B436" s="77"/>
      <c r="C436" s="77"/>
      <c r="D436" s="77"/>
      <c r="E436" s="78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5"/>
    </row>
  </sheetData>
  <sheetProtection/>
  <mergeCells count="11">
    <mergeCell ref="E1:I1"/>
    <mergeCell ref="J1:P1"/>
    <mergeCell ref="J2:K2"/>
    <mergeCell ref="A3:E3"/>
    <mergeCell ref="J3:K3"/>
    <mergeCell ref="O3:P3"/>
    <mergeCell ref="A4:E4"/>
    <mergeCell ref="F4:H4"/>
    <mergeCell ref="I4:K4"/>
    <mergeCell ref="L4:O4"/>
    <mergeCell ref="P4:P5"/>
  </mergeCells>
  <printOptions/>
  <pageMargins left="0.5118110236220472" right="0.6692913385826772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2"/>
  <sheetViews>
    <sheetView view="pageBreakPreview" zoomScale="110" zoomScaleSheetLayoutView="110" workbookViewId="0" topLeftCell="A306">
      <selection activeCell="M316" sqref="M316"/>
    </sheetView>
  </sheetViews>
  <sheetFormatPr defaultColWidth="9.00390625" defaultRowHeight="28.5" customHeight="1"/>
  <cols>
    <col min="1" max="1" width="2.875" style="38" customWidth="1"/>
    <col min="2" max="4" width="2.875" style="39" customWidth="1"/>
    <col min="5" max="5" width="29.625" style="40" customWidth="1"/>
    <col min="6" max="6" width="17.625" style="102" customWidth="1"/>
    <col min="7" max="7" width="12.625" style="102" customWidth="1"/>
    <col min="8" max="8" width="17.625" style="102" customWidth="1"/>
    <col min="9" max="9" width="17.00390625" style="102" customWidth="1"/>
    <col min="10" max="10" width="15.375" style="102" customWidth="1"/>
    <col min="11" max="11" width="16.50390625" style="102" customWidth="1"/>
    <col min="12" max="12" width="16.75390625" style="102" customWidth="1"/>
    <col min="13" max="13" width="9.25390625" style="102" customWidth="1"/>
    <col min="14" max="14" width="14.375" style="103" customWidth="1"/>
    <col min="15" max="16384" width="9.00390625" style="96" customWidth="1"/>
  </cols>
  <sheetData>
    <row r="1" spans="1:14" s="83" customFormat="1" ht="15.75" customHeight="1">
      <c r="A1" s="82"/>
      <c r="B1" s="82"/>
      <c r="C1" s="82"/>
      <c r="D1" s="82"/>
      <c r="E1" s="148" t="s">
        <v>495</v>
      </c>
      <c r="F1" s="149"/>
      <c r="G1" s="149"/>
      <c r="H1" s="149"/>
      <c r="I1" s="150" t="s">
        <v>513</v>
      </c>
      <c r="J1" s="151"/>
      <c r="K1" s="151"/>
      <c r="L1" s="151"/>
      <c r="M1" s="151"/>
      <c r="N1" s="88"/>
    </row>
    <row r="2" spans="1:14" s="83" customFormat="1" ht="18.75" customHeight="1">
      <c r="A2" s="82"/>
      <c r="B2" s="82"/>
      <c r="C2" s="82"/>
      <c r="D2" s="82"/>
      <c r="E2" s="106"/>
      <c r="F2" s="88"/>
      <c r="G2" s="162" t="s">
        <v>493</v>
      </c>
      <c r="H2" s="163"/>
      <c r="I2" s="107" t="s">
        <v>79</v>
      </c>
      <c r="J2" s="89"/>
      <c r="K2" s="89"/>
      <c r="L2" s="89"/>
      <c r="M2" s="89"/>
      <c r="N2" s="88"/>
    </row>
    <row r="3" spans="1:14" s="90" customFormat="1" ht="16.5" customHeight="1">
      <c r="A3" s="154" t="s">
        <v>2</v>
      </c>
      <c r="B3" s="154"/>
      <c r="C3" s="154"/>
      <c r="D3" s="154"/>
      <c r="E3" s="154"/>
      <c r="F3" s="88"/>
      <c r="G3" s="164" t="s">
        <v>497</v>
      </c>
      <c r="H3" s="165"/>
      <c r="I3" s="41" t="s">
        <v>498</v>
      </c>
      <c r="J3" s="89"/>
      <c r="K3" s="89"/>
      <c r="L3" s="89"/>
      <c r="M3" s="138" t="s">
        <v>3</v>
      </c>
      <c r="N3" s="156"/>
    </row>
    <row r="4" spans="1:14" s="90" customFormat="1" ht="24" customHeight="1">
      <c r="A4" s="140" t="s">
        <v>4</v>
      </c>
      <c r="B4" s="140"/>
      <c r="C4" s="140"/>
      <c r="D4" s="140"/>
      <c r="E4" s="141"/>
      <c r="F4" s="142" t="s">
        <v>5</v>
      </c>
      <c r="G4" s="143"/>
      <c r="H4" s="157"/>
      <c r="I4" s="158" t="s">
        <v>80</v>
      </c>
      <c r="J4" s="146" t="s">
        <v>81</v>
      </c>
      <c r="K4" s="160"/>
      <c r="L4" s="160"/>
      <c r="M4" s="161"/>
      <c r="N4" s="146" t="s">
        <v>514</v>
      </c>
    </row>
    <row r="5" spans="1:14" s="90" customFormat="1" ht="31.5" customHeight="1">
      <c r="A5" s="44" t="s">
        <v>9</v>
      </c>
      <c r="B5" s="45" t="s">
        <v>10</v>
      </c>
      <c r="C5" s="45" t="s">
        <v>11</v>
      </c>
      <c r="D5" s="45" t="s">
        <v>12</v>
      </c>
      <c r="E5" s="45" t="s">
        <v>499</v>
      </c>
      <c r="F5" s="42" t="s">
        <v>13</v>
      </c>
      <c r="G5" s="42" t="s">
        <v>14</v>
      </c>
      <c r="H5" s="42" t="s">
        <v>15</v>
      </c>
      <c r="I5" s="159"/>
      <c r="J5" s="42" t="s">
        <v>18</v>
      </c>
      <c r="K5" s="42" t="s">
        <v>83</v>
      </c>
      <c r="L5" s="42" t="s">
        <v>15</v>
      </c>
      <c r="M5" s="43" t="s">
        <v>501</v>
      </c>
      <c r="N5" s="147"/>
    </row>
    <row r="6" spans="1:14" ht="27" customHeight="1">
      <c r="A6" s="92" t="s">
        <v>20</v>
      </c>
      <c r="B6" s="93" t="s">
        <v>20</v>
      </c>
      <c r="C6" s="93" t="s">
        <v>20</v>
      </c>
      <c r="D6" s="93" t="s">
        <v>20</v>
      </c>
      <c r="E6" s="37" t="s">
        <v>530</v>
      </c>
      <c r="F6" s="94">
        <f>F7+F18+F60+F95+F104+F134+F206+F269+F274+F330+F356+F368+F391+F404</f>
        <v>229830463000</v>
      </c>
      <c r="G6" s="94">
        <v>0</v>
      </c>
      <c r="H6" s="94">
        <f>F6+G6</f>
        <v>229830463000</v>
      </c>
      <c r="I6" s="94">
        <f>I7+I18+I60+I95+I104+I134+I206+I269+I274+I330+I356+I368+I391+I404</f>
        <v>42084393000</v>
      </c>
      <c r="J6" s="94">
        <f>J7+J18+J60+J95+J104+J134+J206+J269+J274+J330+J356+J368+J391+J404</f>
        <v>19526506325</v>
      </c>
      <c r="K6" s="94">
        <f>K7+K18+K60+K95+K104+K134+K206+K269+K274+K330+K356+K368+K391+K404</f>
        <v>5444214557</v>
      </c>
      <c r="L6" s="94">
        <f>J6+K6</f>
        <v>24970720882</v>
      </c>
      <c r="M6" s="108">
        <f>(L6/I6)*100</f>
        <v>59.334872388441006</v>
      </c>
      <c r="N6" s="95">
        <f>I6-L6</f>
        <v>17113672118</v>
      </c>
    </row>
    <row r="7" spans="1:14" ht="27" customHeight="1">
      <c r="A7" s="38" t="s">
        <v>23</v>
      </c>
      <c r="B7" s="39" t="s">
        <v>20</v>
      </c>
      <c r="C7" s="39" t="s">
        <v>20</v>
      </c>
      <c r="D7" s="39" t="s">
        <v>20</v>
      </c>
      <c r="E7" s="40" t="s">
        <v>84</v>
      </c>
      <c r="F7" s="71">
        <f>F8+F12</f>
        <v>264800000</v>
      </c>
      <c r="G7" s="71">
        <v>0</v>
      </c>
      <c r="H7" s="71">
        <f aca="true" t="shared" si="0" ref="H7:H70">F7+G7</f>
        <v>264800000</v>
      </c>
      <c r="I7" s="71">
        <f>I8+I12</f>
        <v>48979000</v>
      </c>
      <c r="J7" s="71">
        <f>J8+J12</f>
        <v>29019766</v>
      </c>
      <c r="K7" s="71">
        <f>K8+K12</f>
        <v>0</v>
      </c>
      <c r="L7" s="71">
        <f aca="true" t="shared" si="1" ref="L7:L70">J7+K7</f>
        <v>29019766</v>
      </c>
      <c r="M7" s="73">
        <f aca="true" t="shared" si="2" ref="M7:M70">(L7/I7)*100</f>
        <v>59.24940484697523</v>
      </c>
      <c r="N7" s="72">
        <f aca="true" t="shared" si="3" ref="N7:N70">I7-L7</f>
        <v>19959234</v>
      </c>
    </row>
    <row r="8" spans="1:14" ht="27" customHeight="1">
      <c r="A8" s="38" t="s">
        <v>20</v>
      </c>
      <c r="B8" s="39" t="s">
        <v>23</v>
      </c>
      <c r="C8" s="39" t="s">
        <v>20</v>
      </c>
      <c r="D8" s="39" t="s">
        <v>20</v>
      </c>
      <c r="E8" s="40" t="s">
        <v>85</v>
      </c>
      <c r="F8" s="71">
        <v>79000000</v>
      </c>
      <c r="G8" s="71">
        <v>0</v>
      </c>
      <c r="H8" s="71">
        <f t="shared" si="0"/>
        <v>79000000</v>
      </c>
      <c r="I8" s="71">
        <v>7679000</v>
      </c>
      <c r="J8" s="71">
        <v>7194085</v>
      </c>
      <c r="K8" s="71">
        <v>0</v>
      </c>
      <c r="L8" s="71">
        <f t="shared" si="1"/>
        <v>7194085</v>
      </c>
      <c r="M8" s="73">
        <f t="shared" si="2"/>
        <v>93.68518036202632</v>
      </c>
      <c r="N8" s="72">
        <f t="shared" si="3"/>
        <v>484915</v>
      </c>
    </row>
    <row r="9" spans="1:14" ht="27" customHeight="1">
      <c r="A9" s="38" t="s">
        <v>20</v>
      </c>
      <c r="B9" s="39" t="s">
        <v>20</v>
      </c>
      <c r="C9" s="39" t="s">
        <v>20</v>
      </c>
      <c r="D9" s="39" t="s">
        <v>20</v>
      </c>
      <c r="E9" s="40" t="s">
        <v>86</v>
      </c>
      <c r="F9" s="71">
        <v>79000000</v>
      </c>
      <c r="G9" s="71">
        <v>0</v>
      </c>
      <c r="H9" s="71">
        <f t="shared" si="0"/>
        <v>79000000</v>
      </c>
      <c r="I9" s="71">
        <v>7679000</v>
      </c>
      <c r="J9" s="71">
        <v>7194085</v>
      </c>
      <c r="K9" s="71">
        <v>0</v>
      </c>
      <c r="L9" s="71">
        <f t="shared" si="1"/>
        <v>7194085</v>
      </c>
      <c r="M9" s="73">
        <f t="shared" si="2"/>
        <v>93.68518036202632</v>
      </c>
      <c r="N9" s="72">
        <f t="shared" si="3"/>
        <v>484915</v>
      </c>
    </row>
    <row r="10" spans="1:14" ht="27" customHeight="1">
      <c r="A10" s="38" t="s">
        <v>20</v>
      </c>
      <c r="B10" s="39" t="s">
        <v>20</v>
      </c>
      <c r="C10" s="39" t="s">
        <v>23</v>
      </c>
      <c r="D10" s="39" t="s">
        <v>20</v>
      </c>
      <c r="E10" s="40" t="s">
        <v>87</v>
      </c>
      <c r="F10" s="71">
        <v>79000000</v>
      </c>
      <c r="G10" s="71">
        <v>0</v>
      </c>
      <c r="H10" s="71">
        <f t="shared" si="0"/>
        <v>79000000</v>
      </c>
      <c r="I10" s="71">
        <v>7679000</v>
      </c>
      <c r="J10" s="71">
        <v>7194085</v>
      </c>
      <c r="K10" s="71">
        <v>0</v>
      </c>
      <c r="L10" s="71">
        <f t="shared" si="1"/>
        <v>7194085</v>
      </c>
      <c r="M10" s="73">
        <f t="shared" si="2"/>
        <v>93.68518036202632</v>
      </c>
      <c r="N10" s="72">
        <f t="shared" si="3"/>
        <v>484915</v>
      </c>
    </row>
    <row r="11" spans="1:14" ht="27" customHeight="1">
      <c r="A11" s="38" t="s">
        <v>20</v>
      </c>
      <c r="B11" s="39" t="s">
        <v>20</v>
      </c>
      <c r="C11" s="39" t="s">
        <v>20</v>
      </c>
      <c r="D11" s="39" t="s">
        <v>23</v>
      </c>
      <c r="E11" s="40" t="s">
        <v>88</v>
      </c>
      <c r="F11" s="71">
        <v>79000000</v>
      </c>
      <c r="G11" s="71">
        <v>0</v>
      </c>
      <c r="H11" s="71">
        <f t="shared" si="0"/>
        <v>79000000</v>
      </c>
      <c r="I11" s="71">
        <v>7679000</v>
      </c>
      <c r="J11" s="71">
        <v>7194085</v>
      </c>
      <c r="K11" s="71">
        <v>0</v>
      </c>
      <c r="L11" s="71">
        <f t="shared" si="1"/>
        <v>7194085</v>
      </c>
      <c r="M11" s="73">
        <f t="shared" si="2"/>
        <v>93.68518036202632</v>
      </c>
      <c r="N11" s="72">
        <f t="shared" si="3"/>
        <v>484915</v>
      </c>
    </row>
    <row r="12" spans="1:14" ht="27" customHeight="1">
      <c r="A12" s="38" t="s">
        <v>20</v>
      </c>
      <c r="B12" s="39" t="s">
        <v>21</v>
      </c>
      <c r="C12" s="39" t="s">
        <v>20</v>
      </c>
      <c r="D12" s="39" t="s">
        <v>20</v>
      </c>
      <c r="E12" s="40" t="s">
        <v>89</v>
      </c>
      <c r="F12" s="71">
        <v>185800000</v>
      </c>
      <c r="G12" s="71">
        <v>0</v>
      </c>
      <c r="H12" s="71">
        <f t="shared" si="0"/>
        <v>185800000</v>
      </c>
      <c r="I12" s="71">
        <v>41300000</v>
      </c>
      <c r="J12" s="71">
        <v>21825681</v>
      </c>
      <c r="K12" s="71">
        <v>0</v>
      </c>
      <c r="L12" s="71">
        <f t="shared" si="1"/>
        <v>21825681</v>
      </c>
      <c r="M12" s="73">
        <f t="shared" si="2"/>
        <v>52.846685230024214</v>
      </c>
      <c r="N12" s="72">
        <f t="shared" si="3"/>
        <v>19474319</v>
      </c>
    </row>
    <row r="13" spans="1:14" ht="27" customHeight="1">
      <c r="A13" s="38" t="s">
        <v>20</v>
      </c>
      <c r="B13" s="39" t="s">
        <v>20</v>
      </c>
      <c r="C13" s="39" t="s">
        <v>20</v>
      </c>
      <c r="D13" s="39" t="s">
        <v>20</v>
      </c>
      <c r="E13" s="40" t="s">
        <v>90</v>
      </c>
      <c r="F13" s="71">
        <v>185800000</v>
      </c>
      <c r="G13" s="71">
        <v>0</v>
      </c>
      <c r="H13" s="71">
        <f t="shared" si="0"/>
        <v>185800000</v>
      </c>
      <c r="I13" s="71">
        <v>41300000</v>
      </c>
      <c r="J13" s="71">
        <v>21825681</v>
      </c>
      <c r="K13" s="71">
        <v>0</v>
      </c>
      <c r="L13" s="71">
        <f t="shared" si="1"/>
        <v>21825681</v>
      </c>
      <c r="M13" s="73">
        <f t="shared" si="2"/>
        <v>52.846685230024214</v>
      </c>
      <c r="N13" s="72">
        <f t="shared" si="3"/>
        <v>19474319</v>
      </c>
    </row>
    <row r="14" spans="1:14" ht="27" customHeight="1">
      <c r="A14" s="38" t="s">
        <v>20</v>
      </c>
      <c r="B14" s="39" t="s">
        <v>20</v>
      </c>
      <c r="C14" s="39" t="s">
        <v>23</v>
      </c>
      <c r="D14" s="39" t="s">
        <v>20</v>
      </c>
      <c r="E14" s="40" t="s">
        <v>91</v>
      </c>
      <c r="F14" s="71">
        <v>139000000</v>
      </c>
      <c r="G14" s="71">
        <v>0</v>
      </c>
      <c r="H14" s="71">
        <f t="shared" si="0"/>
        <v>139000000</v>
      </c>
      <c r="I14" s="71">
        <v>30500000</v>
      </c>
      <c r="J14" s="71">
        <v>17333113</v>
      </c>
      <c r="K14" s="71">
        <v>0</v>
      </c>
      <c r="L14" s="71">
        <f t="shared" si="1"/>
        <v>17333113</v>
      </c>
      <c r="M14" s="73">
        <f t="shared" si="2"/>
        <v>56.829878688524595</v>
      </c>
      <c r="N14" s="72">
        <f t="shared" si="3"/>
        <v>13166887</v>
      </c>
    </row>
    <row r="15" spans="1:14" ht="27" customHeight="1">
      <c r="A15" s="38" t="s">
        <v>20</v>
      </c>
      <c r="B15" s="39" t="s">
        <v>20</v>
      </c>
      <c r="C15" s="39" t="s">
        <v>20</v>
      </c>
      <c r="D15" s="39" t="s">
        <v>23</v>
      </c>
      <c r="E15" s="40" t="s">
        <v>92</v>
      </c>
      <c r="F15" s="71">
        <v>139000000</v>
      </c>
      <c r="G15" s="71">
        <v>0</v>
      </c>
      <c r="H15" s="71">
        <f t="shared" si="0"/>
        <v>139000000</v>
      </c>
      <c r="I15" s="71">
        <v>30500000</v>
      </c>
      <c r="J15" s="71">
        <v>17333113</v>
      </c>
      <c r="K15" s="71">
        <v>0</v>
      </c>
      <c r="L15" s="71">
        <f t="shared" si="1"/>
        <v>17333113</v>
      </c>
      <c r="M15" s="73">
        <f t="shared" si="2"/>
        <v>56.829878688524595</v>
      </c>
      <c r="N15" s="72">
        <f t="shared" si="3"/>
        <v>13166887</v>
      </c>
    </row>
    <row r="16" spans="1:14" ht="27" customHeight="1">
      <c r="A16" s="38" t="s">
        <v>20</v>
      </c>
      <c r="B16" s="39" t="s">
        <v>20</v>
      </c>
      <c r="C16" s="39" t="s">
        <v>21</v>
      </c>
      <c r="D16" s="39" t="s">
        <v>20</v>
      </c>
      <c r="E16" s="40" t="s">
        <v>93</v>
      </c>
      <c r="F16" s="71">
        <v>46800000</v>
      </c>
      <c r="G16" s="71">
        <v>0</v>
      </c>
      <c r="H16" s="71">
        <f t="shared" si="0"/>
        <v>46800000</v>
      </c>
      <c r="I16" s="71">
        <v>10800000</v>
      </c>
      <c r="J16" s="71">
        <v>4492568</v>
      </c>
      <c r="K16" s="71">
        <v>0</v>
      </c>
      <c r="L16" s="71">
        <f t="shared" si="1"/>
        <v>4492568</v>
      </c>
      <c r="M16" s="73">
        <f t="shared" si="2"/>
        <v>41.59785185185185</v>
      </c>
      <c r="N16" s="72">
        <f t="shared" si="3"/>
        <v>6307432</v>
      </c>
    </row>
    <row r="17" spans="1:14" ht="27" customHeight="1">
      <c r="A17" s="38" t="s">
        <v>20</v>
      </c>
      <c r="B17" s="39" t="s">
        <v>20</v>
      </c>
      <c r="C17" s="39" t="s">
        <v>20</v>
      </c>
      <c r="D17" s="39" t="s">
        <v>23</v>
      </c>
      <c r="E17" s="40" t="s">
        <v>94</v>
      </c>
      <c r="F17" s="71">
        <v>46800000</v>
      </c>
      <c r="G17" s="71">
        <v>0</v>
      </c>
      <c r="H17" s="71">
        <f t="shared" si="0"/>
        <v>46800000</v>
      </c>
      <c r="I17" s="71">
        <v>10800000</v>
      </c>
      <c r="J17" s="71">
        <v>4492568</v>
      </c>
      <c r="K17" s="71">
        <v>0</v>
      </c>
      <c r="L17" s="71">
        <f t="shared" si="1"/>
        <v>4492568</v>
      </c>
      <c r="M17" s="73">
        <f t="shared" si="2"/>
        <v>41.59785185185185</v>
      </c>
      <c r="N17" s="72">
        <f t="shared" si="3"/>
        <v>6307432</v>
      </c>
    </row>
    <row r="18" spans="1:14" ht="27" customHeight="1">
      <c r="A18" s="38" t="s">
        <v>21</v>
      </c>
      <c r="B18" s="39" t="s">
        <v>20</v>
      </c>
      <c r="C18" s="39" t="s">
        <v>20</v>
      </c>
      <c r="D18" s="39" t="s">
        <v>20</v>
      </c>
      <c r="E18" s="40" t="s">
        <v>95</v>
      </c>
      <c r="F18" s="71">
        <f>F19+F23+F28+F36+F45+F50+F56</f>
        <v>23318900000</v>
      </c>
      <c r="G18" s="71">
        <v>0</v>
      </c>
      <c r="H18" s="71">
        <f t="shared" si="0"/>
        <v>23318900000</v>
      </c>
      <c r="I18" s="71">
        <f>I19+I23+I28+I36+I45+I50+I56</f>
        <v>3666530000</v>
      </c>
      <c r="J18" s="71">
        <f>J19+J23+J28+J36+J45+J50+J56</f>
        <v>247506409</v>
      </c>
      <c r="K18" s="71">
        <f>K19+K23+K28+K36+K45+K50+K56</f>
        <v>192137705</v>
      </c>
      <c r="L18" s="71">
        <f t="shared" si="1"/>
        <v>439644114</v>
      </c>
      <c r="M18" s="73">
        <f t="shared" si="2"/>
        <v>11.990740945798889</v>
      </c>
      <c r="N18" s="72">
        <f t="shared" si="3"/>
        <v>3226885886</v>
      </c>
    </row>
    <row r="19" spans="1:14" ht="27" customHeight="1">
      <c r="A19" s="38" t="s">
        <v>20</v>
      </c>
      <c r="B19" s="39" t="s">
        <v>23</v>
      </c>
      <c r="C19" s="39" t="s">
        <v>20</v>
      </c>
      <c r="D19" s="39" t="s">
        <v>20</v>
      </c>
      <c r="E19" s="40" t="s">
        <v>96</v>
      </c>
      <c r="F19" s="71">
        <v>809000000</v>
      </c>
      <c r="G19" s="71">
        <v>0</v>
      </c>
      <c r="H19" s="71">
        <f t="shared" si="0"/>
        <v>809000000</v>
      </c>
      <c r="I19" s="71">
        <v>35000000</v>
      </c>
      <c r="J19" s="71">
        <v>0</v>
      </c>
      <c r="K19" s="71">
        <v>0</v>
      </c>
      <c r="L19" s="71">
        <f t="shared" si="1"/>
        <v>0</v>
      </c>
      <c r="M19" s="71">
        <f t="shared" si="2"/>
        <v>0</v>
      </c>
      <c r="N19" s="72">
        <f t="shared" si="3"/>
        <v>35000000</v>
      </c>
    </row>
    <row r="20" spans="1:14" ht="27" customHeight="1">
      <c r="A20" s="38" t="s">
        <v>20</v>
      </c>
      <c r="B20" s="39" t="s">
        <v>20</v>
      </c>
      <c r="C20" s="39" t="s">
        <v>20</v>
      </c>
      <c r="D20" s="39" t="s">
        <v>20</v>
      </c>
      <c r="E20" s="40" t="s">
        <v>97</v>
      </c>
      <c r="F20" s="71">
        <v>809000000</v>
      </c>
      <c r="G20" s="71">
        <v>0</v>
      </c>
      <c r="H20" s="71">
        <f t="shared" si="0"/>
        <v>809000000</v>
      </c>
      <c r="I20" s="71">
        <v>35000000</v>
      </c>
      <c r="J20" s="71">
        <v>0</v>
      </c>
      <c r="K20" s="71">
        <v>0</v>
      </c>
      <c r="L20" s="71">
        <f t="shared" si="1"/>
        <v>0</v>
      </c>
      <c r="M20" s="71">
        <f t="shared" si="2"/>
        <v>0</v>
      </c>
      <c r="N20" s="72">
        <f t="shared" si="3"/>
        <v>35000000</v>
      </c>
    </row>
    <row r="21" spans="1:14" ht="27" customHeight="1">
      <c r="A21" s="38" t="s">
        <v>20</v>
      </c>
      <c r="B21" s="39" t="s">
        <v>20</v>
      </c>
      <c r="C21" s="39" t="s">
        <v>23</v>
      </c>
      <c r="D21" s="39" t="s">
        <v>20</v>
      </c>
      <c r="E21" s="40" t="s">
        <v>98</v>
      </c>
      <c r="F21" s="71">
        <v>809000000</v>
      </c>
      <c r="G21" s="71">
        <v>0</v>
      </c>
      <c r="H21" s="71">
        <f t="shared" si="0"/>
        <v>809000000</v>
      </c>
      <c r="I21" s="71">
        <v>35000000</v>
      </c>
      <c r="J21" s="71">
        <v>0</v>
      </c>
      <c r="K21" s="71">
        <v>0</v>
      </c>
      <c r="L21" s="71">
        <f t="shared" si="1"/>
        <v>0</v>
      </c>
      <c r="M21" s="71">
        <f t="shared" si="2"/>
        <v>0</v>
      </c>
      <c r="N21" s="72">
        <f t="shared" si="3"/>
        <v>35000000</v>
      </c>
    </row>
    <row r="22" spans="1:14" ht="27" customHeight="1">
      <c r="A22" s="38" t="s">
        <v>20</v>
      </c>
      <c r="B22" s="39" t="s">
        <v>20</v>
      </c>
      <c r="C22" s="39" t="s">
        <v>20</v>
      </c>
      <c r="D22" s="39" t="s">
        <v>23</v>
      </c>
      <c r="E22" s="40" t="s">
        <v>99</v>
      </c>
      <c r="F22" s="71">
        <v>809000000</v>
      </c>
      <c r="G22" s="71">
        <v>0</v>
      </c>
      <c r="H22" s="71">
        <f t="shared" si="0"/>
        <v>809000000</v>
      </c>
      <c r="I22" s="71">
        <v>35000000</v>
      </c>
      <c r="J22" s="71">
        <v>0</v>
      </c>
      <c r="K22" s="71">
        <v>0</v>
      </c>
      <c r="L22" s="71">
        <f t="shared" si="1"/>
        <v>0</v>
      </c>
      <c r="M22" s="71">
        <f t="shared" si="2"/>
        <v>0</v>
      </c>
      <c r="N22" s="72">
        <f t="shared" si="3"/>
        <v>35000000</v>
      </c>
    </row>
    <row r="23" spans="1:14" ht="27" customHeight="1">
      <c r="A23" s="38" t="s">
        <v>20</v>
      </c>
      <c r="B23" s="39" t="s">
        <v>21</v>
      </c>
      <c r="C23" s="39" t="s">
        <v>20</v>
      </c>
      <c r="D23" s="39" t="s">
        <v>20</v>
      </c>
      <c r="E23" s="40" t="s">
        <v>100</v>
      </c>
      <c r="F23" s="71">
        <v>207000000</v>
      </c>
      <c r="G23" s="71">
        <v>0</v>
      </c>
      <c r="H23" s="71">
        <f t="shared" si="0"/>
        <v>207000000</v>
      </c>
      <c r="I23" s="71">
        <v>25577000</v>
      </c>
      <c r="J23" s="71">
        <v>7734708</v>
      </c>
      <c r="K23" s="71">
        <v>157483</v>
      </c>
      <c r="L23" s="71">
        <f t="shared" si="1"/>
        <v>7892191</v>
      </c>
      <c r="M23" s="73">
        <f t="shared" si="2"/>
        <v>30.856593814755445</v>
      </c>
      <c r="N23" s="72">
        <f t="shared" si="3"/>
        <v>17684809</v>
      </c>
    </row>
    <row r="24" spans="1:14" ht="27" customHeight="1">
      <c r="A24" s="38" t="s">
        <v>20</v>
      </c>
      <c r="B24" s="39" t="s">
        <v>20</v>
      </c>
      <c r="C24" s="39" t="s">
        <v>20</v>
      </c>
      <c r="D24" s="39" t="s">
        <v>20</v>
      </c>
      <c r="E24" s="40" t="s">
        <v>101</v>
      </c>
      <c r="F24" s="71">
        <v>207000000</v>
      </c>
      <c r="G24" s="71">
        <v>0</v>
      </c>
      <c r="H24" s="71">
        <f t="shared" si="0"/>
        <v>207000000</v>
      </c>
      <c r="I24" s="71">
        <v>25577000</v>
      </c>
      <c r="J24" s="71">
        <v>7734708</v>
      </c>
      <c r="K24" s="71">
        <v>157483</v>
      </c>
      <c r="L24" s="71">
        <f t="shared" si="1"/>
        <v>7892191</v>
      </c>
      <c r="M24" s="73">
        <f t="shared" si="2"/>
        <v>30.856593814755445</v>
      </c>
      <c r="N24" s="72">
        <f t="shared" si="3"/>
        <v>17684809</v>
      </c>
    </row>
    <row r="25" spans="1:14" ht="27" customHeight="1">
      <c r="A25" s="38" t="s">
        <v>20</v>
      </c>
      <c r="B25" s="39" t="s">
        <v>20</v>
      </c>
      <c r="C25" s="39" t="s">
        <v>23</v>
      </c>
      <c r="D25" s="39" t="s">
        <v>20</v>
      </c>
      <c r="E25" s="40" t="s">
        <v>102</v>
      </c>
      <c r="F25" s="71">
        <v>207000000</v>
      </c>
      <c r="G25" s="71">
        <v>0</v>
      </c>
      <c r="H25" s="71">
        <f t="shared" si="0"/>
        <v>207000000</v>
      </c>
      <c r="I25" s="71">
        <v>25577000</v>
      </c>
      <c r="J25" s="71">
        <v>7734708</v>
      </c>
      <c r="K25" s="71">
        <v>157483</v>
      </c>
      <c r="L25" s="71">
        <f t="shared" si="1"/>
        <v>7892191</v>
      </c>
      <c r="M25" s="73">
        <f t="shared" si="2"/>
        <v>30.856593814755445</v>
      </c>
      <c r="N25" s="72">
        <f t="shared" si="3"/>
        <v>17684809</v>
      </c>
    </row>
    <row r="26" spans="1:14" ht="27" customHeight="1">
      <c r="A26" s="38" t="s">
        <v>20</v>
      </c>
      <c r="B26" s="39" t="s">
        <v>20</v>
      </c>
      <c r="C26" s="39" t="s">
        <v>20</v>
      </c>
      <c r="D26" s="39" t="s">
        <v>23</v>
      </c>
      <c r="E26" s="40" t="s">
        <v>103</v>
      </c>
      <c r="F26" s="71">
        <v>60000000</v>
      </c>
      <c r="G26" s="71">
        <v>0</v>
      </c>
      <c r="H26" s="71">
        <f t="shared" si="0"/>
        <v>60000000</v>
      </c>
      <c r="I26" s="71">
        <v>11542000</v>
      </c>
      <c r="J26" s="71">
        <v>6016847</v>
      </c>
      <c r="K26" s="71">
        <v>157483</v>
      </c>
      <c r="L26" s="71">
        <f t="shared" si="1"/>
        <v>6174330</v>
      </c>
      <c r="M26" s="73">
        <f t="shared" si="2"/>
        <v>53.494455033789635</v>
      </c>
      <c r="N26" s="72">
        <f t="shared" si="3"/>
        <v>5367670</v>
      </c>
    </row>
    <row r="27" spans="1:14" ht="27" customHeight="1">
      <c r="A27" s="38" t="s">
        <v>20</v>
      </c>
      <c r="B27" s="39" t="s">
        <v>20</v>
      </c>
      <c r="C27" s="39" t="s">
        <v>20</v>
      </c>
      <c r="D27" s="39" t="s">
        <v>21</v>
      </c>
      <c r="E27" s="40" t="s">
        <v>104</v>
      </c>
      <c r="F27" s="71">
        <v>147000000</v>
      </c>
      <c r="G27" s="71">
        <v>0</v>
      </c>
      <c r="H27" s="71">
        <f t="shared" si="0"/>
        <v>147000000</v>
      </c>
      <c r="I27" s="71">
        <v>14035000</v>
      </c>
      <c r="J27" s="71">
        <v>1717861</v>
      </c>
      <c r="K27" s="71">
        <v>0</v>
      </c>
      <c r="L27" s="71">
        <f t="shared" si="1"/>
        <v>1717861</v>
      </c>
      <c r="M27" s="73">
        <f t="shared" si="2"/>
        <v>12.239836123975776</v>
      </c>
      <c r="N27" s="72">
        <f t="shared" si="3"/>
        <v>12317139</v>
      </c>
    </row>
    <row r="28" spans="1:14" ht="27" customHeight="1">
      <c r="A28" s="38" t="s">
        <v>20</v>
      </c>
      <c r="B28" s="39" t="s">
        <v>28</v>
      </c>
      <c r="C28" s="39" t="s">
        <v>20</v>
      </c>
      <c r="D28" s="39" t="s">
        <v>20</v>
      </c>
      <c r="E28" s="40" t="s">
        <v>105</v>
      </c>
      <c r="F28" s="71">
        <v>1780870000</v>
      </c>
      <c r="G28" s="71">
        <v>0</v>
      </c>
      <c r="H28" s="71">
        <f t="shared" si="0"/>
        <v>1780870000</v>
      </c>
      <c r="I28" s="71">
        <v>198870000</v>
      </c>
      <c r="J28" s="71">
        <v>65356420</v>
      </c>
      <c r="K28" s="71">
        <v>40000000</v>
      </c>
      <c r="L28" s="71">
        <f t="shared" si="1"/>
        <v>105356420</v>
      </c>
      <c r="M28" s="73">
        <f t="shared" si="2"/>
        <v>52.977533061799164</v>
      </c>
      <c r="N28" s="72">
        <f t="shared" si="3"/>
        <v>93513580</v>
      </c>
    </row>
    <row r="29" spans="1:14" ht="27" customHeight="1">
      <c r="A29" s="76" t="s">
        <v>20</v>
      </c>
      <c r="B29" s="77" t="s">
        <v>20</v>
      </c>
      <c r="C29" s="77" t="s">
        <v>20</v>
      </c>
      <c r="D29" s="77" t="s">
        <v>20</v>
      </c>
      <c r="E29" s="78" t="s">
        <v>106</v>
      </c>
      <c r="F29" s="79">
        <v>1780870000</v>
      </c>
      <c r="G29" s="79">
        <v>0</v>
      </c>
      <c r="H29" s="79">
        <f t="shared" si="0"/>
        <v>1780870000</v>
      </c>
      <c r="I29" s="79">
        <v>198870000</v>
      </c>
      <c r="J29" s="79">
        <v>65356420</v>
      </c>
      <c r="K29" s="79">
        <v>40000000</v>
      </c>
      <c r="L29" s="79">
        <f t="shared" si="1"/>
        <v>105356420</v>
      </c>
      <c r="M29" s="80">
        <f t="shared" si="2"/>
        <v>52.977533061799164</v>
      </c>
      <c r="N29" s="81">
        <f t="shared" si="3"/>
        <v>93513580</v>
      </c>
    </row>
    <row r="30" spans="1:14" ht="27" customHeight="1">
      <c r="A30" s="38" t="s">
        <v>20</v>
      </c>
      <c r="B30" s="39" t="s">
        <v>20</v>
      </c>
      <c r="C30" s="39" t="s">
        <v>23</v>
      </c>
      <c r="D30" s="39" t="s">
        <v>20</v>
      </c>
      <c r="E30" s="40" t="s">
        <v>107</v>
      </c>
      <c r="F30" s="71">
        <v>587870000</v>
      </c>
      <c r="G30" s="71">
        <v>0</v>
      </c>
      <c r="H30" s="71">
        <f t="shared" si="0"/>
        <v>587870000</v>
      </c>
      <c r="I30" s="71">
        <v>93450000</v>
      </c>
      <c r="J30" s="71">
        <v>44500000</v>
      </c>
      <c r="K30" s="71">
        <v>40000000</v>
      </c>
      <c r="L30" s="71">
        <f t="shared" si="1"/>
        <v>84500000</v>
      </c>
      <c r="M30" s="73">
        <f t="shared" si="2"/>
        <v>90.4226859283039</v>
      </c>
      <c r="N30" s="72">
        <f t="shared" si="3"/>
        <v>8950000</v>
      </c>
    </row>
    <row r="31" spans="1:14" ht="27" customHeight="1">
      <c r="A31" s="38" t="s">
        <v>20</v>
      </c>
      <c r="B31" s="39" t="s">
        <v>20</v>
      </c>
      <c r="C31" s="39" t="s">
        <v>20</v>
      </c>
      <c r="D31" s="39" t="s">
        <v>23</v>
      </c>
      <c r="E31" s="40" t="s">
        <v>108</v>
      </c>
      <c r="F31" s="71">
        <v>43370000</v>
      </c>
      <c r="G31" s="71">
        <v>0</v>
      </c>
      <c r="H31" s="71">
        <f t="shared" si="0"/>
        <v>43370000</v>
      </c>
      <c r="I31" s="71">
        <v>11150000</v>
      </c>
      <c r="J31" s="71">
        <v>10400000</v>
      </c>
      <c r="K31" s="71">
        <v>0</v>
      </c>
      <c r="L31" s="71">
        <f t="shared" si="1"/>
        <v>10400000</v>
      </c>
      <c r="M31" s="73">
        <f t="shared" si="2"/>
        <v>93.27354260089686</v>
      </c>
      <c r="N31" s="72">
        <f t="shared" si="3"/>
        <v>750000</v>
      </c>
    </row>
    <row r="32" spans="1:14" ht="27" customHeight="1">
      <c r="A32" s="38" t="s">
        <v>20</v>
      </c>
      <c r="B32" s="39" t="s">
        <v>20</v>
      </c>
      <c r="C32" s="39" t="s">
        <v>20</v>
      </c>
      <c r="D32" s="39" t="s">
        <v>21</v>
      </c>
      <c r="E32" s="40" t="s">
        <v>109</v>
      </c>
      <c r="F32" s="71">
        <v>544500000</v>
      </c>
      <c r="G32" s="71">
        <v>0</v>
      </c>
      <c r="H32" s="71">
        <f t="shared" si="0"/>
        <v>544500000</v>
      </c>
      <c r="I32" s="71">
        <v>82300000</v>
      </c>
      <c r="J32" s="71">
        <v>34100000</v>
      </c>
      <c r="K32" s="71">
        <v>40000000</v>
      </c>
      <c r="L32" s="71">
        <f t="shared" si="1"/>
        <v>74100000</v>
      </c>
      <c r="M32" s="73">
        <f t="shared" si="2"/>
        <v>90.03645200486027</v>
      </c>
      <c r="N32" s="72">
        <f t="shared" si="3"/>
        <v>8200000</v>
      </c>
    </row>
    <row r="33" spans="1:14" ht="27" customHeight="1">
      <c r="A33" s="38" t="s">
        <v>20</v>
      </c>
      <c r="B33" s="39" t="s">
        <v>20</v>
      </c>
      <c r="C33" s="39" t="s">
        <v>21</v>
      </c>
      <c r="D33" s="39" t="s">
        <v>20</v>
      </c>
      <c r="E33" s="40" t="s">
        <v>110</v>
      </c>
      <c r="F33" s="71">
        <v>703000000</v>
      </c>
      <c r="G33" s="71">
        <v>0</v>
      </c>
      <c r="H33" s="71">
        <f t="shared" si="0"/>
        <v>703000000</v>
      </c>
      <c r="I33" s="71">
        <v>74420000</v>
      </c>
      <c r="J33" s="71">
        <v>15261420</v>
      </c>
      <c r="K33" s="71">
        <v>0</v>
      </c>
      <c r="L33" s="71">
        <f t="shared" si="1"/>
        <v>15261420</v>
      </c>
      <c r="M33" s="73">
        <f t="shared" si="2"/>
        <v>20.507148615963448</v>
      </c>
      <c r="N33" s="72">
        <f t="shared" si="3"/>
        <v>59158580</v>
      </c>
    </row>
    <row r="34" spans="1:14" ht="27" customHeight="1">
      <c r="A34" s="38" t="s">
        <v>20</v>
      </c>
      <c r="B34" s="39" t="s">
        <v>20</v>
      </c>
      <c r="C34" s="39" t="s">
        <v>20</v>
      </c>
      <c r="D34" s="39" t="s">
        <v>23</v>
      </c>
      <c r="E34" s="40" t="s">
        <v>111</v>
      </c>
      <c r="F34" s="71">
        <v>703000000</v>
      </c>
      <c r="G34" s="71">
        <v>0</v>
      </c>
      <c r="H34" s="71">
        <f t="shared" si="0"/>
        <v>703000000</v>
      </c>
      <c r="I34" s="71">
        <v>74420000</v>
      </c>
      <c r="J34" s="71">
        <v>15261420</v>
      </c>
      <c r="K34" s="71">
        <v>0</v>
      </c>
      <c r="L34" s="71">
        <f t="shared" si="1"/>
        <v>15261420</v>
      </c>
      <c r="M34" s="73">
        <f t="shared" si="2"/>
        <v>20.507148615963448</v>
      </c>
      <c r="N34" s="72">
        <f t="shared" si="3"/>
        <v>59158580</v>
      </c>
    </row>
    <row r="35" spans="1:14" ht="27" customHeight="1">
      <c r="A35" s="38" t="s">
        <v>20</v>
      </c>
      <c r="B35" s="39" t="s">
        <v>20</v>
      </c>
      <c r="C35" s="39" t="s">
        <v>28</v>
      </c>
      <c r="D35" s="39" t="s">
        <v>20</v>
      </c>
      <c r="E35" s="40" t="s">
        <v>112</v>
      </c>
      <c r="F35" s="71">
        <v>490000000</v>
      </c>
      <c r="G35" s="71">
        <v>0</v>
      </c>
      <c r="H35" s="71">
        <f t="shared" si="0"/>
        <v>490000000</v>
      </c>
      <c r="I35" s="71">
        <v>31000000</v>
      </c>
      <c r="J35" s="71">
        <v>5595000</v>
      </c>
      <c r="K35" s="71">
        <v>0</v>
      </c>
      <c r="L35" s="71">
        <f t="shared" si="1"/>
        <v>5595000</v>
      </c>
      <c r="M35" s="73">
        <f t="shared" si="2"/>
        <v>18.048387096774192</v>
      </c>
      <c r="N35" s="72">
        <f t="shared" si="3"/>
        <v>25405000</v>
      </c>
    </row>
    <row r="36" spans="1:14" ht="27" customHeight="1">
      <c r="A36" s="38" t="s">
        <v>20</v>
      </c>
      <c r="B36" s="39" t="s">
        <v>32</v>
      </c>
      <c r="C36" s="39" t="s">
        <v>20</v>
      </c>
      <c r="D36" s="39" t="s">
        <v>20</v>
      </c>
      <c r="E36" s="40" t="s">
        <v>113</v>
      </c>
      <c r="F36" s="71">
        <v>1862000000</v>
      </c>
      <c r="G36" s="71">
        <v>0</v>
      </c>
      <c r="H36" s="71">
        <f t="shared" si="0"/>
        <v>1862000000</v>
      </c>
      <c r="I36" s="71">
        <v>202998000</v>
      </c>
      <c r="J36" s="71">
        <v>155540899</v>
      </c>
      <c r="K36" s="71">
        <v>2120772</v>
      </c>
      <c r="L36" s="71">
        <f t="shared" si="1"/>
        <v>157661671</v>
      </c>
      <c r="M36" s="73">
        <f t="shared" si="2"/>
        <v>77.66661297155638</v>
      </c>
      <c r="N36" s="72">
        <f t="shared" si="3"/>
        <v>45336329</v>
      </c>
    </row>
    <row r="37" spans="1:14" ht="27" customHeight="1">
      <c r="A37" s="38" t="s">
        <v>20</v>
      </c>
      <c r="B37" s="39" t="s">
        <v>20</v>
      </c>
      <c r="C37" s="39" t="s">
        <v>20</v>
      </c>
      <c r="D37" s="39" t="s">
        <v>20</v>
      </c>
      <c r="E37" s="40" t="s">
        <v>114</v>
      </c>
      <c r="F37" s="71">
        <v>1862000000</v>
      </c>
      <c r="G37" s="71">
        <v>0</v>
      </c>
      <c r="H37" s="71">
        <f t="shared" si="0"/>
        <v>1862000000</v>
      </c>
      <c r="I37" s="71">
        <v>202998000</v>
      </c>
      <c r="J37" s="71">
        <v>155540899</v>
      </c>
      <c r="K37" s="71">
        <v>2120772</v>
      </c>
      <c r="L37" s="71">
        <f t="shared" si="1"/>
        <v>157661671</v>
      </c>
      <c r="M37" s="73">
        <f t="shared" si="2"/>
        <v>77.66661297155638</v>
      </c>
      <c r="N37" s="72">
        <f t="shared" si="3"/>
        <v>45336329</v>
      </c>
    </row>
    <row r="38" spans="1:14" ht="27" customHeight="1">
      <c r="A38" s="38" t="s">
        <v>20</v>
      </c>
      <c r="B38" s="39" t="s">
        <v>20</v>
      </c>
      <c r="C38" s="39" t="s">
        <v>23</v>
      </c>
      <c r="D38" s="39" t="s">
        <v>20</v>
      </c>
      <c r="E38" s="40" t="s">
        <v>115</v>
      </c>
      <c r="F38" s="71">
        <v>170000000</v>
      </c>
      <c r="G38" s="71">
        <v>0</v>
      </c>
      <c r="H38" s="71">
        <f t="shared" si="0"/>
        <v>170000000</v>
      </c>
      <c r="I38" s="71">
        <v>46031000</v>
      </c>
      <c r="J38" s="71">
        <v>43317811</v>
      </c>
      <c r="K38" s="71">
        <v>0</v>
      </c>
      <c r="L38" s="71">
        <f t="shared" si="1"/>
        <v>43317811</v>
      </c>
      <c r="M38" s="73">
        <f t="shared" si="2"/>
        <v>94.10573526536464</v>
      </c>
      <c r="N38" s="72">
        <f t="shared" si="3"/>
        <v>2713189</v>
      </c>
    </row>
    <row r="39" spans="1:14" ht="27" customHeight="1">
      <c r="A39" s="38" t="s">
        <v>20</v>
      </c>
      <c r="B39" s="39" t="s">
        <v>20</v>
      </c>
      <c r="C39" s="39" t="s">
        <v>20</v>
      </c>
      <c r="D39" s="39" t="s">
        <v>23</v>
      </c>
      <c r="E39" s="40" t="s">
        <v>116</v>
      </c>
      <c r="F39" s="71">
        <v>150000000</v>
      </c>
      <c r="G39" s="71">
        <v>0</v>
      </c>
      <c r="H39" s="71">
        <f t="shared" si="0"/>
        <v>150000000</v>
      </c>
      <c r="I39" s="71">
        <v>46031000</v>
      </c>
      <c r="J39" s="71">
        <v>43317811</v>
      </c>
      <c r="K39" s="71">
        <v>0</v>
      </c>
      <c r="L39" s="71">
        <f t="shared" si="1"/>
        <v>43317811</v>
      </c>
      <c r="M39" s="73">
        <f t="shared" si="2"/>
        <v>94.10573526536464</v>
      </c>
      <c r="N39" s="72">
        <f t="shared" si="3"/>
        <v>2713189</v>
      </c>
    </row>
    <row r="40" spans="1:14" ht="27" customHeight="1">
      <c r="A40" s="38" t="s">
        <v>20</v>
      </c>
      <c r="B40" s="39" t="s">
        <v>20</v>
      </c>
      <c r="C40" s="39" t="s">
        <v>20</v>
      </c>
      <c r="D40" s="39" t="s">
        <v>21</v>
      </c>
      <c r="E40" s="40" t="s">
        <v>117</v>
      </c>
      <c r="F40" s="71">
        <v>20000000</v>
      </c>
      <c r="G40" s="71">
        <v>0</v>
      </c>
      <c r="H40" s="71">
        <f t="shared" si="0"/>
        <v>20000000</v>
      </c>
      <c r="I40" s="71">
        <v>0</v>
      </c>
      <c r="J40" s="71">
        <v>0</v>
      </c>
      <c r="K40" s="71">
        <v>0</v>
      </c>
      <c r="L40" s="71">
        <f t="shared" si="1"/>
        <v>0</v>
      </c>
      <c r="M40" s="71">
        <v>0</v>
      </c>
      <c r="N40" s="72">
        <f t="shared" si="3"/>
        <v>0</v>
      </c>
    </row>
    <row r="41" spans="1:14" ht="27" customHeight="1">
      <c r="A41" s="38" t="s">
        <v>20</v>
      </c>
      <c r="B41" s="39" t="s">
        <v>20</v>
      </c>
      <c r="C41" s="39" t="s">
        <v>21</v>
      </c>
      <c r="D41" s="39" t="s">
        <v>20</v>
      </c>
      <c r="E41" s="40" t="s">
        <v>118</v>
      </c>
      <c r="F41" s="71">
        <v>1692000000</v>
      </c>
      <c r="G41" s="71">
        <v>0</v>
      </c>
      <c r="H41" s="71">
        <f t="shared" si="0"/>
        <v>1692000000</v>
      </c>
      <c r="I41" s="71">
        <v>156967000</v>
      </c>
      <c r="J41" s="71">
        <v>112223088</v>
      </c>
      <c r="K41" s="71">
        <v>2120772</v>
      </c>
      <c r="L41" s="71">
        <f t="shared" si="1"/>
        <v>114343860</v>
      </c>
      <c r="M41" s="73">
        <f t="shared" si="2"/>
        <v>72.84579561309064</v>
      </c>
      <c r="N41" s="72">
        <f t="shared" si="3"/>
        <v>42623140</v>
      </c>
    </row>
    <row r="42" spans="1:14" ht="27" customHeight="1">
      <c r="A42" s="38" t="s">
        <v>20</v>
      </c>
      <c r="B42" s="39" t="s">
        <v>20</v>
      </c>
      <c r="C42" s="39" t="s">
        <v>20</v>
      </c>
      <c r="D42" s="39" t="s">
        <v>23</v>
      </c>
      <c r="E42" s="40" t="s">
        <v>119</v>
      </c>
      <c r="F42" s="71">
        <v>832000000</v>
      </c>
      <c r="G42" s="71">
        <v>0</v>
      </c>
      <c r="H42" s="71">
        <f t="shared" si="0"/>
        <v>832000000</v>
      </c>
      <c r="I42" s="71">
        <v>81500000</v>
      </c>
      <c r="J42" s="71">
        <v>64995937</v>
      </c>
      <c r="K42" s="71">
        <v>0</v>
      </c>
      <c r="L42" s="71">
        <f t="shared" si="1"/>
        <v>64995937</v>
      </c>
      <c r="M42" s="73">
        <f t="shared" si="2"/>
        <v>79.74961595092024</v>
      </c>
      <c r="N42" s="72">
        <f t="shared" si="3"/>
        <v>16504063</v>
      </c>
    </row>
    <row r="43" spans="1:14" ht="27" customHeight="1">
      <c r="A43" s="38" t="s">
        <v>20</v>
      </c>
      <c r="B43" s="39" t="s">
        <v>20</v>
      </c>
      <c r="C43" s="39" t="s">
        <v>20</v>
      </c>
      <c r="D43" s="39" t="s">
        <v>21</v>
      </c>
      <c r="E43" s="40" t="s">
        <v>494</v>
      </c>
      <c r="F43" s="71">
        <v>800000000</v>
      </c>
      <c r="G43" s="71">
        <v>0</v>
      </c>
      <c r="H43" s="71">
        <f t="shared" si="0"/>
        <v>800000000</v>
      </c>
      <c r="I43" s="71">
        <v>65467000</v>
      </c>
      <c r="J43" s="71">
        <v>47227151</v>
      </c>
      <c r="K43" s="71">
        <v>2120772</v>
      </c>
      <c r="L43" s="71">
        <f t="shared" si="1"/>
        <v>49347923</v>
      </c>
      <c r="M43" s="73">
        <f t="shared" si="2"/>
        <v>75.37831732017658</v>
      </c>
      <c r="N43" s="72">
        <f t="shared" si="3"/>
        <v>16119077</v>
      </c>
    </row>
    <row r="44" spans="1:14" ht="27" customHeight="1">
      <c r="A44" s="38" t="s">
        <v>20</v>
      </c>
      <c r="B44" s="39" t="s">
        <v>20</v>
      </c>
      <c r="C44" s="39" t="s">
        <v>20</v>
      </c>
      <c r="D44" s="39" t="s">
        <v>28</v>
      </c>
      <c r="E44" s="40" t="s">
        <v>120</v>
      </c>
      <c r="F44" s="71">
        <v>60000000</v>
      </c>
      <c r="G44" s="71">
        <v>0</v>
      </c>
      <c r="H44" s="71">
        <f t="shared" si="0"/>
        <v>60000000</v>
      </c>
      <c r="I44" s="71">
        <v>10000000</v>
      </c>
      <c r="J44" s="71">
        <v>0</v>
      </c>
      <c r="K44" s="71">
        <v>0</v>
      </c>
      <c r="L44" s="71">
        <f t="shared" si="1"/>
        <v>0</v>
      </c>
      <c r="M44" s="71">
        <f t="shared" si="2"/>
        <v>0</v>
      </c>
      <c r="N44" s="72">
        <f t="shared" si="3"/>
        <v>10000000</v>
      </c>
    </row>
    <row r="45" spans="1:14" ht="27" customHeight="1">
      <c r="A45" s="38" t="s">
        <v>20</v>
      </c>
      <c r="B45" s="39" t="s">
        <v>36</v>
      </c>
      <c r="C45" s="39" t="s">
        <v>20</v>
      </c>
      <c r="D45" s="39" t="s">
        <v>20</v>
      </c>
      <c r="E45" s="40" t="s">
        <v>121</v>
      </c>
      <c r="F45" s="71">
        <v>1088000000</v>
      </c>
      <c r="G45" s="71">
        <v>0</v>
      </c>
      <c r="H45" s="71">
        <f t="shared" si="0"/>
        <v>1088000000</v>
      </c>
      <c r="I45" s="71">
        <v>88400000</v>
      </c>
      <c r="J45" s="71">
        <v>0</v>
      </c>
      <c r="K45" s="71">
        <v>85000000</v>
      </c>
      <c r="L45" s="71">
        <f t="shared" si="1"/>
        <v>85000000</v>
      </c>
      <c r="M45" s="73">
        <f t="shared" si="2"/>
        <v>96.15384615384616</v>
      </c>
      <c r="N45" s="72">
        <f t="shared" si="3"/>
        <v>3400000</v>
      </c>
    </row>
    <row r="46" spans="1:14" ht="27" customHeight="1">
      <c r="A46" s="38" t="s">
        <v>20</v>
      </c>
      <c r="B46" s="39" t="s">
        <v>20</v>
      </c>
      <c r="C46" s="39" t="s">
        <v>20</v>
      </c>
      <c r="D46" s="39" t="s">
        <v>20</v>
      </c>
      <c r="E46" s="40" t="s">
        <v>122</v>
      </c>
      <c r="F46" s="71">
        <v>1088000000</v>
      </c>
      <c r="G46" s="71">
        <v>0</v>
      </c>
      <c r="H46" s="71">
        <f t="shared" si="0"/>
        <v>1088000000</v>
      </c>
      <c r="I46" s="71">
        <v>88400000</v>
      </c>
      <c r="J46" s="71">
        <v>0</v>
      </c>
      <c r="K46" s="71">
        <v>85000000</v>
      </c>
      <c r="L46" s="71">
        <f t="shared" si="1"/>
        <v>85000000</v>
      </c>
      <c r="M46" s="73">
        <f t="shared" si="2"/>
        <v>96.15384615384616</v>
      </c>
      <c r="N46" s="72">
        <f t="shared" si="3"/>
        <v>3400000</v>
      </c>
    </row>
    <row r="47" spans="1:14" ht="27" customHeight="1">
      <c r="A47" s="38" t="s">
        <v>20</v>
      </c>
      <c r="B47" s="39" t="s">
        <v>20</v>
      </c>
      <c r="C47" s="39" t="s">
        <v>23</v>
      </c>
      <c r="D47" s="39" t="s">
        <v>20</v>
      </c>
      <c r="E47" s="40" t="s">
        <v>123</v>
      </c>
      <c r="F47" s="71">
        <v>1088000000</v>
      </c>
      <c r="G47" s="71">
        <v>0</v>
      </c>
      <c r="H47" s="71">
        <f t="shared" si="0"/>
        <v>1088000000</v>
      </c>
      <c r="I47" s="71">
        <v>88400000</v>
      </c>
      <c r="J47" s="71">
        <v>0</v>
      </c>
      <c r="K47" s="71">
        <v>85000000</v>
      </c>
      <c r="L47" s="71">
        <f t="shared" si="1"/>
        <v>85000000</v>
      </c>
      <c r="M47" s="73">
        <f t="shared" si="2"/>
        <v>96.15384615384616</v>
      </c>
      <c r="N47" s="72">
        <f t="shared" si="3"/>
        <v>3400000</v>
      </c>
    </row>
    <row r="48" spans="1:14" ht="27" customHeight="1">
      <c r="A48" s="38" t="s">
        <v>20</v>
      </c>
      <c r="B48" s="39" t="s">
        <v>20</v>
      </c>
      <c r="C48" s="39" t="s">
        <v>20</v>
      </c>
      <c r="D48" s="39" t="s">
        <v>23</v>
      </c>
      <c r="E48" s="40" t="s">
        <v>124</v>
      </c>
      <c r="F48" s="71">
        <v>1048000000</v>
      </c>
      <c r="G48" s="71">
        <v>0</v>
      </c>
      <c r="H48" s="71">
        <f t="shared" si="0"/>
        <v>1048000000</v>
      </c>
      <c r="I48" s="71">
        <v>88400000</v>
      </c>
      <c r="J48" s="71">
        <v>0</v>
      </c>
      <c r="K48" s="71">
        <v>85000000</v>
      </c>
      <c r="L48" s="71">
        <f t="shared" si="1"/>
        <v>85000000</v>
      </c>
      <c r="M48" s="73">
        <f t="shared" si="2"/>
        <v>96.15384615384616</v>
      </c>
      <c r="N48" s="72">
        <f t="shared" si="3"/>
        <v>3400000</v>
      </c>
    </row>
    <row r="49" spans="1:14" ht="27" customHeight="1">
      <c r="A49" s="38" t="s">
        <v>20</v>
      </c>
      <c r="B49" s="39" t="s">
        <v>20</v>
      </c>
      <c r="C49" s="39" t="s">
        <v>20</v>
      </c>
      <c r="D49" s="39" t="s">
        <v>21</v>
      </c>
      <c r="E49" s="40" t="s">
        <v>125</v>
      </c>
      <c r="F49" s="71">
        <v>40000000</v>
      </c>
      <c r="G49" s="71">
        <v>0</v>
      </c>
      <c r="H49" s="71">
        <f t="shared" si="0"/>
        <v>40000000</v>
      </c>
      <c r="I49" s="71">
        <v>0</v>
      </c>
      <c r="J49" s="71">
        <v>0</v>
      </c>
      <c r="K49" s="71">
        <v>0</v>
      </c>
      <c r="L49" s="71">
        <f t="shared" si="1"/>
        <v>0</v>
      </c>
      <c r="M49" s="71">
        <v>0</v>
      </c>
      <c r="N49" s="72">
        <f t="shared" si="3"/>
        <v>0</v>
      </c>
    </row>
    <row r="50" spans="1:14" ht="27" customHeight="1">
      <c r="A50" s="38" t="s">
        <v>20</v>
      </c>
      <c r="B50" s="39" t="s">
        <v>40</v>
      </c>
      <c r="C50" s="39" t="s">
        <v>20</v>
      </c>
      <c r="D50" s="39" t="s">
        <v>20</v>
      </c>
      <c r="E50" s="40" t="s">
        <v>126</v>
      </c>
      <c r="F50" s="71">
        <v>17530930000</v>
      </c>
      <c r="G50" s="71">
        <v>0</v>
      </c>
      <c r="H50" s="71">
        <f t="shared" si="0"/>
        <v>17530930000</v>
      </c>
      <c r="I50" s="71">
        <v>3115685000</v>
      </c>
      <c r="J50" s="71">
        <v>18874382</v>
      </c>
      <c r="K50" s="71">
        <v>64859450</v>
      </c>
      <c r="L50" s="71">
        <f t="shared" si="1"/>
        <v>83733832</v>
      </c>
      <c r="M50" s="73">
        <f t="shared" si="2"/>
        <v>2.687493504638627</v>
      </c>
      <c r="N50" s="72">
        <f t="shared" si="3"/>
        <v>3031951168</v>
      </c>
    </row>
    <row r="51" spans="1:14" ht="27" customHeight="1">
      <c r="A51" s="38" t="s">
        <v>20</v>
      </c>
      <c r="B51" s="39" t="s">
        <v>20</v>
      </c>
      <c r="C51" s="39" t="s">
        <v>20</v>
      </c>
      <c r="D51" s="39" t="s">
        <v>20</v>
      </c>
      <c r="E51" s="40" t="s">
        <v>127</v>
      </c>
      <c r="F51" s="71">
        <v>17530930000</v>
      </c>
      <c r="G51" s="71">
        <v>0</v>
      </c>
      <c r="H51" s="71">
        <f t="shared" si="0"/>
        <v>17530930000</v>
      </c>
      <c r="I51" s="71">
        <v>3115685000</v>
      </c>
      <c r="J51" s="71">
        <v>18874382</v>
      </c>
      <c r="K51" s="71">
        <v>64859450</v>
      </c>
      <c r="L51" s="71">
        <f t="shared" si="1"/>
        <v>83733832</v>
      </c>
      <c r="M51" s="73">
        <f t="shared" si="2"/>
        <v>2.687493504638627</v>
      </c>
      <c r="N51" s="72">
        <f t="shared" si="3"/>
        <v>3031951168</v>
      </c>
    </row>
    <row r="52" spans="1:14" ht="27" customHeight="1">
      <c r="A52" s="38" t="s">
        <v>20</v>
      </c>
      <c r="B52" s="39" t="s">
        <v>20</v>
      </c>
      <c r="C52" s="39" t="s">
        <v>23</v>
      </c>
      <c r="D52" s="39" t="s">
        <v>20</v>
      </c>
      <c r="E52" s="40" t="s">
        <v>128</v>
      </c>
      <c r="F52" s="71">
        <v>17530930000</v>
      </c>
      <c r="G52" s="71">
        <v>0</v>
      </c>
      <c r="H52" s="71">
        <f t="shared" si="0"/>
        <v>17530930000</v>
      </c>
      <c r="I52" s="71">
        <v>3115685000</v>
      </c>
      <c r="J52" s="71">
        <v>18874382</v>
      </c>
      <c r="K52" s="71">
        <v>64859450</v>
      </c>
      <c r="L52" s="71">
        <f t="shared" si="1"/>
        <v>83733832</v>
      </c>
      <c r="M52" s="73">
        <f t="shared" si="2"/>
        <v>2.687493504638627</v>
      </c>
      <c r="N52" s="72">
        <f t="shared" si="3"/>
        <v>3031951168</v>
      </c>
    </row>
    <row r="53" spans="1:14" ht="27" customHeight="1">
      <c r="A53" s="76" t="s">
        <v>20</v>
      </c>
      <c r="B53" s="77" t="s">
        <v>20</v>
      </c>
      <c r="C53" s="77" t="s">
        <v>20</v>
      </c>
      <c r="D53" s="77" t="s">
        <v>23</v>
      </c>
      <c r="E53" s="78" t="s">
        <v>129</v>
      </c>
      <c r="F53" s="79">
        <v>16591930000</v>
      </c>
      <c r="G53" s="79">
        <v>0</v>
      </c>
      <c r="H53" s="79">
        <f t="shared" si="0"/>
        <v>16591930000</v>
      </c>
      <c r="I53" s="79">
        <v>3000801000</v>
      </c>
      <c r="J53" s="79">
        <v>17635753</v>
      </c>
      <c r="K53" s="79">
        <v>0</v>
      </c>
      <c r="L53" s="79">
        <f t="shared" si="1"/>
        <v>17635753</v>
      </c>
      <c r="M53" s="80">
        <f t="shared" si="2"/>
        <v>0.5877015170282868</v>
      </c>
      <c r="N53" s="81">
        <f t="shared" si="3"/>
        <v>2983165247</v>
      </c>
    </row>
    <row r="54" spans="1:14" ht="27" customHeight="1">
      <c r="A54" s="38" t="s">
        <v>20</v>
      </c>
      <c r="B54" s="39" t="s">
        <v>20</v>
      </c>
      <c r="C54" s="39" t="s">
        <v>20</v>
      </c>
      <c r="D54" s="39" t="s">
        <v>21</v>
      </c>
      <c r="E54" s="40" t="s">
        <v>130</v>
      </c>
      <c r="F54" s="71">
        <v>773000000</v>
      </c>
      <c r="G54" s="71">
        <v>0</v>
      </c>
      <c r="H54" s="71">
        <f t="shared" si="0"/>
        <v>773000000</v>
      </c>
      <c r="I54" s="71">
        <v>97677000</v>
      </c>
      <c r="J54" s="71">
        <v>275218</v>
      </c>
      <c r="K54" s="71">
        <v>49170000</v>
      </c>
      <c r="L54" s="71">
        <f t="shared" si="1"/>
        <v>49445218</v>
      </c>
      <c r="M54" s="73">
        <f t="shared" si="2"/>
        <v>50.621147250632184</v>
      </c>
      <c r="N54" s="72">
        <f t="shared" si="3"/>
        <v>48231782</v>
      </c>
    </row>
    <row r="55" spans="1:14" ht="27" customHeight="1">
      <c r="A55" s="38" t="s">
        <v>20</v>
      </c>
      <c r="B55" s="39" t="s">
        <v>20</v>
      </c>
      <c r="C55" s="39" t="s">
        <v>20</v>
      </c>
      <c r="D55" s="39" t="s">
        <v>28</v>
      </c>
      <c r="E55" s="40" t="s">
        <v>131</v>
      </c>
      <c r="F55" s="71">
        <v>166000000</v>
      </c>
      <c r="G55" s="71">
        <v>0</v>
      </c>
      <c r="H55" s="71">
        <f t="shared" si="0"/>
        <v>166000000</v>
      </c>
      <c r="I55" s="71">
        <v>17207000</v>
      </c>
      <c r="J55" s="71">
        <v>963411</v>
      </c>
      <c r="K55" s="71">
        <v>15689450</v>
      </c>
      <c r="L55" s="71">
        <f t="shared" si="1"/>
        <v>16652861</v>
      </c>
      <c r="M55" s="73">
        <f t="shared" si="2"/>
        <v>96.7795722671006</v>
      </c>
      <c r="N55" s="72">
        <f t="shared" si="3"/>
        <v>554139</v>
      </c>
    </row>
    <row r="56" spans="1:14" ht="27" customHeight="1">
      <c r="A56" s="38" t="s">
        <v>20</v>
      </c>
      <c r="B56" s="39" t="s">
        <v>44</v>
      </c>
      <c r="C56" s="39" t="s">
        <v>20</v>
      </c>
      <c r="D56" s="39" t="s">
        <v>20</v>
      </c>
      <c r="E56" s="40" t="s">
        <v>132</v>
      </c>
      <c r="F56" s="71">
        <v>41100000</v>
      </c>
      <c r="G56" s="71">
        <v>0</v>
      </c>
      <c r="H56" s="71">
        <f t="shared" si="0"/>
        <v>41100000</v>
      </c>
      <c r="I56" s="71">
        <v>0</v>
      </c>
      <c r="J56" s="71">
        <v>0</v>
      </c>
      <c r="K56" s="71">
        <v>0</v>
      </c>
      <c r="L56" s="71">
        <f t="shared" si="1"/>
        <v>0</v>
      </c>
      <c r="M56" s="71">
        <v>0</v>
      </c>
      <c r="N56" s="72">
        <f t="shared" si="3"/>
        <v>0</v>
      </c>
    </row>
    <row r="57" spans="1:14" ht="27" customHeight="1">
      <c r="A57" s="38" t="s">
        <v>20</v>
      </c>
      <c r="B57" s="39" t="s">
        <v>20</v>
      </c>
      <c r="C57" s="39" t="s">
        <v>20</v>
      </c>
      <c r="D57" s="39" t="s">
        <v>20</v>
      </c>
      <c r="E57" s="40" t="s">
        <v>133</v>
      </c>
      <c r="F57" s="71">
        <v>41100000</v>
      </c>
      <c r="G57" s="71">
        <v>0</v>
      </c>
      <c r="H57" s="71">
        <f t="shared" si="0"/>
        <v>41100000</v>
      </c>
      <c r="I57" s="71">
        <v>0</v>
      </c>
      <c r="J57" s="71">
        <v>0</v>
      </c>
      <c r="K57" s="71">
        <v>0</v>
      </c>
      <c r="L57" s="71">
        <f t="shared" si="1"/>
        <v>0</v>
      </c>
      <c r="M57" s="71">
        <v>0</v>
      </c>
      <c r="N57" s="72">
        <f t="shared" si="3"/>
        <v>0</v>
      </c>
    </row>
    <row r="58" spans="1:14" ht="27" customHeight="1">
      <c r="A58" s="38" t="s">
        <v>20</v>
      </c>
      <c r="B58" s="39" t="s">
        <v>20</v>
      </c>
      <c r="C58" s="39" t="s">
        <v>23</v>
      </c>
      <c r="D58" s="39" t="s">
        <v>20</v>
      </c>
      <c r="E58" s="40" t="s">
        <v>134</v>
      </c>
      <c r="F58" s="71">
        <v>41100000</v>
      </c>
      <c r="G58" s="71">
        <v>0</v>
      </c>
      <c r="H58" s="71">
        <f t="shared" si="0"/>
        <v>41100000</v>
      </c>
      <c r="I58" s="71">
        <v>0</v>
      </c>
      <c r="J58" s="71">
        <v>0</v>
      </c>
      <c r="K58" s="71">
        <v>0</v>
      </c>
      <c r="L58" s="71">
        <f t="shared" si="1"/>
        <v>0</v>
      </c>
      <c r="M58" s="71">
        <v>0</v>
      </c>
      <c r="N58" s="72">
        <f t="shared" si="3"/>
        <v>0</v>
      </c>
    </row>
    <row r="59" spans="1:14" ht="27" customHeight="1">
      <c r="A59" s="38" t="s">
        <v>20</v>
      </c>
      <c r="B59" s="39" t="s">
        <v>20</v>
      </c>
      <c r="C59" s="39" t="s">
        <v>20</v>
      </c>
      <c r="D59" s="39" t="s">
        <v>23</v>
      </c>
      <c r="E59" s="40" t="s">
        <v>135</v>
      </c>
      <c r="F59" s="71">
        <v>41100000</v>
      </c>
      <c r="G59" s="71">
        <v>0</v>
      </c>
      <c r="H59" s="71">
        <f t="shared" si="0"/>
        <v>41100000</v>
      </c>
      <c r="I59" s="71">
        <v>0</v>
      </c>
      <c r="J59" s="71">
        <v>0</v>
      </c>
      <c r="K59" s="71">
        <v>0</v>
      </c>
      <c r="L59" s="71">
        <f t="shared" si="1"/>
        <v>0</v>
      </c>
      <c r="M59" s="71">
        <v>0</v>
      </c>
      <c r="N59" s="72">
        <f t="shared" si="3"/>
        <v>0</v>
      </c>
    </row>
    <row r="60" spans="1:14" ht="27" customHeight="1">
      <c r="A60" s="38" t="s">
        <v>28</v>
      </c>
      <c r="B60" s="39" t="s">
        <v>20</v>
      </c>
      <c r="C60" s="39" t="s">
        <v>20</v>
      </c>
      <c r="D60" s="39" t="s">
        <v>20</v>
      </c>
      <c r="E60" s="40" t="s">
        <v>136</v>
      </c>
      <c r="F60" s="71">
        <f>F61+F67+F81+F87</f>
        <v>20666100000</v>
      </c>
      <c r="G60" s="71">
        <v>0</v>
      </c>
      <c r="H60" s="71">
        <f t="shared" si="0"/>
        <v>20666100000</v>
      </c>
      <c r="I60" s="71">
        <f>I61+I67+I81+I87</f>
        <v>2199021000</v>
      </c>
      <c r="J60" s="71">
        <f>J61+J67+J81+J87</f>
        <v>1140330815</v>
      </c>
      <c r="K60" s="71">
        <f>K61+K67+K81+K87</f>
        <v>180040940</v>
      </c>
      <c r="L60" s="71">
        <f t="shared" si="1"/>
        <v>1320371755</v>
      </c>
      <c r="M60" s="73">
        <f t="shared" si="2"/>
        <v>60.04361736427256</v>
      </c>
      <c r="N60" s="72">
        <f t="shared" si="3"/>
        <v>878649245</v>
      </c>
    </row>
    <row r="61" spans="1:14" ht="27" customHeight="1">
      <c r="A61" s="38" t="s">
        <v>20</v>
      </c>
      <c r="B61" s="39" t="s">
        <v>23</v>
      </c>
      <c r="C61" s="39" t="s">
        <v>20</v>
      </c>
      <c r="D61" s="39" t="s">
        <v>20</v>
      </c>
      <c r="E61" s="40" t="s">
        <v>137</v>
      </c>
      <c r="F61" s="71">
        <v>580100000</v>
      </c>
      <c r="G61" s="71">
        <v>0</v>
      </c>
      <c r="H61" s="71">
        <f t="shared" si="0"/>
        <v>580100000</v>
      </c>
      <c r="I61" s="71">
        <v>30410000</v>
      </c>
      <c r="J61" s="71">
        <v>213783</v>
      </c>
      <c r="K61" s="71">
        <v>81460</v>
      </c>
      <c r="L61" s="71">
        <f t="shared" si="1"/>
        <v>295243</v>
      </c>
      <c r="M61" s="73">
        <f t="shared" si="2"/>
        <v>0.970874712265702</v>
      </c>
      <c r="N61" s="72">
        <f t="shared" si="3"/>
        <v>30114757</v>
      </c>
    </row>
    <row r="62" spans="1:14" ht="27" customHeight="1">
      <c r="A62" s="38" t="s">
        <v>20</v>
      </c>
      <c r="B62" s="39" t="s">
        <v>20</v>
      </c>
      <c r="C62" s="39" t="s">
        <v>20</v>
      </c>
      <c r="D62" s="39" t="s">
        <v>20</v>
      </c>
      <c r="E62" s="40" t="s">
        <v>138</v>
      </c>
      <c r="F62" s="71">
        <v>580100000</v>
      </c>
      <c r="G62" s="71">
        <v>0</v>
      </c>
      <c r="H62" s="71">
        <f t="shared" si="0"/>
        <v>580100000</v>
      </c>
      <c r="I62" s="71">
        <v>30410000</v>
      </c>
      <c r="J62" s="71">
        <v>213783</v>
      </c>
      <c r="K62" s="71">
        <v>81460</v>
      </c>
      <c r="L62" s="71">
        <f t="shared" si="1"/>
        <v>295243</v>
      </c>
      <c r="M62" s="73">
        <f t="shared" si="2"/>
        <v>0.970874712265702</v>
      </c>
      <c r="N62" s="72">
        <f t="shared" si="3"/>
        <v>30114757</v>
      </c>
    </row>
    <row r="63" spans="1:14" ht="27" customHeight="1">
      <c r="A63" s="38" t="s">
        <v>20</v>
      </c>
      <c r="B63" s="39" t="s">
        <v>20</v>
      </c>
      <c r="C63" s="39" t="s">
        <v>23</v>
      </c>
      <c r="D63" s="39" t="s">
        <v>20</v>
      </c>
      <c r="E63" s="40" t="s">
        <v>139</v>
      </c>
      <c r="F63" s="71">
        <v>41100000</v>
      </c>
      <c r="G63" s="71">
        <v>0</v>
      </c>
      <c r="H63" s="71">
        <f t="shared" si="0"/>
        <v>41100000</v>
      </c>
      <c r="I63" s="71">
        <v>0</v>
      </c>
      <c r="J63" s="71">
        <v>0</v>
      </c>
      <c r="K63" s="71">
        <v>0</v>
      </c>
      <c r="L63" s="71">
        <f t="shared" si="1"/>
        <v>0</v>
      </c>
      <c r="M63" s="71">
        <v>0</v>
      </c>
      <c r="N63" s="72">
        <f t="shared" si="3"/>
        <v>0</v>
      </c>
    </row>
    <row r="64" spans="1:14" ht="27" customHeight="1">
      <c r="A64" s="38" t="s">
        <v>20</v>
      </c>
      <c r="B64" s="39" t="s">
        <v>20</v>
      </c>
      <c r="C64" s="39" t="s">
        <v>20</v>
      </c>
      <c r="D64" s="39" t="s">
        <v>23</v>
      </c>
      <c r="E64" s="40" t="s">
        <v>140</v>
      </c>
      <c r="F64" s="71">
        <v>41100000</v>
      </c>
      <c r="G64" s="71">
        <v>0</v>
      </c>
      <c r="H64" s="71">
        <f t="shared" si="0"/>
        <v>41100000</v>
      </c>
      <c r="I64" s="71">
        <v>0</v>
      </c>
      <c r="J64" s="71">
        <v>0</v>
      </c>
      <c r="K64" s="71">
        <v>0</v>
      </c>
      <c r="L64" s="71">
        <f t="shared" si="1"/>
        <v>0</v>
      </c>
      <c r="M64" s="71">
        <v>0</v>
      </c>
      <c r="N64" s="72">
        <f t="shared" si="3"/>
        <v>0</v>
      </c>
    </row>
    <row r="65" spans="1:14" ht="27" customHeight="1">
      <c r="A65" s="38" t="s">
        <v>20</v>
      </c>
      <c r="B65" s="39" t="s">
        <v>20</v>
      </c>
      <c r="C65" s="39" t="s">
        <v>21</v>
      </c>
      <c r="D65" s="39" t="s">
        <v>20</v>
      </c>
      <c r="E65" s="40" t="s">
        <v>141</v>
      </c>
      <c r="F65" s="71">
        <v>539000000</v>
      </c>
      <c r="G65" s="71">
        <v>0</v>
      </c>
      <c r="H65" s="71">
        <f t="shared" si="0"/>
        <v>539000000</v>
      </c>
      <c r="I65" s="71">
        <v>30410000</v>
      </c>
      <c r="J65" s="71">
        <v>213783</v>
      </c>
      <c r="K65" s="71">
        <v>81460</v>
      </c>
      <c r="L65" s="71">
        <f t="shared" si="1"/>
        <v>295243</v>
      </c>
      <c r="M65" s="73">
        <f t="shared" si="2"/>
        <v>0.970874712265702</v>
      </c>
      <c r="N65" s="72">
        <f t="shared" si="3"/>
        <v>30114757</v>
      </c>
    </row>
    <row r="66" spans="1:14" ht="27" customHeight="1">
      <c r="A66" s="38" t="s">
        <v>20</v>
      </c>
      <c r="B66" s="39" t="s">
        <v>20</v>
      </c>
      <c r="C66" s="39" t="s">
        <v>20</v>
      </c>
      <c r="D66" s="39" t="s">
        <v>23</v>
      </c>
      <c r="E66" s="40" t="s">
        <v>142</v>
      </c>
      <c r="F66" s="71">
        <v>539000000</v>
      </c>
      <c r="G66" s="71">
        <v>0</v>
      </c>
      <c r="H66" s="71">
        <f t="shared" si="0"/>
        <v>539000000</v>
      </c>
      <c r="I66" s="71">
        <v>30410000</v>
      </c>
      <c r="J66" s="71">
        <v>213783</v>
      </c>
      <c r="K66" s="71">
        <v>81460</v>
      </c>
      <c r="L66" s="71">
        <f t="shared" si="1"/>
        <v>295243</v>
      </c>
      <c r="M66" s="73">
        <f t="shared" si="2"/>
        <v>0.970874712265702</v>
      </c>
      <c r="N66" s="72">
        <f t="shared" si="3"/>
        <v>30114757</v>
      </c>
    </row>
    <row r="67" spans="1:14" ht="27" customHeight="1">
      <c r="A67" s="38" t="s">
        <v>20</v>
      </c>
      <c r="B67" s="39" t="s">
        <v>21</v>
      </c>
      <c r="C67" s="39" t="s">
        <v>20</v>
      </c>
      <c r="D67" s="39" t="s">
        <v>20</v>
      </c>
      <c r="E67" s="40" t="s">
        <v>143</v>
      </c>
      <c r="F67" s="71">
        <v>18089000000</v>
      </c>
      <c r="G67" s="71">
        <v>0</v>
      </c>
      <c r="H67" s="71">
        <f t="shared" si="0"/>
        <v>18089000000</v>
      </c>
      <c r="I67" s="71">
        <v>2037741000</v>
      </c>
      <c r="J67" s="71">
        <v>1074356368</v>
      </c>
      <c r="K67" s="71">
        <v>135640037</v>
      </c>
      <c r="L67" s="71">
        <f t="shared" si="1"/>
        <v>1209996405</v>
      </c>
      <c r="M67" s="73">
        <f t="shared" si="2"/>
        <v>59.37930311065047</v>
      </c>
      <c r="N67" s="72">
        <f t="shared" si="3"/>
        <v>827744595</v>
      </c>
    </row>
    <row r="68" spans="1:14" ht="27" customHeight="1">
      <c r="A68" s="38" t="s">
        <v>20</v>
      </c>
      <c r="B68" s="39" t="s">
        <v>20</v>
      </c>
      <c r="C68" s="39" t="s">
        <v>20</v>
      </c>
      <c r="D68" s="39" t="s">
        <v>20</v>
      </c>
      <c r="E68" s="40" t="s">
        <v>144</v>
      </c>
      <c r="F68" s="71">
        <v>2106000000</v>
      </c>
      <c r="G68" s="71">
        <v>0</v>
      </c>
      <c r="H68" s="71">
        <f t="shared" si="0"/>
        <v>2106000000</v>
      </c>
      <c r="I68" s="71">
        <v>115000000</v>
      </c>
      <c r="J68" s="71">
        <v>6963469</v>
      </c>
      <c r="K68" s="71">
        <v>0</v>
      </c>
      <c r="L68" s="71">
        <f t="shared" si="1"/>
        <v>6963469</v>
      </c>
      <c r="M68" s="73">
        <f t="shared" si="2"/>
        <v>6.055190434782609</v>
      </c>
      <c r="N68" s="72">
        <f t="shared" si="3"/>
        <v>108036531</v>
      </c>
    </row>
    <row r="69" spans="1:14" ht="27" customHeight="1">
      <c r="A69" s="38" t="s">
        <v>20</v>
      </c>
      <c r="B69" s="39" t="s">
        <v>20</v>
      </c>
      <c r="C69" s="39" t="s">
        <v>23</v>
      </c>
      <c r="D69" s="39" t="s">
        <v>20</v>
      </c>
      <c r="E69" s="40" t="s">
        <v>145</v>
      </c>
      <c r="F69" s="71">
        <v>2106000000</v>
      </c>
      <c r="G69" s="71">
        <v>0</v>
      </c>
      <c r="H69" s="71">
        <f t="shared" si="0"/>
        <v>2106000000</v>
      </c>
      <c r="I69" s="71">
        <v>115000000</v>
      </c>
      <c r="J69" s="71">
        <v>6963469</v>
      </c>
      <c r="K69" s="71">
        <v>0</v>
      </c>
      <c r="L69" s="71">
        <f t="shared" si="1"/>
        <v>6963469</v>
      </c>
      <c r="M69" s="73">
        <f t="shared" si="2"/>
        <v>6.055190434782609</v>
      </c>
      <c r="N69" s="72">
        <f t="shared" si="3"/>
        <v>108036531</v>
      </c>
    </row>
    <row r="70" spans="1:14" ht="27" customHeight="1">
      <c r="A70" s="38" t="s">
        <v>20</v>
      </c>
      <c r="B70" s="39" t="s">
        <v>20</v>
      </c>
      <c r="C70" s="39" t="s">
        <v>20</v>
      </c>
      <c r="D70" s="39" t="s">
        <v>23</v>
      </c>
      <c r="E70" s="40" t="s">
        <v>146</v>
      </c>
      <c r="F70" s="71">
        <v>2006000000</v>
      </c>
      <c r="G70" s="71">
        <v>0</v>
      </c>
      <c r="H70" s="71">
        <f t="shared" si="0"/>
        <v>2006000000</v>
      </c>
      <c r="I70" s="71">
        <v>115000000</v>
      </c>
      <c r="J70" s="71">
        <v>6963469</v>
      </c>
      <c r="K70" s="71">
        <v>0</v>
      </c>
      <c r="L70" s="71">
        <f t="shared" si="1"/>
        <v>6963469</v>
      </c>
      <c r="M70" s="73">
        <f t="shared" si="2"/>
        <v>6.055190434782609</v>
      </c>
      <c r="N70" s="72">
        <f t="shared" si="3"/>
        <v>108036531</v>
      </c>
    </row>
    <row r="71" spans="1:14" ht="27" customHeight="1">
      <c r="A71" s="38" t="s">
        <v>20</v>
      </c>
      <c r="B71" s="39" t="s">
        <v>20</v>
      </c>
      <c r="C71" s="39" t="s">
        <v>20</v>
      </c>
      <c r="D71" s="39" t="s">
        <v>21</v>
      </c>
      <c r="E71" s="40" t="s">
        <v>147</v>
      </c>
      <c r="F71" s="71">
        <v>100000000</v>
      </c>
      <c r="G71" s="71">
        <v>0</v>
      </c>
      <c r="H71" s="71">
        <f aca="true" t="shared" si="4" ref="H71:H134">F71+G71</f>
        <v>100000000</v>
      </c>
      <c r="I71" s="71">
        <v>0</v>
      </c>
      <c r="J71" s="71">
        <v>0</v>
      </c>
      <c r="K71" s="71">
        <v>0</v>
      </c>
      <c r="L71" s="71">
        <f aca="true" t="shared" si="5" ref="L71:L134">J71+K71</f>
        <v>0</v>
      </c>
      <c r="M71" s="71">
        <v>0</v>
      </c>
      <c r="N71" s="72">
        <f aca="true" t="shared" si="6" ref="N71:N134">I71-L71</f>
        <v>0</v>
      </c>
    </row>
    <row r="72" spans="1:14" ht="27" customHeight="1">
      <c r="A72" s="38" t="s">
        <v>20</v>
      </c>
      <c r="B72" s="39" t="s">
        <v>20</v>
      </c>
      <c r="C72" s="39" t="s">
        <v>20</v>
      </c>
      <c r="D72" s="39" t="s">
        <v>20</v>
      </c>
      <c r="E72" s="40" t="s">
        <v>148</v>
      </c>
      <c r="F72" s="71">
        <v>10000000000</v>
      </c>
      <c r="G72" s="71">
        <v>0</v>
      </c>
      <c r="H72" s="71">
        <f t="shared" si="4"/>
        <v>10000000000</v>
      </c>
      <c r="I72" s="71">
        <v>948441000</v>
      </c>
      <c r="J72" s="71">
        <v>383750764</v>
      </c>
      <c r="K72" s="71">
        <v>0</v>
      </c>
      <c r="L72" s="71">
        <f t="shared" si="5"/>
        <v>383750764</v>
      </c>
      <c r="M72" s="73">
        <f aca="true" t="shared" si="7" ref="M72:M134">(L72/I72)*100</f>
        <v>40.46121624855948</v>
      </c>
      <c r="N72" s="72">
        <f t="shared" si="6"/>
        <v>564690236</v>
      </c>
    </row>
    <row r="73" spans="1:14" ht="27" customHeight="1">
      <c r="A73" s="38" t="s">
        <v>20</v>
      </c>
      <c r="B73" s="39" t="s">
        <v>20</v>
      </c>
      <c r="C73" s="39" t="s">
        <v>21</v>
      </c>
      <c r="D73" s="39" t="s">
        <v>20</v>
      </c>
      <c r="E73" s="40" t="s">
        <v>149</v>
      </c>
      <c r="F73" s="71">
        <v>10000000000</v>
      </c>
      <c r="G73" s="71">
        <v>0</v>
      </c>
      <c r="H73" s="71">
        <f t="shared" si="4"/>
        <v>10000000000</v>
      </c>
      <c r="I73" s="71">
        <v>948441000</v>
      </c>
      <c r="J73" s="71">
        <v>383750764</v>
      </c>
      <c r="K73" s="71">
        <v>0</v>
      </c>
      <c r="L73" s="71">
        <f t="shared" si="5"/>
        <v>383750764</v>
      </c>
      <c r="M73" s="73">
        <f t="shared" si="7"/>
        <v>40.46121624855948</v>
      </c>
      <c r="N73" s="72">
        <f t="shared" si="6"/>
        <v>564690236</v>
      </c>
    </row>
    <row r="74" spans="1:14" ht="27" customHeight="1">
      <c r="A74" s="38" t="s">
        <v>20</v>
      </c>
      <c r="B74" s="39" t="s">
        <v>20</v>
      </c>
      <c r="C74" s="39" t="s">
        <v>20</v>
      </c>
      <c r="D74" s="39" t="s">
        <v>23</v>
      </c>
      <c r="E74" s="40" t="s">
        <v>150</v>
      </c>
      <c r="F74" s="71">
        <v>10000000000</v>
      </c>
      <c r="G74" s="71">
        <v>0</v>
      </c>
      <c r="H74" s="71">
        <f t="shared" si="4"/>
        <v>10000000000</v>
      </c>
      <c r="I74" s="71">
        <v>948441000</v>
      </c>
      <c r="J74" s="71">
        <v>383750764</v>
      </c>
      <c r="K74" s="71">
        <v>0</v>
      </c>
      <c r="L74" s="71">
        <f t="shared" si="5"/>
        <v>383750764</v>
      </c>
      <c r="M74" s="73">
        <f t="shared" si="7"/>
        <v>40.46121624855948</v>
      </c>
      <c r="N74" s="72">
        <f t="shared" si="6"/>
        <v>564690236</v>
      </c>
    </row>
    <row r="75" spans="1:14" ht="27" customHeight="1">
      <c r="A75" s="38" t="s">
        <v>20</v>
      </c>
      <c r="B75" s="39" t="s">
        <v>20</v>
      </c>
      <c r="C75" s="39" t="s">
        <v>20</v>
      </c>
      <c r="D75" s="39" t="s">
        <v>20</v>
      </c>
      <c r="E75" s="40" t="s">
        <v>151</v>
      </c>
      <c r="F75" s="71">
        <v>5983000000</v>
      </c>
      <c r="G75" s="71">
        <v>0</v>
      </c>
      <c r="H75" s="71">
        <f t="shared" si="4"/>
        <v>5983000000</v>
      </c>
      <c r="I75" s="71">
        <v>974300000</v>
      </c>
      <c r="J75" s="71">
        <v>683642135</v>
      </c>
      <c r="K75" s="71">
        <v>135640037</v>
      </c>
      <c r="L75" s="71">
        <f t="shared" si="5"/>
        <v>819282172</v>
      </c>
      <c r="M75" s="73">
        <f t="shared" si="7"/>
        <v>84.08931253207432</v>
      </c>
      <c r="N75" s="72">
        <f t="shared" si="6"/>
        <v>155017828</v>
      </c>
    </row>
    <row r="76" spans="1:14" ht="27" customHeight="1">
      <c r="A76" s="38" t="s">
        <v>20</v>
      </c>
      <c r="B76" s="39" t="s">
        <v>20</v>
      </c>
      <c r="C76" s="39" t="s">
        <v>28</v>
      </c>
      <c r="D76" s="39" t="s">
        <v>20</v>
      </c>
      <c r="E76" s="40" t="s">
        <v>152</v>
      </c>
      <c r="F76" s="71">
        <v>5850000000</v>
      </c>
      <c r="G76" s="71">
        <v>0</v>
      </c>
      <c r="H76" s="71">
        <f t="shared" si="4"/>
        <v>5850000000</v>
      </c>
      <c r="I76" s="71">
        <v>871300000</v>
      </c>
      <c r="J76" s="71">
        <v>603076103</v>
      </c>
      <c r="K76" s="71">
        <v>135640037</v>
      </c>
      <c r="L76" s="71">
        <f t="shared" si="5"/>
        <v>738716140</v>
      </c>
      <c r="M76" s="73">
        <f t="shared" si="7"/>
        <v>84.78321358889016</v>
      </c>
      <c r="N76" s="72">
        <f t="shared" si="6"/>
        <v>132583860</v>
      </c>
    </row>
    <row r="77" spans="1:14" ht="27" customHeight="1">
      <c r="A77" s="76" t="s">
        <v>20</v>
      </c>
      <c r="B77" s="77" t="s">
        <v>20</v>
      </c>
      <c r="C77" s="77" t="s">
        <v>20</v>
      </c>
      <c r="D77" s="77" t="s">
        <v>23</v>
      </c>
      <c r="E77" s="78" t="s">
        <v>153</v>
      </c>
      <c r="F77" s="79">
        <v>5650000000</v>
      </c>
      <c r="G77" s="79">
        <v>0</v>
      </c>
      <c r="H77" s="79">
        <f t="shared" si="4"/>
        <v>5650000000</v>
      </c>
      <c r="I77" s="79">
        <v>869700000</v>
      </c>
      <c r="J77" s="79">
        <v>603014183</v>
      </c>
      <c r="K77" s="79">
        <v>135640037</v>
      </c>
      <c r="L77" s="79">
        <f t="shared" si="5"/>
        <v>738654220</v>
      </c>
      <c r="M77" s="80">
        <f t="shared" si="7"/>
        <v>84.9320708290215</v>
      </c>
      <c r="N77" s="81">
        <f t="shared" si="6"/>
        <v>131045780</v>
      </c>
    </row>
    <row r="78" spans="1:14" ht="27" customHeight="1">
      <c r="A78" s="38" t="s">
        <v>20</v>
      </c>
      <c r="B78" s="39" t="s">
        <v>20</v>
      </c>
      <c r="C78" s="39" t="s">
        <v>20</v>
      </c>
      <c r="D78" s="39" t="s">
        <v>21</v>
      </c>
      <c r="E78" s="40" t="s">
        <v>154</v>
      </c>
      <c r="F78" s="71">
        <v>200000000</v>
      </c>
      <c r="G78" s="71">
        <v>0</v>
      </c>
      <c r="H78" s="71">
        <f t="shared" si="4"/>
        <v>200000000</v>
      </c>
      <c r="I78" s="71">
        <v>1600000</v>
      </c>
      <c r="J78" s="71">
        <v>61920</v>
      </c>
      <c r="K78" s="71">
        <v>0</v>
      </c>
      <c r="L78" s="71">
        <f t="shared" si="5"/>
        <v>61920</v>
      </c>
      <c r="M78" s="73">
        <f t="shared" si="7"/>
        <v>3.8699999999999997</v>
      </c>
      <c r="N78" s="72">
        <f t="shared" si="6"/>
        <v>1538080</v>
      </c>
    </row>
    <row r="79" spans="1:14" ht="27" customHeight="1">
      <c r="A79" s="38" t="s">
        <v>20</v>
      </c>
      <c r="B79" s="39" t="s">
        <v>20</v>
      </c>
      <c r="C79" s="39" t="s">
        <v>32</v>
      </c>
      <c r="D79" s="39" t="s">
        <v>20</v>
      </c>
      <c r="E79" s="40" t="s">
        <v>155</v>
      </c>
      <c r="F79" s="71">
        <v>133000000</v>
      </c>
      <c r="G79" s="71">
        <v>0</v>
      </c>
      <c r="H79" s="71">
        <f t="shared" si="4"/>
        <v>133000000</v>
      </c>
      <c r="I79" s="71">
        <v>103000000</v>
      </c>
      <c r="J79" s="71">
        <v>80566032</v>
      </c>
      <c r="K79" s="71">
        <v>0</v>
      </c>
      <c r="L79" s="71">
        <f t="shared" si="5"/>
        <v>80566032</v>
      </c>
      <c r="M79" s="73">
        <f t="shared" si="7"/>
        <v>78.21944854368932</v>
      </c>
      <c r="N79" s="72">
        <f t="shared" si="6"/>
        <v>22433968</v>
      </c>
    </row>
    <row r="80" spans="1:14" ht="27" customHeight="1">
      <c r="A80" s="38" t="s">
        <v>20</v>
      </c>
      <c r="B80" s="39" t="s">
        <v>20</v>
      </c>
      <c r="C80" s="39" t="s">
        <v>20</v>
      </c>
      <c r="D80" s="39" t="s">
        <v>23</v>
      </c>
      <c r="E80" s="40" t="s">
        <v>156</v>
      </c>
      <c r="F80" s="71">
        <v>133000000</v>
      </c>
      <c r="G80" s="71">
        <v>0</v>
      </c>
      <c r="H80" s="71">
        <f t="shared" si="4"/>
        <v>133000000</v>
      </c>
      <c r="I80" s="71">
        <v>103000000</v>
      </c>
      <c r="J80" s="71">
        <v>80566032</v>
      </c>
      <c r="K80" s="71">
        <v>0</v>
      </c>
      <c r="L80" s="71">
        <f t="shared" si="5"/>
        <v>80566032</v>
      </c>
      <c r="M80" s="73">
        <f t="shared" si="7"/>
        <v>78.21944854368932</v>
      </c>
      <c r="N80" s="72">
        <f t="shared" si="6"/>
        <v>22433968</v>
      </c>
    </row>
    <row r="81" spans="1:14" ht="27" customHeight="1">
      <c r="A81" s="38" t="s">
        <v>20</v>
      </c>
      <c r="B81" s="39" t="s">
        <v>28</v>
      </c>
      <c r="C81" s="39" t="s">
        <v>20</v>
      </c>
      <c r="D81" s="39" t="s">
        <v>20</v>
      </c>
      <c r="E81" s="40" t="s">
        <v>157</v>
      </c>
      <c r="F81" s="71">
        <v>1121540000</v>
      </c>
      <c r="G81" s="71">
        <v>0</v>
      </c>
      <c r="H81" s="71">
        <f t="shared" si="4"/>
        <v>1121540000</v>
      </c>
      <c r="I81" s="71">
        <v>86025000</v>
      </c>
      <c r="J81" s="71">
        <v>56262739</v>
      </c>
      <c r="K81" s="71">
        <v>23655443</v>
      </c>
      <c r="L81" s="71">
        <f t="shared" si="5"/>
        <v>79918182</v>
      </c>
      <c r="M81" s="73">
        <f t="shared" si="7"/>
        <v>92.901112467306</v>
      </c>
      <c r="N81" s="72">
        <f t="shared" si="6"/>
        <v>6106818</v>
      </c>
    </row>
    <row r="82" spans="1:14" ht="27" customHeight="1">
      <c r="A82" s="38" t="s">
        <v>20</v>
      </c>
      <c r="B82" s="39" t="s">
        <v>20</v>
      </c>
      <c r="C82" s="39" t="s">
        <v>20</v>
      </c>
      <c r="D82" s="39" t="s">
        <v>20</v>
      </c>
      <c r="E82" s="40" t="s">
        <v>158</v>
      </c>
      <c r="F82" s="71">
        <v>1121540000</v>
      </c>
      <c r="G82" s="71">
        <v>0</v>
      </c>
      <c r="H82" s="71">
        <f t="shared" si="4"/>
        <v>1121540000</v>
      </c>
      <c r="I82" s="71">
        <v>86025000</v>
      </c>
      <c r="J82" s="71">
        <v>56262739</v>
      </c>
      <c r="K82" s="71">
        <v>23655443</v>
      </c>
      <c r="L82" s="71">
        <f t="shared" si="5"/>
        <v>79918182</v>
      </c>
      <c r="M82" s="73">
        <f t="shared" si="7"/>
        <v>92.901112467306</v>
      </c>
      <c r="N82" s="72">
        <f t="shared" si="6"/>
        <v>6106818</v>
      </c>
    </row>
    <row r="83" spans="1:14" ht="27" customHeight="1">
      <c r="A83" s="38" t="s">
        <v>20</v>
      </c>
      <c r="B83" s="39" t="s">
        <v>20</v>
      </c>
      <c r="C83" s="39" t="s">
        <v>23</v>
      </c>
      <c r="D83" s="39" t="s">
        <v>20</v>
      </c>
      <c r="E83" s="40" t="s">
        <v>159</v>
      </c>
      <c r="F83" s="71">
        <v>591540000</v>
      </c>
      <c r="G83" s="71">
        <v>0</v>
      </c>
      <c r="H83" s="71">
        <f t="shared" si="4"/>
        <v>591540000</v>
      </c>
      <c r="I83" s="71">
        <v>26025000</v>
      </c>
      <c r="J83" s="71">
        <v>511472</v>
      </c>
      <c r="K83" s="71">
        <v>23655443</v>
      </c>
      <c r="L83" s="71">
        <f t="shared" si="5"/>
        <v>24166915</v>
      </c>
      <c r="M83" s="73">
        <f t="shared" si="7"/>
        <v>92.86038424591739</v>
      </c>
      <c r="N83" s="72">
        <f t="shared" si="6"/>
        <v>1858085</v>
      </c>
    </row>
    <row r="84" spans="1:14" ht="27" customHeight="1">
      <c r="A84" s="38" t="s">
        <v>20</v>
      </c>
      <c r="B84" s="39" t="s">
        <v>20</v>
      </c>
      <c r="C84" s="39" t="s">
        <v>20</v>
      </c>
      <c r="D84" s="39" t="s">
        <v>23</v>
      </c>
      <c r="E84" s="40" t="s">
        <v>160</v>
      </c>
      <c r="F84" s="71">
        <v>591540000</v>
      </c>
      <c r="G84" s="71">
        <v>0</v>
      </c>
      <c r="H84" s="71">
        <f t="shared" si="4"/>
        <v>591540000</v>
      </c>
      <c r="I84" s="71">
        <v>26025000</v>
      </c>
      <c r="J84" s="71">
        <v>511472</v>
      </c>
      <c r="K84" s="71">
        <v>23655443</v>
      </c>
      <c r="L84" s="71">
        <f t="shared" si="5"/>
        <v>24166915</v>
      </c>
      <c r="M84" s="73">
        <f t="shared" si="7"/>
        <v>92.86038424591739</v>
      </c>
      <c r="N84" s="72">
        <f t="shared" si="6"/>
        <v>1858085</v>
      </c>
    </row>
    <row r="85" spans="1:14" ht="27" customHeight="1">
      <c r="A85" s="38" t="s">
        <v>20</v>
      </c>
      <c r="B85" s="39" t="s">
        <v>20</v>
      </c>
      <c r="C85" s="39" t="s">
        <v>21</v>
      </c>
      <c r="D85" s="39" t="s">
        <v>20</v>
      </c>
      <c r="E85" s="40" t="s">
        <v>161</v>
      </c>
      <c r="F85" s="71">
        <v>530000000</v>
      </c>
      <c r="G85" s="71">
        <v>0</v>
      </c>
      <c r="H85" s="71">
        <f t="shared" si="4"/>
        <v>530000000</v>
      </c>
      <c r="I85" s="71">
        <v>60000000</v>
      </c>
      <c r="J85" s="71">
        <v>55751267</v>
      </c>
      <c r="K85" s="71">
        <v>0</v>
      </c>
      <c r="L85" s="71">
        <f t="shared" si="5"/>
        <v>55751267</v>
      </c>
      <c r="M85" s="73">
        <f t="shared" si="7"/>
        <v>92.91877833333334</v>
      </c>
      <c r="N85" s="72">
        <f t="shared" si="6"/>
        <v>4248733</v>
      </c>
    </row>
    <row r="86" spans="1:14" ht="27" customHeight="1">
      <c r="A86" s="38" t="s">
        <v>20</v>
      </c>
      <c r="B86" s="39" t="s">
        <v>20</v>
      </c>
      <c r="C86" s="39" t="s">
        <v>20</v>
      </c>
      <c r="D86" s="39" t="s">
        <v>23</v>
      </c>
      <c r="E86" s="40" t="s">
        <v>162</v>
      </c>
      <c r="F86" s="71">
        <v>530000000</v>
      </c>
      <c r="G86" s="71">
        <v>0</v>
      </c>
      <c r="H86" s="71">
        <f t="shared" si="4"/>
        <v>530000000</v>
      </c>
      <c r="I86" s="71">
        <v>60000000</v>
      </c>
      <c r="J86" s="71">
        <v>55751267</v>
      </c>
      <c r="K86" s="71">
        <v>0</v>
      </c>
      <c r="L86" s="71">
        <f t="shared" si="5"/>
        <v>55751267</v>
      </c>
      <c r="M86" s="73">
        <f t="shared" si="7"/>
        <v>92.91877833333334</v>
      </c>
      <c r="N86" s="72">
        <f t="shared" si="6"/>
        <v>4248733</v>
      </c>
    </row>
    <row r="87" spans="1:14" ht="27" customHeight="1">
      <c r="A87" s="38" t="s">
        <v>20</v>
      </c>
      <c r="B87" s="39" t="s">
        <v>32</v>
      </c>
      <c r="C87" s="39" t="s">
        <v>20</v>
      </c>
      <c r="D87" s="39" t="s">
        <v>20</v>
      </c>
      <c r="E87" s="40" t="s">
        <v>163</v>
      </c>
      <c r="F87" s="71">
        <v>875460000</v>
      </c>
      <c r="G87" s="71">
        <v>0</v>
      </c>
      <c r="H87" s="71">
        <f t="shared" si="4"/>
        <v>875460000</v>
      </c>
      <c r="I87" s="71">
        <v>44845000</v>
      </c>
      <c r="J87" s="71">
        <v>9497925</v>
      </c>
      <c r="K87" s="71">
        <v>20664000</v>
      </c>
      <c r="L87" s="71">
        <f t="shared" si="5"/>
        <v>30161925</v>
      </c>
      <c r="M87" s="73">
        <f t="shared" si="7"/>
        <v>67.25816701973464</v>
      </c>
      <c r="N87" s="72">
        <f t="shared" si="6"/>
        <v>14683075</v>
      </c>
    </row>
    <row r="88" spans="1:14" ht="27" customHeight="1">
      <c r="A88" s="38" t="s">
        <v>20</v>
      </c>
      <c r="B88" s="39" t="s">
        <v>20</v>
      </c>
      <c r="C88" s="39" t="s">
        <v>20</v>
      </c>
      <c r="D88" s="39" t="s">
        <v>20</v>
      </c>
      <c r="E88" s="40" t="s">
        <v>164</v>
      </c>
      <c r="F88" s="71">
        <v>875460000</v>
      </c>
      <c r="G88" s="71">
        <v>0</v>
      </c>
      <c r="H88" s="71">
        <f t="shared" si="4"/>
        <v>875460000</v>
      </c>
      <c r="I88" s="71">
        <v>44845000</v>
      </c>
      <c r="J88" s="71">
        <v>9497925</v>
      </c>
      <c r="K88" s="71">
        <v>20664000</v>
      </c>
      <c r="L88" s="71">
        <f t="shared" si="5"/>
        <v>30161925</v>
      </c>
      <c r="M88" s="73">
        <f t="shared" si="7"/>
        <v>67.25816701973464</v>
      </c>
      <c r="N88" s="72">
        <f t="shared" si="6"/>
        <v>14683075</v>
      </c>
    </row>
    <row r="89" spans="1:14" ht="27" customHeight="1">
      <c r="A89" s="38" t="s">
        <v>20</v>
      </c>
      <c r="B89" s="39" t="s">
        <v>20</v>
      </c>
      <c r="C89" s="39" t="s">
        <v>23</v>
      </c>
      <c r="D89" s="39" t="s">
        <v>20</v>
      </c>
      <c r="E89" s="40" t="s">
        <v>165</v>
      </c>
      <c r="F89" s="71">
        <v>709460000</v>
      </c>
      <c r="G89" s="71">
        <v>0</v>
      </c>
      <c r="H89" s="71">
        <f t="shared" si="4"/>
        <v>709460000</v>
      </c>
      <c r="I89" s="71">
        <v>19336000</v>
      </c>
      <c r="J89" s="71">
        <v>8877995</v>
      </c>
      <c r="K89" s="71">
        <v>0</v>
      </c>
      <c r="L89" s="71">
        <f t="shared" si="5"/>
        <v>8877995</v>
      </c>
      <c r="M89" s="73">
        <f t="shared" si="7"/>
        <v>45.91433078196111</v>
      </c>
      <c r="N89" s="72">
        <f t="shared" si="6"/>
        <v>10458005</v>
      </c>
    </row>
    <row r="90" spans="1:14" ht="27" customHeight="1">
      <c r="A90" s="38" t="s">
        <v>20</v>
      </c>
      <c r="B90" s="39" t="s">
        <v>20</v>
      </c>
      <c r="C90" s="39" t="s">
        <v>20</v>
      </c>
      <c r="D90" s="39" t="s">
        <v>23</v>
      </c>
      <c r="E90" s="40" t="s">
        <v>166</v>
      </c>
      <c r="F90" s="71">
        <v>90000000</v>
      </c>
      <c r="G90" s="71">
        <v>0</v>
      </c>
      <c r="H90" s="71">
        <f t="shared" si="4"/>
        <v>90000000</v>
      </c>
      <c r="I90" s="71">
        <v>6530000</v>
      </c>
      <c r="J90" s="71">
        <v>755657</v>
      </c>
      <c r="K90" s="71">
        <v>0</v>
      </c>
      <c r="L90" s="71">
        <f t="shared" si="5"/>
        <v>755657</v>
      </c>
      <c r="M90" s="73">
        <f t="shared" si="7"/>
        <v>11.57208269525268</v>
      </c>
      <c r="N90" s="72">
        <f t="shared" si="6"/>
        <v>5774343</v>
      </c>
    </row>
    <row r="91" spans="1:14" ht="27" customHeight="1">
      <c r="A91" s="38" t="s">
        <v>20</v>
      </c>
      <c r="B91" s="39" t="s">
        <v>20</v>
      </c>
      <c r="C91" s="39" t="s">
        <v>20</v>
      </c>
      <c r="D91" s="39" t="s">
        <v>21</v>
      </c>
      <c r="E91" s="40" t="s">
        <v>167</v>
      </c>
      <c r="F91" s="71">
        <v>191000000</v>
      </c>
      <c r="G91" s="71">
        <v>0</v>
      </c>
      <c r="H91" s="71">
        <f t="shared" si="4"/>
        <v>191000000</v>
      </c>
      <c r="I91" s="71">
        <v>5120000</v>
      </c>
      <c r="J91" s="71">
        <v>5120000</v>
      </c>
      <c r="K91" s="71">
        <v>0</v>
      </c>
      <c r="L91" s="71">
        <f t="shared" si="5"/>
        <v>5120000</v>
      </c>
      <c r="M91" s="73">
        <f t="shared" si="7"/>
        <v>100</v>
      </c>
      <c r="N91" s="72">
        <f t="shared" si="6"/>
        <v>0</v>
      </c>
    </row>
    <row r="92" spans="1:14" ht="27" customHeight="1">
      <c r="A92" s="38" t="s">
        <v>20</v>
      </c>
      <c r="B92" s="39" t="s">
        <v>20</v>
      </c>
      <c r="C92" s="39" t="s">
        <v>20</v>
      </c>
      <c r="D92" s="39" t="s">
        <v>28</v>
      </c>
      <c r="E92" s="40" t="s">
        <v>168</v>
      </c>
      <c r="F92" s="71">
        <v>428460000</v>
      </c>
      <c r="G92" s="71">
        <v>0</v>
      </c>
      <c r="H92" s="71">
        <f t="shared" si="4"/>
        <v>428460000</v>
      </c>
      <c r="I92" s="71">
        <v>7686000</v>
      </c>
      <c r="J92" s="71">
        <v>3002338</v>
      </c>
      <c r="K92" s="71">
        <v>0</v>
      </c>
      <c r="L92" s="71">
        <f t="shared" si="5"/>
        <v>3002338</v>
      </c>
      <c r="M92" s="73">
        <f t="shared" si="7"/>
        <v>39.0624251886547</v>
      </c>
      <c r="N92" s="72">
        <f t="shared" si="6"/>
        <v>4683662</v>
      </c>
    </row>
    <row r="93" spans="1:14" ht="27" customHeight="1">
      <c r="A93" s="38" t="s">
        <v>20</v>
      </c>
      <c r="B93" s="39" t="s">
        <v>20</v>
      </c>
      <c r="C93" s="39" t="s">
        <v>21</v>
      </c>
      <c r="D93" s="39" t="s">
        <v>20</v>
      </c>
      <c r="E93" s="40" t="s">
        <v>169</v>
      </c>
      <c r="F93" s="71">
        <v>166000000</v>
      </c>
      <c r="G93" s="71">
        <v>0</v>
      </c>
      <c r="H93" s="71">
        <f t="shared" si="4"/>
        <v>166000000</v>
      </c>
      <c r="I93" s="71">
        <v>25509000</v>
      </c>
      <c r="J93" s="71">
        <v>619930</v>
      </c>
      <c r="K93" s="71">
        <v>20664000</v>
      </c>
      <c r="L93" s="71">
        <f t="shared" si="5"/>
        <v>21283930</v>
      </c>
      <c r="M93" s="73">
        <f t="shared" si="7"/>
        <v>83.43694382374848</v>
      </c>
      <c r="N93" s="72">
        <f t="shared" si="6"/>
        <v>4225070</v>
      </c>
    </row>
    <row r="94" spans="1:14" ht="27" customHeight="1">
      <c r="A94" s="38" t="s">
        <v>20</v>
      </c>
      <c r="B94" s="39" t="s">
        <v>20</v>
      </c>
      <c r="C94" s="39" t="s">
        <v>20</v>
      </c>
      <c r="D94" s="39" t="s">
        <v>23</v>
      </c>
      <c r="E94" s="40" t="s">
        <v>170</v>
      </c>
      <c r="F94" s="71">
        <v>166000000</v>
      </c>
      <c r="G94" s="71">
        <v>0</v>
      </c>
      <c r="H94" s="71">
        <f t="shared" si="4"/>
        <v>166000000</v>
      </c>
      <c r="I94" s="71">
        <v>25509000</v>
      </c>
      <c r="J94" s="71">
        <v>619930</v>
      </c>
      <c r="K94" s="71">
        <v>20664000</v>
      </c>
      <c r="L94" s="71">
        <f t="shared" si="5"/>
        <v>21283930</v>
      </c>
      <c r="M94" s="73">
        <f t="shared" si="7"/>
        <v>83.43694382374848</v>
      </c>
      <c r="N94" s="72">
        <f t="shared" si="6"/>
        <v>4225070</v>
      </c>
    </row>
    <row r="95" spans="1:14" ht="27" customHeight="1">
      <c r="A95" s="38" t="s">
        <v>32</v>
      </c>
      <c r="B95" s="39" t="s">
        <v>20</v>
      </c>
      <c r="C95" s="39" t="s">
        <v>20</v>
      </c>
      <c r="D95" s="39" t="s">
        <v>20</v>
      </c>
      <c r="E95" s="40" t="s">
        <v>171</v>
      </c>
      <c r="F95" s="71">
        <f>F96+F100</f>
        <v>251600000</v>
      </c>
      <c r="G95" s="71">
        <v>0</v>
      </c>
      <c r="H95" s="71">
        <f t="shared" si="4"/>
        <v>251600000</v>
      </c>
      <c r="I95" s="71">
        <f>I96+I100</f>
        <v>0</v>
      </c>
      <c r="J95" s="71">
        <f>J96+J100</f>
        <v>0</v>
      </c>
      <c r="K95" s="71">
        <f>K96+K100</f>
        <v>0</v>
      </c>
      <c r="L95" s="71">
        <f t="shared" si="5"/>
        <v>0</v>
      </c>
      <c r="M95" s="71">
        <v>0</v>
      </c>
      <c r="N95" s="72">
        <f t="shared" si="6"/>
        <v>0</v>
      </c>
    </row>
    <row r="96" spans="1:14" ht="27" customHeight="1">
      <c r="A96" s="38" t="s">
        <v>20</v>
      </c>
      <c r="B96" s="39" t="s">
        <v>23</v>
      </c>
      <c r="C96" s="39" t="s">
        <v>20</v>
      </c>
      <c r="D96" s="39" t="s">
        <v>20</v>
      </c>
      <c r="E96" s="40" t="s">
        <v>172</v>
      </c>
      <c r="F96" s="71">
        <v>72400000</v>
      </c>
      <c r="G96" s="71">
        <v>0</v>
      </c>
      <c r="H96" s="71">
        <f t="shared" si="4"/>
        <v>72400000</v>
      </c>
      <c r="I96" s="71">
        <v>0</v>
      </c>
      <c r="J96" s="71">
        <v>0</v>
      </c>
      <c r="K96" s="71">
        <v>0</v>
      </c>
      <c r="L96" s="71">
        <f t="shared" si="5"/>
        <v>0</v>
      </c>
      <c r="M96" s="71">
        <v>0</v>
      </c>
      <c r="N96" s="72">
        <f t="shared" si="6"/>
        <v>0</v>
      </c>
    </row>
    <row r="97" spans="1:14" ht="27" customHeight="1">
      <c r="A97" s="38" t="s">
        <v>20</v>
      </c>
      <c r="B97" s="39" t="s">
        <v>20</v>
      </c>
      <c r="C97" s="39" t="s">
        <v>20</v>
      </c>
      <c r="D97" s="39" t="s">
        <v>20</v>
      </c>
      <c r="E97" s="40" t="s">
        <v>173</v>
      </c>
      <c r="F97" s="71">
        <v>72400000</v>
      </c>
      <c r="G97" s="71">
        <v>0</v>
      </c>
      <c r="H97" s="71">
        <f t="shared" si="4"/>
        <v>72400000</v>
      </c>
      <c r="I97" s="71">
        <v>0</v>
      </c>
      <c r="J97" s="71">
        <v>0</v>
      </c>
      <c r="K97" s="71">
        <v>0</v>
      </c>
      <c r="L97" s="71">
        <f t="shared" si="5"/>
        <v>0</v>
      </c>
      <c r="M97" s="71">
        <v>0</v>
      </c>
      <c r="N97" s="72">
        <f t="shared" si="6"/>
        <v>0</v>
      </c>
    </row>
    <row r="98" spans="1:14" ht="27" customHeight="1">
      <c r="A98" s="38" t="s">
        <v>20</v>
      </c>
      <c r="B98" s="39" t="s">
        <v>20</v>
      </c>
      <c r="C98" s="39" t="s">
        <v>23</v>
      </c>
      <c r="D98" s="39" t="s">
        <v>20</v>
      </c>
      <c r="E98" s="40" t="s">
        <v>174</v>
      </c>
      <c r="F98" s="71">
        <v>72400000</v>
      </c>
      <c r="G98" s="71">
        <v>0</v>
      </c>
      <c r="H98" s="71">
        <f t="shared" si="4"/>
        <v>72400000</v>
      </c>
      <c r="I98" s="71">
        <v>0</v>
      </c>
      <c r="J98" s="71">
        <v>0</v>
      </c>
      <c r="K98" s="71">
        <v>0</v>
      </c>
      <c r="L98" s="71">
        <f t="shared" si="5"/>
        <v>0</v>
      </c>
      <c r="M98" s="71">
        <v>0</v>
      </c>
      <c r="N98" s="72">
        <f t="shared" si="6"/>
        <v>0</v>
      </c>
    </row>
    <row r="99" spans="1:14" ht="27" customHeight="1">
      <c r="A99" s="38" t="s">
        <v>20</v>
      </c>
      <c r="B99" s="39" t="s">
        <v>20</v>
      </c>
      <c r="C99" s="39" t="s">
        <v>20</v>
      </c>
      <c r="D99" s="39" t="s">
        <v>23</v>
      </c>
      <c r="E99" s="40" t="s">
        <v>175</v>
      </c>
      <c r="F99" s="71">
        <v>72400000</v>
      </c>
      <c r="G99" s="71">
        <v>0</v>
      </c>
      <c r="H99" s="71">
        <f t="shared" si="4"/>
        <v>72400000</v>
      </c>
      <c r="I99" s="71">
        <v>0</v>
      </c>
      <c r="J99" s="71">
        <v>0</v>
      </c>
      <c r="K99" s="71">
        <v>0</v>
      </c>
      <c r="L99" s="71">
        <f t="shared" si="5"/>
        <v>0</v>
      </c>
      <c r="M99" s="71">
        <v>0</v>
      </c>
      <c r="N99" s="72">
        <f t="shared" si="6"/>
        <v>0</v>
      </c>
    </row>
    <row r="100" spans="1:14" ht="27" customHeight="1">
      <c r="A100" s="38" t="s">
        <v>20</v>
      </c>
      <c r="B100" s="39" t="s">
        <v>21</v>
      </c>
      <c r="C100" s="39" t="s">
        <v>20</v>
      </c>
      <c r="D100" s="39" t="s">
        <v>20</v>
      </c>
      <c r="E100" s="40" t="s">
        <v>176</v>
      </c>
      <c r="F100" s="71">
        <v>179200000</v>
      </c>
      <c r="G100" s="71">
        <v>0</v>
      </c>
      <c r="H100" s="71">
        <f t="shared" si="4"/>
        <v>179200000</v>
      </c>
      <c r="I100" s="71">
        <v>0</v>
      </c>
      <c r="J100" s="71">
        <v>0</v>
      </c>
      <c r="K100" s="71">
        <v>0</v>
      </c>
      <c r="L100" s="71">
        <f t="shared" si="5"/>
        <v>0</v>
      </c>
      <c r="M100" s="71">
        <v>0</v>
      </c>
      <c r="N100" s="72">
        <f t="shared" si="6"/>
        <v>0</v>
      </c>
    </row>
    <row r="101" spans="1:14" ht="27" customHeight="1">
      <c r="A101" s="76" t="s">
        <v>20</v>
      </c>
      <c r="B101" s="77" t="s">
        <v>20</v>
      </c>
      <c r="C101" s="77" t="s">
        <v>20</v>
      </c>
      <c r="D101" s="77" t="s">
        <v>20</v>
      </c>
      <c r="E101" s="78" t="s">
        <v>177</v>
      </c>
      <c r="F101" s="79">
        <v>179200000</v>
      </c>
      <c r="G101" s="79">
        <v>0</v>
      </c>
      <c r="H101" s="79">
        <f t="shared" si="4"/>
        <v>179200000</v>
      </c>
      <c r="I101" s="79">
        <v>0</v>
      </c>
      <c r="J101" s="79">
        <v>0</v>
      </c>
      <c r="K101" s="79">
        <v>0</v>
      </c>
      <c r="L101" s="79">
        <f t="shared" si="5"/>
        <v>0</v>
      </c>
      <c r="M101" s="79">
        <v>0</v>
      </c>
      <c r="N101" s="81">
        <f t="shared" si="6"/>
        <v>0</v>
      </c>
    </row>
    <row r="102" spans="1:14" ht="27.75" customHeight="1">
      <c r="A102" s="38" t="s">
        <v>20</v>
      </c>
      <c r="B102" s="39" t="s">
        <v>20</v>
      </c>
      <c r="C102" s="39" t="s">
        <v>23</v>
      </c>
      <c r="D102" s="39" t="s">
        <v>20</v>
      </c>
      <c r="E102" s="40" t="s">
        <v>178</v>
      </c>
      <c r="F102" s="71">
        <v>179200000</v>
      </c>
      <c r="G102" s="71">
        <v>0</v>
      </c>
      <c r="H102" s="71">
        <f t="shared" si="4"/>
        <v>179200000</v>
      </c>
      <c r="I102" s="71">
        <v>0</v>
      </c>
      <c r="J102" s="71">
        <v>0</v>
      </c>
      <c r="K102" s="71">
        <v>0</v>
      </c>
      <c r="L102" s="71">
        <f t="shared" si="5"/>
        <v>0</v>
      </c>
      <c r="M102" s="71">
        <v>0</v>
      </c>
      <c r="N102" s="72">
        <f t="shared" si="6"/>
        <v>0</v>
      </c>
    </row>
    <row r="103" spans="1:14" ht="27.75" customHeight="1">
      <c r="A103" s="38" t="s">
        <v>20</v>
      </c>
      <c r="B103" s="39" t="s">
        <v>20</v>
      </c>
      <c r="C103" s="39" t="s">
        <v>20</v>
      </c>
      <c r="D103" s="39" t="s">
        <v>23</v>
      </c>
      <c r="E103" s="40" t="s">
        <v>179</v>
      </c>
      <c r="F103" s="71">
        <v>179200000</v>
      </c>
      <c r="G103" s="71">
        <v>0</v>
      </c>
      <c r="H103" s="71">
        <f t="shared" si="4"/>
        <v>179200000</v>
      </c>
      <c r="I103" s="71">
        <v>0</v>
      </c>
      <c r="J103" s="71">
        <v>0</v>
      </c>
      <c r="K103" s="71">
        <v>0</v>
      </c>
      <c r="L103" s="71">
        <f t="shared" si="5"/>
        <v>0</v>
      </c>
      <c r="M103" s="71">
        <v>0</v>
      </c>
      <c r="N103" s="72">
        <f t="shared" si="6"/>
        <v>0</v>
      </c>
    </row>
    <row r="104" spans="1:14" ht="27.75" customHeight="1">
      <c r="A104" s="38" t="s">
        <v>36</v>
      </c>
      <c r="B104" s="39" t="s">
        <v>20</v>
      </c>
      <c r="C104" s="39" t="s">
        <v>20</v>
      </c>
      <c r="D104" s="39" t="s">
        <v>20</v>
      </c>
      <c r="E104" s="40" t="s">
        <v>180</v>
      </c>
      <c r="F104" s="71">
        <f>F105+F112++F120+F127+F131</f>
        <v>33422700000</v>
      </c>
      <c r="G104" s="71">
        <v>0</v>
      </c>
      <c r="H104" s="71">
        <f t="shared" si="4"/>
        <v>33422700000</v>
      </c>
      <c r="I104" s="71">
        <f>I105+I112++I120+I127+I131</f>
        <v>10178473000</v>
      </c>
      <c r="J104" s="71">
        <f>J105+J112++J120+J127+J131</f>
        <v>703985248</v>
      </c>
      <c r="K104" s="71">
        <f>K105+K112++K120+K127+K131</f>
        <v>30656744</v>
      </c>
      <c r="L104" s="71">
        <f t="shared" si="5"/>
        <v>734641992</v>
      </c>
      <c r="M104" s="73">
        <f t="shared" si="7"/>
        <v>7.2176051555081</v>
      </c>
      <c r="N104" s="72">
        <f t="shared" si="6"/>
        <v>9443831008</v>
      </c>
    </row>
    <row r="105" spans="1:14" ht="27.75" customHeight="1">
      <c r="A105" s="38" t="s">
        <v>20</v>
      </c>
      <c r="B105" s="39" t="s">
        <v>23</v>
      </c>
      <c r="C105" s="39" t="s">
        <v>20</v>
      </c>
      <c r="D105" s="39" t="s">
        <v>20</v>
      </c>
      <c r="E105" s="40" t="s">
        <v>181</v>
      </c>
      <c r="F105" s="71">
        <v>2738560000</v>
      </c>
      <c r="G105" s="71">
        <v>0</v>
      </c>
      <c r="H105" s="71">
        <f t="shared" si="4"/>
        <v>2738560000</v>
      </c>
      <c r="I105" s="71">
        <v>571658000</v>
      </c>
      <c r="J105" s="71">
        <v>293665125</v>
      </c>
      <c r="K105" s="71">
        <v>17711844</v>
      </c>
      <c r="L105" s="71">
        <f t="shared" si="5"/>
        <v>311376969</v>
      </c>
      <c r="M105" s="73">
        <f t="shared" si="7"/>
        <v>54.46910023125715</v>
      </c>
      <c r="N105" s="72">
        <f t="shared" si="6"/>
        <v>260281031</v>
      </c>
    </row>
    <row r="106" spans="1:14" ht="27.75" customHeight="1">
      <c r="A106" s="38" t="s">
        <v>20</v>
      </c>
      <c r="B106" s="39" t="s">
        <v>20</v>
      </c>
      <c r="C106" s="39" t="s">
        <v>20</v>
      </c>
      <c r="D106" s="39" t="s">
        <v>20</v>
      </c>
      <c r="E106" s="40" t="s">
        <v>182</v>
      </c>
      <c r="F106" s="71">
        <v>2738560000</v>
      </c>
      <c r="G106" s="71">
        <v>0</v>
      </c>
      <c r="H106" s="71">
        <f t="shared" si="4"/>
        <v>2738560000</v>
      </c>
      <c r="I106" s="71">
        <v>571658000</v>
      </c>
      <c r="J106" s="71">
        <v>293665125</v>
      </c>
      <c r="K106" s="71">
        <v>17711844</v>
      </c>
      <c r="L106" s="71">
        <f t="shared" si="5"/>
        <v>311376969</v>
      </c>
      <c r="M106" s="73">
        <f t="shared" si="7"/>
        <v>54.46910023125715</v>
      </c>
      <c r="N106" s="72">
        <f t="shared" si="6"/>
        <v>260281031</v>
      </c>
    </row>
    <row r="107" spans="1:14" ht="27.75" customHeight="1">
      <c r="A107" s="38" t="s">
        <v>20</v>
      </c>
      <c r="B107" s="39" t="s">
        <v>20</v>
      </c>
      <c r="C107" s="39" t="s">
        <v>23</v>
      </c>
      <c r="D107" s="39" t="s">
        <v>20</v>
      </c>
      <c r="E107" s="40" t="s">
        <v>183</v>
      </c>
      <c r="F107" s="71">
        <v>1432000000</v>
      </c>
      <c r="G107" s="71">
        <v>0</v>
      </c>
      <c r="H107" s="71">
        <f t="shared" si="4"/>
        <v>1432000000</v>
      </c>
      <c r="I107" s="71">
        <v>137312000</v>
      </c>
      <c r="J107" s="71">
        <v>105711422</v>
      </c>
      <c r="K107" s="71">
        <v>17711844</v>
      </c>
      <c r="L107" s="71">
        <f t="shared" si="5"/>
        <v>123423266</v>
      </c>
      <c r="M107" s="73">
        <f t="shared" si="7"/>
        <v>89.88527295502215</v>
      </c>
      <c r="N107" s="72">
        <f t="shared" si="6"/>
        <v>13888734</v>
      </c>
    </row>
    <row r="108" spans="1:14" ht="27.75" customHeight="1">
      <c r="A108" s="38" t="s">
        <v>20</v>
      </c>
      <c r="B108" s="39" t="s">
        <v>20</v>
      </c>
      <c r="C108" s="39" t="s">
        <v>20</v>
      </c>
      <c r="D108" s="39" t="s">
        <v>23</v>
      </c>
      <c r="E108" s="40" t="s">
        <v>184</v>
      </c>
      <c r="F108" s="71">
        <v>496000000</v>
      </c>
      <c r="G108" s="71">
        <v>0</v>
      </c>
      <c r="H108" s="71">
        <f t="shared" si="4"/>
        <v>496000000</v>
      </c>
      <c r="I108" s="71">
        <v>5000000</v>
      </c>
      <c r="J108" s="71">
        <v>0</v>
      </c>
      <c r="K108" s="71">
        <v>0</v>
      </c>
      <c r="L108" s="71">
        <f t="shared" si="5"/>
        <v>0</v>
      </c>
      <c r="M108" s="71">
        <f t="shared" si="7"/>
        <v>0</v>
      </c>
      <c r="N108" s="72">
        <f t="shared" si="6"/>
        <v>5000000</v>
      </c>
    </row>
    <row r="109" spans="1:14" ht="27.75" customHeight="1">
      <c r="A109" s="38" t="s">
        <v>20</v>
      </c>
      <c r="B109" s="39" t="s">
        <v>20</v>
      </c>
      <c r="C109" s="39" t="s">
        <v>20</v>
      </c>
      <c r="D109" s="39" t="s">
        <v>21</v>
      </c>
      <c r="E109" s="40" t="s">
        <v>185</v>
      </c>
      <c r="F109" s="71">
        <v>436000000</v>
      </c>
      <c r="G109" s="71">
        <v>0</v>
      </c>
      <c r="H109" s="71">
        <f t="shared" si="4"/>
        <v>436000000</v>
      </c>
      <c r="I109" s="71">
        <v>78267000</v>
      </c>
      <c r="J109" s="71">
        <v>75423702</v>
      </c>
      <c r="K109" s="71">
        <v>0</v>
      </c>
      <c r="L109" s="71">
        <f t="shared" si="5"/>
        <v>75423702</v>
      </c>
      <c r="M109" s="73">
        <f t="shared" si="7"/>
        <v>96.36718157077696</v>
      </c>
      <c r="N109" s="72">
        <f t="shared" si="6"/>
        <v>2843298</v>
      </c>
    </row>
    <row r="110" spans="1:14" ht="27.75" customHeight="1">
      <c r="A110" s="38" t="s">
        <v>20</v>
      </c>
      <c r="B110" s="39" t="s">
        <v>20</v>
      </c>
      <c r="C110" s="39" t="s">
        <v>20</v>
      </c>
      <c r="D110" s="39" t="s">
        <v>28</v>
      </c>
      <c r="E110" s="40" t="s">
        <v>186</v>
      </c>
      <c r="F110" s="71">
        <v>500000000</v>
      </c>
      <c r="G110" s="71">
        <v>0</v>
      </c>
      <c r="H110" s="71">
        <f t="shared" si="4"/>
        <v>500000000</v>
      </c>
      <c r="I110" s="71">
        <v>54045000</v>
      </c>
      <c r="J110" s="71">
        <v>30287720</v>
      </c>
      <c r="K110" s="71">
        <v>17711844</v>
      </c>
      <c r="L110" s="71">
        <f t="shared" si="5"/>
        <v>47999564</v>
      </c>
      <c r="M110" s="73">
        <f t="shared" si="7"/>
        <v>88.81406975668425</v>
      </c>
      <c r="N110" s="72">
        <f t="shared" si="6"/>
        <v>6045436</v>
      </c>
    </row>
    <row r="111" spans="1:14" ht="27.75" customHeight="1">
      <c r="A111" s="38" t="s">
        <v>20</v>
      </c>
      <c r="B111" s="39" t="s">
        <v>20</v>
      </c>
      <c r="C111" s="39" t="s">
        <v>21</v>
      </c>
      <c r="D111" s="39" t="s">
        <v>20</v>
      </c>
      <c r="E111" s="40" t="s">
        <v>187</v>
      </c>
      <c r="F111" s="71">
        <v>1306560000</v>
      </c>
      <c r="G111" s="71">
        <v>0</v>
      </c>
      <c r="H111" s="71">
        <f t="shared" si="4"/>
        <v>1306560000</v>
      </c>
      <c r="I111" s="71">
        <v>434346000</v>
      </c>
      <c r="J111" s="71">
        <v>187953703</v>
      </c>
      <c r="K111" s="71">
        <v>0</v>
      </c>
      <c r="L111" s="71">
        <f t="shared" si="5"/>
        <v>187953703</v>
      </c>
      <c r="M111" s="73">
        <f t="shared" si="7"/>
        <v>43.272806242028246</v>
      </c>
      <c r="N111" s="72">
        <f t="shared" si="6"/>
        <v>246392297</v>
      </c>
    </row>
    <row r="112" spans="1:14" ht="27.75" customHeight="1">
      <c r="A112" s="38" t="s">
        <v>20</v>
      </c>
      <c r="B112" s="39" t="s">
        <v>21</v>
      </c>
      <c r="C112" s="39" t="s">
        <v>20</v>
      </c>
      <c r="D112" s="39" t="s">
        <v>20</v>
      </c>
      <c r="E112" s="40" t="s">
        <v>188</v>
      </c>
      <c r="F112" s="71">
        <v>26130140000</v>
      </c>
      <c r="G112" s="71">
        <v>0</v>
      </c>
      <c r="H112" s="71">
        <f t="shared" si="4"/>
        <v>26130140000</v>
      </c>
      <c r="I112" s="71">
        <v>9446690000</v>
      </c>
      <c r="J112" s="71">
        <v>396481480</v>
      </c>
      <c r="K112" s="71">
        <v>0</v>
      </c>
      <c r="L112" s="71">
        <f t="shared" si="5"/>
        <v>396481480</v>
      </c>
      <c r="M112" s="73">
        <f t="shared" si="7"/>
        <v>4.1970412917117</v>
      </c>
      <c r="N112" s="72">
        <f t="shared" si="6"/>
        <v>9050208520</v>
      </c>
    </row>
    <row r="113" spans="1:14" ht="27.75" customHeight="1">
      <c r="A113" s="38" t="s">
        <v>20</v>
      </c>
      <c r="B113" s="39" t="s">
        <v>20</v>
      </c>
      <c r="C113" s="39" t="s">
        <v>20</v>
      </c>
      <c r="D113" s="39" t="s">
        <v>20</v>
      </c>
      <c r="E113" s="40" t="s">
        <v>189</v>
      </c>
      <c r="F113" s="71">
        <v>26130140000</v>
      </c>
      <c r="G113" s="71">
        <v>0</v>
      </c>
      <c r="H113" s="71">
        <f t="shared" si="4"/>
        <v>26130140000</v>
      </c>
      <c r="I113" s="71">
        <v>9446690000</v>
      </c>
      <c r="J113" s="71">
        <v>396481480</v>
      </c>
      <c r="K113" s="71">
        <v>0</v>
      </c>
      <c r="L113" s="71">
        <f t="shared" si="5"/>
        <v>396481480</v>
      </c>
      <c r="M113" s="73">
        <f t="shared" si="7"/>
        <v>4.1970412917117</v>
      </c>
      <c r="N113" s="72">
        <f t="shared" si="6"/>
        <v>9050208520</v>
      </c>
    </row>
    <row r="114" spans="1:14" ht="27.75" customHeight="1">
      <c r="A114" s="38" t="s">
        <v>20</v>
      </c>
      <c r="B114" s="39" t="s">
        <v>20</v>
      </c>
      <c r="C114" s="39" t="s">
        <v>23</v>
      </c>
      <c r="D114" s="39" t="s">
        <v>20</v>
      </c>
      <c r="E114" s="40" t="s">
        <v>190</v>
      </c>
      <c r="F114" s="71">
        <v>654000000</v>
      </c>
      <c r="G114" s="71">
        <v>0</v>
      </c>
      <c r="H114" s="71">
        <f t="shared" si="4"/>
        <v>654000000</v>
      </c>
      <c r="I114" s="71">
        <v>303050000</v>
      </c>
      <c r="J114" s="71">
        <v>234379264</v>
      </c>
      <c r="K114" s="71">
        <v>0</v>
      </c>
      <c r="L114" s="71">
        <f t="shared" si="5"/>
        <v>234379264</v>
      </c>
      <c r="M114" s="73">
        <f t="shared" si="7"/>
        <v>77.34013001154925</v>
      </c>
      <c r="N114" s="72">
        <f t="shared" si="6"/>
        <v>68670736</v>
      </c>
    </row>
    <row r="115" spans="1:14" ht="27.75" customHeight="1">
      <c r="A115" s="38" t="s">
        <v>20</v>
      </c>
      <c r="B115" s="39" t="s">
        <v>20</v>
      </c>
      <c r="C115" s="39" t="s">
        <v>20</v>
      </c>
      <c r="D115" s="39" t="s">
        <v>23</v>
      </c>
      <c r="E115" s="40" t="s">
        <v>191</v>
      </c>
      <c r="F115" s="71">
        <v>500000000</v>
      </c>
      <c r="G115" s="71">
        <v>0</v>
      </c>
      <c r="H115" s="71">
        <f t="shared" si="4"/>
        <v>500000000</v>
      </c>
      <c r="I115" s="71">
        <v>221050000</v>
      </c>
      <c r="J115" s="71">
        <v>194788440</v>
      </c>
      <c r="K115" s="71">
        <v>0</v>
      </c>
      <c r="L115" s="71">
        <f t="shared" si="5"/>
        <v>194788440</v>
      </c>
      <c r="M115" s="73">
        <f t="shared" si="7"/>
        <v>88.11962904320289</v>
      </c>
      <c r="N115" s="72">
        <f t="shared" si="6"/>
        <v>26261560</v>
      </c>
    </row>
    <row r="116" spans="1:14" ht="27.75" customHeight="1">
      <c r="A116" s="38" t="s">
        <v>20</v>
      </c>
      <c r="B116" s="39" t="s">
        <v>20</v>
      </c>
      <c r="C116" s="39" t="s">
        <v>20</v>
      </c>
      <c r="D116" s="39" t="s">
        <v>21</v>
      </c>
      <c r="E116" s="40" t="s">
        <v>192</v>
      </c>
      <c r="F116" s="71">
        <v>154000000</v>
      </c>
      <c r="G116" s="71">
        <v>0</v>
      </c>
      <c r="H116" s="71">
        <f t="shared" si="4"/>
        <v>154000000</v>
      </c>
      <c r="I116" s="71">
        <v>82000000</v>
      </c>
      <c r="J116" s="71">
        <v>39590824</v>
      </c>
      <c r="K116" s="71">
        <v>0</v>
      </c>
      <c r="L116" s="71">
        <f t="shared" si="5"/>
        <v>39590824</v>
      </c>
      <c r="M116" s="73">
        <f t="shared" si="7"/>
        <v>48.28149268292683</v>
      </c>
      <c r="N116" s="72">
        <f t="shared" si="6"/>
        <v>42409176</v>
      </c>
    </row>
    <row r="117" spans="1:14" ht="27.75" customHeight="1">
      <c r="A117" s="38" t="s">
        <v>20</v>
      </c>
      <c r="B117" s="39" t="s">
        <v>20</v>
      </c>
      <c r="C117" s="39" t="s">
        <v>21</v>
      </c>
      <c r="D117" s="39" t="s">
        <v>20</v>
      </c>
      <c r="E117" s="40" t="s">
        <v>193</v>
      </c>
      <c r="F117" s="71">
        <v>23000000000</v>
      </c>
      <c r="G117" s="71">
        <v>0</v>
      </c>
      <c r="H117" s="71">
        <f t="shared" si="4"/>
        <v>23000000000</v>
      </c>
      <c r="I117" s="71">
        <v>8820600000</v>
      </c>
      <c r="J117" s="71">
        <v>75625080</v>
      </c>
      <c r="K117" s="71">
        <v>0</v>
      </c>
      <c r="L117" s="71">
        <f t="shared" si="5"/>
        <v>75625080</v>
      </c>
      <c r="M117" s="73">
        <f t="shared" si="7"/>
        <v>0.8573688864703081</v>
      </c>
      <c r="N117" s="72">
        <f t="shared" si="6"/>
        <v>8744974920</v>
      </c>
    </row>
    <row r="118" spans="1:14" ht="41.25" customHeight="1">
      <c r="A118" s="38" t="s">
        <v>20</v>
      </c>
      <c r="B118" s="39" t="s">
        <v>20</v>
      </c>
      <c r="C118" s="39" t="s">
        <v>20</v>
      </c>
      <c r="D118" s="39" t="s">
        <v>23</v>
      </c>
      <c r="E118" s="40" t="s">
        <v>508</v>
      </c>
      <c r="F118" s="71">
        <v>23000000000</v>
      </c>
      <c r="G118" s="71">
        <v>0</v>
      </c>
      <c r="H118" s="71">
        <f t="shared" si="4"/>
        <v>23000000000</v>
      </c>
      <c r="I118" s="71">
        <v>8820600000</v>
      </c>
      <c r="J118" s="71">
        <v>75625080</v>
      </c>
      <c r="K118" s="71">
        <v>0</v>
      </c>
      <c r="L118" s="71">
        <f t="shared" si="5"/>
        <v>75625080</v>
      </c>
      <c r="M118" s="73">
        <f t="shared" si="7"/>
        <v>0.8573688864703081</v>
      </c>
      <c r="N118" s="72">
        <f t="shared" si="6"/>
        <v>8744974920</v>
      </c>
    </row>
    <row r="119" spans="1:14" ht="27.75" customHeight="1">
      <c r="A119" s="38" t="s">
        <v>20</v>
      </c>
      <c r="B119" s="39" t="s">
        <v>20</v>
      </c>
      <c r="C119" s="39" t="s">
        <v>28</v>
      </c>
      <c r="D119" s="39" t="s">
        <v>20</v>
      </c>
      <c r="E119" s="40" t="s">
        <v>194</v>
      </c>
      <c r="F119" s="71">
        <v>2476140000</v>
      </c>
      <c r="G119" s="71">
        <v>0</v>
      </c>
      <c r="H119" s="71">
        <f t="shared" si="4"/>
        <v>2476140000</v>
      </c>
      <c r="I119" s="71">
        <v>323040000</v>
      </c>
      <c r="J119" s="71">
        <v>86477136</v>
      </c>
      <c r="K119" s="71">
        <v>0</v>
      </c>
      <c r="L119" s="71">
        <f t="shared" si="5"/>
        <v>86477136</v>
      </c>
      <c r="M119" s="73">
        <f t="shared" si="7"/>
        <v>26.769791976225854</v>
      </c>
      <c r="N119" s="72">
        <f t="shared" si="6"/>
        <v>236562864</v>
      </c>
    </row>
    <row r="120" spans="1:14" ht="27.75" customHeight="1">
      <c r="A120" s="38" t="s">
        <v>20</v>
      </c>
      <c r="B120" s="39" t="s">
        <v>28</v>
      </c>
      <c r="C120" s="39" t="s">
        <v>20</v>
      </c>
      <c r="D120" s="39" t="s">
        <v>20</v>
      </c>
      <c r="E120" s="40" t="s">
        <v>195</v>
      </c>
      <c r="F120" s="71">
        <v>4444000000</v>
      </c>
      <c r="G120" s="71">
        <v>0</v>
      </c>
      <c r="H120" s="71">
        <f t="shared" si="4"/>
        <v>4444000000</v>
      </c>
      <c r="I120" s="71">
        <v>150825000</v>
      </c>
      <c r="J120" s="71">
        <v>8811240</v>
      </c>
      <c r="K120" s="71">
        <v>10060000</v>
      </c>
      <c r="L120" s="71">
        <f t="shared" si="5"/>
        <v>18871240</v>
      </c>
      <c r="M120" s="73">
        <f t="shared" si="7"/>
        <v>12.5120106083209</v>
      </c>
      <c r="N120" s="72">
        <f t="shared" si="6"/>
        <v>131953760</v>
      </c>
    </row>
    <row r="121" spans="1:14" ht="27.75" customHeight="1">
      <c r="A121" s="38" t="s">
        <v>20</v>
      </c>
      <c r="B121" s="39" t="s">
        <v>20</v>
      </c>
      <c r="C121" s="39" t="s">
        <v>20</v>
      </c>
      <c r="D121" s="39" t="s">
        <v>20</v>
      </c>
      <c r="E121" s="40" t="s">
        <v>196</v>
      </c>
      <c r="F121" s="71">
        <v>244000000</v>
      </c>
      <c r="G121" s="71">
        <v>0</v>
      </c>
      <c r="H121" s="71">
        <f t="shared" si="4"/>
        <v>244000000</v>
      </c>
      <c r="I121" s="71">
        <v>32500000</v>
      </c>
      <c r="J121" s="71">
        <v>0</v>
      </c>
      <c r="K121" s="71">
        <v>10000000</v>
      </c>
      <c r="L121" s="71">
        <f t="shared" si="5"/>
        <v>10000000</v>
      </c>
      <c r="M121" s="73">
        <f t="shared" si="7"/>
        <v>30.76923076923077</v>
      </c>
      <c r="N121" s="72">
        <f t="shared" si="6"/>
        <v>22500000</v>
      </c>
    </row>
    <row r="122" spans="1:14" ht="27.75" customHeight="1">
      <c r="A122" s="38" t="s">
        <v>20</v>
      </c>
      <c r="B122" s="39" t="s">
        <v>20</v>
      </c>
      <c r="C122" s="39" t="s">
        <v>23</v>
      </c>
      <c r="D122" s="39" t="s">
        <v>20</v>
      </c>
      <c r="E122" s="40" t="s">
        <v>197</v>
      </c>
      <c r="F122" s="71">
        <v>244000000</v>
      </c>
      <c r="G122" s="71">
        <v>0</v>
      </c>
      <c r="H122" s="71">
        <f t="shared" si="4"/>
        <v>244000000</v>
      </c>
      <c r="I122" s="71">
        <v>32500000</v>
      </c>
      <c r="J122" s="71">
        <v>0</v>
      </c>
      <c r="K122" s="71">
        <v>10000000</v>
      </c>
      <c r="L122" s="71">
        <f t="shared" si="5"/>
        <v>10000000</v>
      </c>
      <c r="M122" s="73">
        <f t="shared" si="7"/>
        <v>30.76923076923077</v>
      </c>
      <c r="N122" s="72">
        <f t="shared" si="6"/>
        <v>22500000</v>
      </c>
    </row>
    <row r="123" spans="1:14" ht="27.75" customHeight="1">
      <c r="A123" s="38" t="s">
        <v>20</v>
      </c>
      <c r="B123" s="39" t="s">
        <v>20</v>
      </c>
      <c r="C123" s="39" t="s">
        <v>20</v>
      </c>
      <c r="D123" s="39" t="s">
        <v>23</v>
      </c>
      <c r="E123" s="40" t="s">
        <v>198</v>
      </c>
      <c r="F123" s="71">
        <v>244000000</v>
      </c>
      <c r="G123" s="71">
        <v>0</v>
      </c>
      <c r="H123" s="71">
        <f t="shared" si="4"/>
        <v>244000000</v>
      </c>
      <c r="I123" s="71">
        <v>32500000</v>
      </c>
      <c r="J123" s="71">
        <v>0</v>
      </c>
      <c r="K123" s="71">
        <v>10000000</v>
      </c>
      <c r="L123" s="71">
        <f t="shared" si="5"/>
        <v>10000000</v>
      </c>
      <c r="M123" s="73">
        <f t="shared" si="7"/>
        <v>30.76923076923077</v>
      </c>
      <c r="N123" s="72">
        <f t="shared" si="6"/>
        <v>22500000</v>
      </c>
    </row>
    <row r="124" spans="1:14" ht="27.75" customHeight="1">
      <c r="A124" s="76" t="s">
        <v>20</v>
      </c>
      <c r="B124" s="77" t="s">
        <v>20</v>
      </c>
      <c r="C124" s="77" t="s">
        <v>20</v>
      </c>
      <c r="D124" s="77" t="s">
        <v>20</v>
      </c>
      <c r="E124" s="78" t="s">
        <v>199</v>
      </c>
      <c r="F124" s="79">
        <v>4200000000</v>
      </c>
      <c r="G124" s="79">
        <v>0</v>
      </c>
      <c r="H124" s="79">
        <f t="shared" si="4"/>
        <v>4200000000</v>
      </c>
      <c r="I124" s="79">
        <v>118325000</v>
      </c>
      <c r="J124" s="79">
        <v>8811240</v>
      </c>
      <c r="K124" s="79">
        <v>60000</v>
      </c>
      <c r="L124" s="79">
        <f t="shared" si="5"/>
        <v>8871240</v>
      </c>
      <c r="M124" s="80">
        <f t="shared" si="7"/>
        <v>7.497350517642087</v>
      </c>
      <c r="N124" s="81">
        <f t="shared" si="6"/>
        <v>109453760</v>
      </c>
    </row>
    <row r="125" spans="1:14" ht="27" customHeight="1">
      <c r="A125" s="38" t="s">
        <v>20</v>
      </c>
      <c r="B125" s="39" t="s">
        <v>20</v>
      </c>
      <c r="C125" s="39" t="s">
        <v>21</v>
      </c>
      <c r="D125" s="39" t="s">
        <v>20</v>
      </c>
      <c r="E125" s="40" t="s">
        <v>200</v>
      </c>
      <c r="F125" s="71">
        <v>4200000000</v>
      </c>
      <c r="G125" s="71">
        <v>0</v>
      </c>
      <c r="H125" s="71">
        <f t="shared" si="4"/>
        <v>4200000000</v>
      </c>
      <c r="I125" s="71">
        <v>118325000</v>
      </c>
      <c r="J125" s="71">
        <v>8811240</v>
      </c>
      <c r="K125" s="71">
        <v>60000</v>
      </c>
      <c r="L125" s="71">
        <f t="shared" si="5"/>
        <v>8871240</v>
      </c>
      <c r="M125" s="73">
        <f t="shared" si="7"/>
        <v>7.497350517642087</v>
      </c>
      <c r="N125" s="72">
        <f t="shared" si="6"/>
        <v>109453760</v>
      </c>
    </row>
    <row r="126" spans="1:14" ht="27" customHeight="1">
      <c r="A126" s="38" t="s">
        <v>20</v>
      </c>
      <c r="B126" s="39" t="s">
        <v>20</v>
      </c>
      <c r="C126" s="39" t="s">
        <v>20</v>
      </c>
      <c r="D126" s="39" t="s">
        <v>23</v>
      </c>
      <c r="E126" s="40" t="s">
        <v>201</v>
      </c>
      <c r="F126" s="71">
        <v>4200000000</v>
      </c>
      <c r="G126" s="71">
        <v>0</v>
      </c>
      <c r="H126" s="71">
        <f t="shared" si="4"/>
        <v>4200000000</v>
      </c>
      <c r="I126" s="71">
        <v>118325000</v>
      </c>
      <c r="J126" s="71">
        <v>8811240</v>
      </c>
      <c r="K126" s="71">
        <v>60000</v>
      </c>
      <c r="L126" s="71">
        <f t="shared" si="5"/>
        <v>8871240</v>
      </c>
      <c r="M126" s="73">
        <f t="shared" si="7"/>
        <v>7.497350517642087</v>
      </c>
      <c r="N126" s="72">
        <f t="shared" si="6"/>
        <v>109453760</v>
      </c>
    </row>
    <row r="127" spans="1:14" ht="27" customHeight="1">
      <c r="A127" s="38" t="s">
        <v>20</v>
      </c>
      <c r="B127" s="39" t="s">
        <v>32</v>
      </c>
      <c r="C127" s="39" t="s">
        <v>20</v>
      </c>
      <c r="D127" s="39" t="s">
        <v>20</v>
      </c>
      <c r="E127" s="40" t="s">
        <v>202</v>
      </c>
      <c r="F127" s="71">
        <v>100000000</v>
      </c>
      <c r="G127" s="71">
        <v>0</v>
      </c>
      <c r="H127" s="71">
        <f t="shared" si="4"/>
        <v>100000000</v>
      </c>
      <c r="I127" s="71">
        <v>6900000</v>
      </c>
      <c r="J127" s="71">
        <v>3807323</v>
      </c>
      <c r="K127" s="71">
        <v>2884900</v>
      </c>
      <c r="L127" s="71">
        <f t="shared" si="5"/>
        <v>6692223</v>
      </c>
      <c r="M127" s="73">
        <f t="shared" si="7"/>
        <v>96.98873913043478</v>
      </c>
      <c r="N127" s="72">
        <f t="shared" si="6"/>
        <v>207777</v>
      </c>
    </row>
    <row r="128" spans="1:14" ht="27" customHeight="1">
      <c r="A128" s="38" t="s">
        <v>20</v>
      </c>
      <c r="B128" s="39" t="s">
        <v>20</v>
      </c>
      <c r="C128" s="39" t="s">
        <v>20</v>
      </c>
      <c r="D128" s="39" t="s">
        <v>20</v>
      </c>
      <c r="E128" s="40" t="s">
        <v>203</v>
      </c>
      <c r="F128" s="71">
        <v>100000000</v>
      </c>
      <c r="G128" s="71">
        <v>0</v>
      </c>
      <c r="H128" s="71">
        <f t="shared" si="4"/>
        <v>100000000</v>
      </c>
      <c r="I128" s="71">
        <v>6900000</v>
      </c>
      <c r="J128" s="71">
        <v>3807323</v>
      </c>
      <c r="K128" s="71">
        <v>2884900</v>
      </c>
      <c r="L128" s="71">
        <f t="shared" si="5"/>
        <v>6692223</v>
      </c>
      <c r="M128" s="73">
        <f t="shared" si="7"/>
        <v>96.98873913043478</v>
      </c>
      <c r="N128" s="72">
        <f t="shared" si="6"/>
        <v>207777</v>
      </c>
    </row>
    <row r="129" spans="1:14" ht="27" customHeight="1">
      <c r="A129" s="38" t="s">
        <v>20</v>
      </c>
      <c r="B129" s="39" t="s">
        <v>20</v>
      </c>
      <c r="C129" s="39" t="s">
        <v>23</v>
      </c>
      <c r="D129" s="39" t="s">
        <v>20</v>
      </c>
      <c r="E129" s="40" t="s">
        <v>204</v>
      </c>
      <c r="F129" s="71">
        <v>100000000</v>
      </c>
      <c r="G129" s="71">
        <v>0</v>
      </c>
      <c r="H129" s="71">
        <f t="shared" si="4"/>
        <v>100000000</v>
      </c>
      <c r="I129" s="71">
        <v>6900000</v>
      </c>
      <c r="J129" s="71">
        <v>3807323</v>
      </c>
      <c r="K129" s="71">
        <v>2884900</v>
      </c>
      <c r="L129" s="71">
        <f t="shared" si="5"/>
        <v>6692223</v>
      </c>
      <c r="M129" s="73">
        <f t="shared" si="7"/>
        <v>96.98873913043478</v>
      </c>
      <c r="N129" s="72">
        <f t="shared" si="6"/>
        <v>207777</v>
      </c>
    </row>
    <row r="130" spans="1:14" ht="27" customHeight="1">
      <c r="A130" s="38" t="s">
        <v>20</v>
      </c>
      <c r="B130" s="39" t="s">
        <v>20</v>
      </c>
      <c r="C130" s="39" t="s">
        <v>20</v>
      </c>
      <c r="D130" s="39" t="s">
        <v>23</v>
      </c>
      <c r="E130" s="40" t="s">
        <v>205</v>
      </c>
      <c r="F130" s="71">
        <v>100000000</v>
      </c>
      <c r="G130" s="71">
        <v>0</v>
      </c>
      <c r="H130" s="71">
        <f t="shared" si="4"/>
        <v>100000000</v>
      </c>
      <c r="I130" s="71">
        <v>6900000</v>
      </c>
      <c r="J130" s="71">
        <v>3807323</v>
      </c>
      <c r="K130" s="71">
        <v>2884900</v>
      </c>
      <c r="L130" s="71">
        <f t="shared" si="5"/>
        <v>6692223</v>
      </c>
      <c r="M130" s="73">
        <f t="shared" si="7"/>
        <v>96.98873913043478</v>
      </c>
      <c r="N130" s="72">
        <f t="shared" si="6"/>
        <v>207777</v>
      </c>
    </row>
    <row r="131" spans="1:14" ht="27" customHeight="1">
      <c r="A131" s="38" t="s">
        <v>20</v>
      </c>
      <c r="B131" s="39" t="s">
        <v>36</v>
      </c>
      <c r="C131" s="39" t="s">
        <v>20</v>
      </c>
      <c r="D131" s="39" t="s">
        <v>20</v>
      </c>
      <c r="E131" s="40" t="s">
        <v>206</v>
      </c>
      <c r="F131" s="71">
        <v>10000000</v>
      </c>
      <c r="G131" s="71">
        <v>0</v>
      </c>
      <c r="H131" s="71">
        <f t="shared" si="4"/>
        <v>10000000</v>
      </c>
      <c r="I131" s="71">
        <v>2400000</v>
      </c>
      <c r="J131" s="71">
        <v>1220080</v>
      </c>
      <c r="K131" s="71">
        <v>0</v>
      </c>
      <c r="L131" s="71">
        <f t="shared" si="5"/>
        <v>1220080</v>
      </c>
      <c r="M131" s="73">
        <f t="shared" si="7"/>
        <v>50.836666666666666</v>
      </c>
      <c r="N131" s="72">
        <f t="shared" si="6"/>
        <v>1179920</v>
      </c>
    </row>
    <row r="132" spans="1:14" ht="27" customHeight="1">
      <c r="A132" s="38" t="s">
        <v>20</v>
      </c>
      <c r="B132" s="39" t="s">
        <v>20</v>
      </c>
      <c r="C132" s="39" t="s">
        <v>20</v>
      </c>
      <c r="D132" s="39" t="s">
        <v>20</v>
      </c>
      <c r="E132" s="40" t="s">
        <v>207</v>
      </c>
      <c r="F132" s="71">
        <v>10000000</v>
      </c>
      <c r="G132" s="71">
        <v>0</v>
      </c>
      <c r="H132" s="71">
        <f t="shared" si="4"/>
        <v>10000000</v>
      </c>
      <c r="I132" s="71">
        <v>2400000</v>
      </c>
      <c r="J132" s="71">
        <v>1220080</v>
      </c>
      <c r="K132" s="71">
        <v>0</v>
      </c>
      <c r="L132" s="71">
        <f t="shared" si="5"/>
        <v>1220080</v>
      </c>
      <c r="M132" s="73">
        <f t="shared" si="7"/>
        <v>50.836666666666666</v>
      </c>
      <c r="N132" s="72">
        <f t="shared" si="6"/>
        <v>1179920</v>
      </c>
    </row>
    <row r="133" spans="1:14" ht="27" customHeight="1">
      <c r="A133" s="38" t="s">
        <v>20</v>
      </c>
      <c r="B133" s="39" t="s">
        <v>20</v>
      </c>
      <c r="C133" s="39" t="s">
        <v>23</v>
      </c>
      <c r="D133" s="39" t="s">
        <v>20</v>
      </c>
      <c r="E133" s="40" t="s">
        <v>208</v>
      </c>
      <c r="F133" s="71">
        <v>10000000</v>
      </c>
      <c r="G133" s="71">
        <v>0</v>
      </c>
      <c r="H133" s="71">
        <f t="shared" si="4"/>
        <v>10000000</v>
      </c>
      <c r="I133" s="71">
        <v>2400000</v>
      </c>
      <c r="J133" s="71">
        <v>1220080</v>
      </c>
      <c r="K133" s="71">
        <v>0</v>
      </c>
      <c r="L133" s="71">
        <f t="shared" si="5"/>
        <v>1220080</v>
      </c>
      <c r="M133" s="73">
        <f t="shared" si="7"/>
        <v>50.836666666666666</v>
      </c>
      <c r="N133" s="72">
        <f t="shared" si="6"/>
        <v>1179920</v>
      </c>
    </row>
    <row r="134" spans="1:14" ht="27" customHeight="1">
      <c r="A134" s="38" t="s">
        <v>40</v>
      </c>
      <c r="B134" s="39" t="s">
        <v>20</v>
      </c>
      <c r="C134" s="39" t="s">
        <v>20</v>
      </c>
      <c r="D134" s="39" t="s">
        <v>20</v>
      </c>
      <c r="E134" s="40" t="s">
        <v>209</v>
      </c>
      <c r="F134" s="71">
        <f>F135+F149+F163+F170+F174+F180+F191+F197+F201</f>
        <v>62526562000</v>
      </c>
      <c r="G134" s="71">
        <v>0</v>
      </c>
      <c r="H134" s="71">
        <f t="shared" si="4"/>
        <v>62526562000</v>
      </c>
      <c r="I134" s="71">
        <f>I135+I149+I163+I170+I174+I180+I191+I197+I201</f>
        <v>15011868000</v>
      </c>
      <c r="J134" s="71">
        <f>J135+J149+J163+J170+J174+J180+J191+J197+J201</f>
        <v>10573744952</v>
      </c>
      <c r="K134" s="71">
        <f>K135+K149+K163+K170+K174+K180+K191+K197+K201</f>
        <v>2705920234</v>
      </c>
      <c r="L134" s="71">
        <f t="shared" si="5"/>
        <v>13279665186</v>
      </c>
      <c r="M134" s="73">
        <f t="shared" si="7"/>
        <v>88.46111080912782</v>
      </c>
      <c r="N134" s="72">
        <f t="shared" si="6"/>
        <v>1732202814</v>
      </c>
    </row>
    <row r="135" spans="1:14" ht="27" customHeight="1">
      <c r="A135" s="38" t="s">
        <v>20</v>
      </c>
      <c r="B135" s="39" t="s">
        <v>23</v>
      </c>
      <c r="C135" s="39" t="s">
        <v>20</v>
      </c>
      <c r="D135" s="39" t="s">
        <v>20</v>
      </c>
      <c r="E135" s="40" t="s">
        <v>210</v>
      </c>
      <c r="F135" s="71">
        <v>7731825000</v>
      </c>
      <c r="G135" s="71">
        <v>0</v>
      </c>
      <c r="H135" s="71">
        <f aca="true" t="shared" si="8" ref="H135:H198">F135+G135</f>
        <v>7731825000</v>
      </c>
      <c r="I135" s="71">
        <v>1214277000</v>
      </c>
      <c r="J135" s="71">
        <v>1191709040</v>
      </c>
      <c r="K135" s="71">
        <v>21554600</v>
      </c>
      <c r="L135" s="71">
        <f aca="true" t="shared" si="9" ref="L135:L198">J135+K135</f>
        <v>1213263640</v>
      </c>
      <c r="M135" s="73">
        <f aca="true" t="shared" si="10" ref="M135:M198">(L135/I135)*100</f>
        <v>99.91654622462585</v>
      </c>
      <c r="N135" s="72">
        <f aca="true" t="shared" si="11" ref="N135:N198">I135-L135</f>
        <v>1013360</v>
      </c>
    </row>
    <row r="136" spans="1:14" ht="27" customHeight="1">
      <c r="A136" s="38" t="s">
        <v>20</v>
      </c>
      <c r="B136" s="39" t="s">
        <v>20</v>
      </c>
      <c r="C136" s="39" t="s">
        <v>20</v>
      </c>
      <c r="D136" s="39" t="s">
        <v>20</v>
      </c>
      <c r="E136" s="40" t="s">
        <v>211</v>
      </c>
      <c r="F136" s="71">
        <v>7451825000</v>
      </c>
      <c r="G136" s="71">
        <v>0</v>
      </c>
      <c r="H136" s="71">
        <f t="shared" si="8"/>
        <v>7451825000</v>
      </c>
      <c r="I136" s="71">
        <v>1213987000</v>
      </c>
      <c r="J136" s="71">
        <v>1191674340</v>
      </c>
      <c r="K136" s="71">
        <v>21554600</v>
      </c>
      <c r="L136" s="71">
        <f t="shared" si="9"/>
        <v>1213228940</v>
      </c>
      <c r="M136" s="73">
        <f t="shared" si="10"/>
        <v>99.93755616822915</v>
      </c>
      <c r="N136" s="72">
        <f t="shared" si="11"/>
        <v>758060</v>
      </c>
    </row>
    <row r="137" spans="1:14" ht="27" customHeight="1">
      <c r="A137" s="38" t="s">
        <v>20</v>
      </c>
      <c r="B137" s="39" t="s">
        <v>20</v>
      </c>
      <c r="C137" s="39" t="s">
        <v>23</v>
      </c>
      <c r="D137" s="39" t="s">
        <v>20</v>
      </c>
      <c r="E137" s="40" t="s">
        <v>212</v>
      </c>
      <c r="F137" s="71">
        <v>590000000</v>
      </c>
      <c r="G137" s="71">
        <v>0</v>
      </c>
      <c r="H137" s="71">
        <f t="shared" si="8"/>
        <v>590000000</v>
      </c>
      <c r="I137" s="71">
        <v>74243000</v>
      </c>
      <c r="J137" s="71">
        <v>74243000</v>
      </c>
      <c r="K137" s="71">
        <v>0</v>
      </c>
      <c r="L137" s="71">
        <f t="shared" si="9"/>
        <v>74243000</v>
      </c>
      <c r="M137" s="73">
        <f t="shared" si="10"/>
        <v>100</v>
      </c>
      <c r="N137" s="72">
        <f t="shared" si="11"/>
        <v>0</v>
      </c>
    </row>
    <row r="138" spans="1:14" ht="27" customHeight="1">
      <c r="A138" s="38" t="s">
        <v>20</v>
      </c>
      <c r="B138" s="39" t="s">
        <v>20</v>
      </c>
      <c r="C138" s="39" t="s">
        <v>20</v>
      </c>
      <c r="D138" s="39" t="s">
        <v>23</v>
      </c>
      <c r="E138" s="40" t="s">
        <v>213</v>
      </c>
      <c r="F138" s="71">
        <v>590000000</v>
      </c>
      <c r="G138" s="71">
        <v>0</v>
      </c>
      <c r="H138" s="71">
        <f t="shared" si="8"/>
        <v>590000000</v>
      </c>
      <c r="I138" s="71">
        <v>74243000</v>
      </c>
      <c r="J138" s="71">
        <v>74243000</v>
      </c>
      <c r="K138" s="71">
        <v>0</v>
      </c>
      <c r="L138" s="71">
        <f t="shared" si="9"/>
        <v>74243000</v>
      </c>
      <c r="M138" s="73">
        <f t="shared" si="10"/>
        <v>100</v>
      </c>
      <c r="N138" s="72">
        <f t="shared" si="11"/>
        <v>0</v>
      </c>
    </row>
    <row r="139" spans="1:14" ht="27" customHeight="1">
      <c r="A139" s="38" t="s">
        <v>20</v>
      </c>
      <c r="B139" s="39" t="s">
        <v>20</v>
      </c>
      <c r="C139" s="39" t="s">
        <v>21</v>
      </c>
      <c r="D139" s="39" t="s">
        <v>20</v>
      </c>
      <c r="E139" s="40" t="s">
        <v>214</v>
      </c>
      <c r="F139" s="71">
        <v>6852765000</v>
      </c>
      <c r="G139" s="71">
        <v>0</v>
      </c>
      <c r="H139" s="71">
        <f t="shared" si="8"/>
        <v>6852765000</v>
      </c>
      <c r="I139" s="71">
        <v>1137214000</v>
      </c>
      <c r="J139" s="71">
        <v>1114903480</v>
      </c>
      <c r="K139" s="71">
        <v>21554600</v>
      </c>
      <c r="L139" s="71">
        <f t="shared" si="9"/>
        <v>1136458080</v>
      </c>
      <c r="M139" s="73">
        <f t="shared" si="10"/>
        <v>99.93352878174204</v>
      </c>
      <c r="N139" s="72">
        <f t="shared" si="11"/>
        <v>755920</v>
      </c>
    </row>
    <row r="140" spans="1:14" ht="27" customHeight="1">
      <c r="A140" s="38" t="s">
        <v>20</v>
      </c>
      <c r="B140" s="39" t="s">
        <v>20</v>
      </c>
      <c r="C140" s="39" t="s">
        <v>20</v>
      </c>
      <c r="D140" s="39" t="s">
        <v>23</v>
      </c>
      <c r="E140" s="40" t="s">
        <v>215</v>
      </c>
      <c r="F140" s="71">
        <v>124000000</v>
      </c>
      <c r="G140" s="71">
        <v>0</v>
      </c>
      <c r="H140" s="71">
        <f t="shared" si="8"/>
        <v>124000000</v>
      </c>
      <c r="I140" s="71">
        <v>26660000</v>
      </c>
      <c r="J140" s="71">
        <v>26660000</v>
      </c>
      <c r="K140" s="71">
        <v>0</v>
      </c>
      <c r="L140" s="71">
        <f t="shared" si="9"/>
        <v>26660000</v>
      </c>
      <c r="M140" s="73">
        <f t="shared" si="10"/>
        <v>100</v>
      </c>
      <c r="N140" s="72">
        <f t="shared" si="11"/>
        <v>0</v>
      </c>
    </row>
    <row r="141" spans="1:14" ht="27" customHeight="1">
      <c r="A141" s="38" t="s">
        <v>20</v>
      </c>
      <c r="B141" s="39" t="s">
        <v>20</v>
      </c>
      <c r="C141" s="39" t="s">
        <v>20</v>
      </c>
      <c r="D141" s="39" t="s">
        <v>21</v>
      </c>
      <c r="E141" s="40" t="s">
        <v>216</v>
      </c>
      <c r="F141" s="71">
        <v>31515000</v>
      </c>
      <c r="G141" s="71">
        <v>0</v>
      </c>
      <c r="H141" s="71">
        <f t="shared" si="8"/>
        <v>31515000</v>
      </c>
      <c r="I141" s="71">
        <v>6072000</v>
      </c>
      <c r="J141" s="71">
        <v>6071860</v>
      </c>
      <c r="K141" s="71">
        <v>0</v>
      </c>
      <c r="L141" s="71">
        <f t="shared" si="9"/>
        <v>6071860</v>
      </c>
      <c r="M141" s="73">
        <f t="shared" si="10"/>
        <v>99.99769433465086</v>
      </c>
      <c r="N141" s="72">
        <f t="shared" si="11"/>
        <v>140</v>
      </c>
    </row>
    <row r="142" spans="1:14" ht="27" customHeight="1">
      <c r="A142" s="38" t="s">
        <v>20</v>
      </c>
      <c r="B142" s="39" t="s">
        <v>20</v>
      </c>
      <c r="C142" s="39" t="s">
        <v>20</v>
      </c>
      <c r="D142" s="39" t="s">
        <v>28</v>
      </c>
      <c r="E142" s="40" t="s">
        <v>217</v>
      </c>
      <c r="F142" s="71">
        <v>6197250000</v>
      </c>
      <c r="G142" s="71">
        <v>0</v>
      </c>
      <c r="H142" s="71">
        <f t="shared" si="8"/>
        <v>6197250000</v>
      </c>
      <c r="I142" s="71">
        <v>1038461000</v>
      </c>
      <c r="J142" s="71">
        <v>1016150620</v>
      </c>
      <c r="K142" s="71">
        <v>21554600</v>
      </c>
      <c r="L142" s="71">
        <f t="shared" si="9"/>
        <v>1037705220</v>
      </c>
      <c r="M142" s="73">
        <f t="shared" si="10"/>
        <v>99.927221147448</v>
      </c>
      <c r="N142" s="72">
        <f t="shared" si="11"/>
        <v>755780</v>
      </c>
    </row>
    <row r="143" spans="1:14" ht="27" customHeight="1">
      <c r="A143" s="38" t="s">
        <v>20</v>
      </c>
      <c r="B143" s="39" t="s">
        <v>20</v>
      </c>
      <c r="C143" s="39" t="s">
        <v>20</v>
      </c>
      <c r="D143" s="39" t="s">
        <v>32</v>
      </c>
      <c r="E143" s="40" t="s">
        <v>218</v>
      </c>
      <c r="F143" s="71">
        <v>180000000</v>
      </c>
      <c r="G143" s="71">
        <v>0</v>
      </c>
      <c r="H143" s="71">
        <f t="shared" si="8"/>
        <v>180000000</v>
      </c>
      <c r="I143" s="71">
        <v>36226000</v>
      </c>
      <c r="J143" s="71">
        <v>36226000</v>
      </c>
      <c r="K143" s="71">
        <v>0</v>
      </c>
      <c r="L143" s="71">
        <f t="shared" si="9"/>
        <v>36226000</v>
      </c>
      <c r="M143" s="73">
        <f t="shared" si="10"/>
        <v>100</v>
      </c>
      <c r="N143" s="72">
        <f t="shared" si="11"/>
        <v>0</v>
      </c>
    </row>
    <row r="144" spans="1:14" ht="27" customHeight="1">
      <c r="A144" s="38" t="s">
        <v>20</v>
      </c>
      <c r="B144" s="39" t="s">
        <v>20</v>
      </c>
      <c r="C144" s="39" t="s">
        <v>20</v>
      </c>
      <c r="D144" s="39" t="s">
        <v>36</v>
      </c>
      <c r="E144" s="40" t="s">
        <v>219</v>
      </c>
      <c r="F144" s="71">
        <v>320000000</v>
      </c>
      <c r="G144" s="71">
        <v>0</v>
      </c>
      <c r="H144" s="71">
        <f t="shared" si="8"/>
        <v>320000000</v>
      </c>
      <c r="I144" s="71">
        <v>29795000</v>
      </c>
      <c r="J144" s="71">
        <v>29795000</v>
      </c>
      <c r="K144" s="71">
        <v>0</v>
      </c>
      <c r="L144" s="71">
        <f t="shared" si="9"/>
        <v>29795000</v>
      </c>
      <c r="M144" s="73">
        <f t="shared" si="10"/>
        <v>100</v>
      </c>
      <c r="N144" s="72">
        <f t="shared" si="11"/>
        <v>0</v>
      </c>
    </row>
    <row r="145" spans="1:14" ht="27" customHeight="1">
      <c r="A145" s="38" t="s">
        <v>20</v>
      </c>
      <c r="B145" s="39" t="s">
        <v>20</v>
      </c>
      <c r="C145" s="39" t="s">
        <v>28</v>
      </c>
      <c r="D145" s="39" t="s">
        <v>20</v>
      </c>
      <c r="E145" s="40" t="s">
        <v>220</v>
      </c>
      <c r="F145" s="71">
        <v>9060000</v>
      </c>
      <c r="G145" s="71">
        <v>0</v>
      </c>
      <c r="H145" s="71">
        <f t="shared" si="8"/>
        <v>9060000</v>
      </c>
      <c r="I145" s="71">
        <v>2530000</v>
      </c>
      <c r="J145" s="71">
        <v>2527860</v>
      </c>
      <c r="K145" s="71">
        <v>0</v>
      </c>
      <c r="L145" s="71">
        <f t="shared" si="9"/>
        <v>2527860</v>
      </c>
      <c r="M145" s="73">
        <f t="shared" si="10"/>
        <v>99.91541501976285</v>
      </c>
      <c r="N145" s="72">
        <f t="shared" si="11"/>
        <v>2140</v>
      </c>
    </row>
    <row r="146" spans="1:14" ht="27" customHeight="1">
      <c r="A146" s="38" t="s">
        <v>20</v>
      </c>
      <c r="B146" s="39" t="s">
        <v>20</v>
      </c>
      <c r="C146" s="39" t="s">
        <v>20</v>
      </c>
      <c r="D146" s="39" t="s">
        <v>20</v>
      </c>
      <c r="E146" s="40" t="s">
        <v>221</v>
      </c>
      <c r="F146" s="71">
        <v>280000000</v>
      </c>
      <c r="G146" s="71">
        <v>0</v>
      </c>
      <c r="H146" s="71">
        <f t="shared" si="8"/>
        <v>280000000</v>
      </c>
      <c r="I146" s="71">
        <v>290000</v>
      </c>
      <c r="J146" s="71">
        <v>34700</v>
      </c>
      <c r="K146" s="71">
        <v>0</v>
      </c>
      <c r="L146" s="71">
        <f t="shared" si="9"/>
        <v>34700</v>
      </c>
      <c r="M146" s="73">
        <f t="shared" si="10"/>
        <v>11.96551724137931</v>
      </c>
      <c r="N146" s="72">
        <f t="shared" si="11"/>
        <v>255300</v>
      </c>
    </row>
    <row r="147" spans="1:14" ht="27" customHeight="1">
      <c r="A147" s="38" t="s">
        <v>20</v>
      </c>
      <c r="B147" s="39" t="s">
        <v>20</v>
      </c>
      <c r="C147" s="39" t="s">
        <v>32</v>
      </c>
      <c r="D147" s="39" t="s">
        <v>20</v>
      </c>
      <c r="E147" s="40" t="s">
        <v>222</v>
      </c>
      <c r="F147" s="71">
        <v>280000000</v>
      </c>
      <c r="G147" s="71">
        <v>0</v>
      </c>
      <c r="H147" s="71">
        <f t="shared" si="8"/>
        <v>280000000</v>
      </c>
      <c r="I147" s="71">
        <v>290000</v>
      </c>
      <c r="J147" s="71">
        <v>34700</v>
      </c>
      <c r="K147" s="71">
        <v>0</v>
      </c>
      <c r="L147" s="71">
        <f t="shared" si="9"/>
        <v>34700</v>
      </c>
      <c r="M147" s="73">
        <f t="shared" si="10"/>
        <v>11.96551724137931</v>
      </c>
      <c r="N147" s="72">
        <f t="shared" si="11"/>
        <v>255300</v>
      </c>
    </row>
    <row r="148" spans="1:14" ht="27" customHeight="1">
      <c r="A148" s="76" t="s">
        <v>20</v>
      </c>
      <c r="B148" s="77" t="s">
        <v>20</v>
      </c>
      <c r="C148" s="77" t="s">
        <v>20</v>
      </c>
      <c r="D148" s="77" t="s">
        <v>23</v>
      </c>
      <c r="E148" s="78" t="s">
        <v>223</v>
      </c>
      <c r="F148" s="79">
        <v>280000000</v>
      </c>
      <c r="G148" s="79">
        <v>0</v>
      </c>
      <c r="H148" s="79">
        <f t="shared" si="8"/>
        <v>280000000</v>
      </c>
      <c r="I148" s="79">
        <v>290000</v>
      </c>
      <c r="J148" s="79">
        <v>34700</v>
      </c>
      <c r="K148" s="79">
        <v>0</v>
      </c>
      <c r="L148" s="79">
        <f t="shared" si="9"/>
        <v>34700</v>
      </c>
      <c r="M148" s="80">
        <f t="shared" si="10"/>
        <v>11.96551724137931</v>
      </c>
      <c r="N148" s="81">
        <f t="shared" si="11"/>
        <v>255300</v>
      </c>
    </row>
    <row r="149" spans="1:14" ht="27" customHeight="1">
      <c r="A149" s="38" t="s">
        <v>20</v>
      </c>
      <c r="B149" s="39" t="s">
        <v>21</v>
      </c>
      <c r="C149" s="39" t="s">
        <v>20</v>
      </c>
      <c r="D149" s="39" t="s">
        <v>20</v>
      </c>
      <c r="E149" s="40" t="s">
        <v>224</v>
      </c>
      <c r="F149" s="71">
        <v>9628080000</v>
      </c>
      <c r="G149" s="71">
        <v>0</v>
      </c>
      <c r="H149" s="71">
        <f t="shared" si="8"/>
        <v>9628080000</v>
      </c>
      <c r="I149" s="71">
        <v>2140181000</v>
      </c>
      <c r="J149" s="71">
        <v>1933923570</v>
      </c>
      <c r="K149" s="71">
        <v>92707083</v>
      </c>
      <c r="L149" s="71">
        <f t="shared" si="9"/>
        <v>2026630653</v>
      </c>
      <c r="M149" s="73">
        <f t="shared" si="10"/>
        <v>94.69435776693653</v>
      </c>
      <c r="N149" s="72">
        <f t="shared" si="11"/>
        <v>113550347</v>
      </c>
    </row>
    <row r="150" spans="1:14" ht="27" customHeight="1">
      <c r="A150" s="38" t="s">
        <v>20</v>
      </c>
      <c r="B150" s="39" t="s">
        <v>20</v>
      </c>
      <c r="C150" s="39" t="s">
        <v>20</v>
      </c>
      <c r="D150" s="39" t="s">
        <v>20</v>
      </c>
      <c r="E150" s="40" t="s">
        <v>225</v>
      </c>
      <c r="F150" s="71">
        <v>5486080000</v>
      </c>
      <c r="G150" s="71">
        <v>0</v>
      </c>
      <c r="H150" s="71">
        <f t="shared" si="8"/>
        <v>5486080000</v>
      </c>
      <c r="I150" s="71">
        <v>929553000</v>
      </c>
      <c r="J150" s="71">
        <v>845363563</v>
      </c>
      <c r="K150" s="71">
        <v>0</v>
      </c>
      <c r="L150" s="71">
        <f t="shared" si="9"/>
        <v>845363563</v>
      </c>
      <c r="M150" s="73">
        <f t="shared" si="10"/>
        <v>90.94301917158032</v>
      </c>
      <c r="N150" s="72">
        <f t="shared" si="11"/>
        <v>84189437</v>
      </c>
    </row>
    <row r="151" spans="1:14" ht="27" customHeight="1">
      <c r="A151" s="38" t="s">
        <v>20</v>
      </c>
      <c r="B151" s="39" t="s">
        <v>20</v>
      </c>
      <c r="C151" s="39" t="s">
        <v>23</v>
      </c>
      <c r="D151" s="39" t="s">
        <v>20</v>
      </c>
      <c r="E151" s="40" t="s">
        <v>226</v>
      </c>
      <c r="F151" s="71">
        <v>690000000</v>
      </c>
      <c r="G151" s="71">
        <v>0</v>
      </c>
      <c r="H151" s="71">
        <f t="shared" si="8"/>
        <v>690000000</v>
      </c>
      <c r="I151" s="71">
        <v>113240000</v>
      </c>
      <c r="J151" s="71">
        <v>89602000</v>
      </c>
      <c r="K151" s="71">
        <v>0</v>
      </c>
      <c r="L151" s="71">
        <f t="shared" si="9"/>
        <v>89602000</v>
      </c>
      <c r="M151" s="73">
        <f t="shared" si="10"/>
        <v>79.12575061815613</v>
      </c>
      <c r="N151" s="72">
        <f t="shared" si="11"/>
        <v>23638000</v>
      </c>
    </row>
    <row r="152" spans="1:14" ht="27" customHeight="1">
      <c r="A152" s="38" t="s">
        <v>20</v>
      </c>
      <c r="B152" s="39" t="s">
        <v>20</v>
      </c>
      <c r="C152" s="39" t="s">
        <v>20</v>
      </c>
      <c r="D152" s="39" t="s">
        <v>23</v>
      </c>
      <c r="E152" s="40" t="s">
        <v>227</v>
      </c>
      <c r="F152" s="71">
        <v>690000000</v>
      </c>
      <c r="G152" s="71">
        <v>0</v>
      </c>
      <c r="H152" s="71">
        <f t="shared" si="8"/>
        <v>690000000</v>
      </c>
      <c r="I152" s="71">
        <v>113240000</v>
      </c>
      <c r="J152" s="71">
        <v>89602000</v>
      </c>
      <c r="K152" s="71">
        <v>0</v>
      </c>
      <c r="L152" s="71">
        <f t="shared" si="9"/>
        <v>89602000</v>
      </c>
      <c r="M152" s="73">
        <f t="shared" si="10"/>
        <v>79.12575061815613</v>
      </c>
      <c r="N152" s="72">
        <f t="shared" si="11"/>
        <v>23638000</v>
      </c>
    </row>
    <row r="153" spans="1:14" ht="27" customHeight="1">
      <c r="A153" s="38" t="s">
        <v>20</v>
      </c>
      <c r="B153" s="39" t="s">
        <v>20</v>
      </c>
      <c r="C153" s="39" t="s">
        <v>21</v>
      </c>
      <c r="D153" s="39" t="s">
        <v>20</v>
      </c>
      <c r="E153" s="40" t="s">
        <v>228</v>
      </c>
      <c r="F153" s="71">
        <v>4189420000</v>
      </c>
      <c r="G153" s="71">
        <v>0</v>
      </c>
      <c r="H153" s="71">
        <f t="shared" si="8"/>
        <v>4189420000</v>
      </c>
      <c r="I153" s="71">
        <v>681565000</v>
      </c>
      <c r="J153" s="71">
        <v>621043163</v>
      </c>
      <c r="K153" s="71">
        <v>0</v>
      </c>
      <c r="L153" s="71">
        <f t="shared" si="9"/>
        <v>621043163</v>
      </c>
      <c r="M153" s="73">
        <f t="shared" si="10"/>
        <v>91.12016652850426</v>
      </c>
      <c r="N153" s="72">
        <f t="shared" si="11"/>
        <v>60521837</v>
      </c>
    </row>
    <row r="154" spans="1:14" ht="27" customHeight="1">
      <c r="A154" s="38" t="s">
        <v>20</v>
      </c>
      <c r="B154" s="39" t="s">
        <v>20</v>
      </c>
      <c r="C154" s="39" t="s">
        <v>20</v>
      </c>
      <c r="D154" s="39" t="s">
        <v>23</v>
      </c>
      <c r="E154" s="40" t="s">
        <v>229</v>
      </c>
      <c r="F154" s="71">
        <v>895000000</v>
      </c>
      <c r="G154" s="71">
        <v>0</v>
      </c>
      <c r="H154" s="71">
        <f t="shared" si="8"/>
        <v>895000000</v>
      </c>
      <c r="I154" s="71">
        <v>167998000</v>
      </c>
      <c r="J154" s="71">
        <v>167962390</v>
      </c>
      <c r="K154" s="71">
        <v>0</v>
      </c>
      <c r="L154" s="71">
        <f t="shared" si="9"/>
        <v>167962390</v>
      </c>
      <c r="M154" s="73">
        <f t="shared" si="10"/>
        <v>99.97880331908713</v>
      </c>
      <c r="N154" s="72">
        <f t="shared" si="11"/>
        <v>35610</v>
      </c>
    </row>
    <row r="155" spans="1:14" ht="27" customHeight="1">
      <c r="A155" s="38" t="s">
        <v>20</v>
      </c>
      <c r="B155" s="39" t="s">
        <v>20</v>
      </c>
      <c r="C155" s="39" t="s">
        <v>20</v>
      </c>
      <c r="D155" s="39" t="s">
        <v>21</v>
      </c>
      <c r="E155" s="40" t="s">
        <v>230</v>
      </c>
      <c r="F155" s="71">
        <v>24420000</v>
      </c>
      <c r="G155" s="71">
        <v>0</v>
      </c>
      <c r="H155" s="71">
        <f t="shared" si="8"/>
        <v>24420000</v>
      </c>
      <c r="I155" s="71">
        <v>8675000</v>
      </c>
      <c r="J155" s="71">
        <v>8307773</v>
      </c>
      <c r="K155" s="71">
        <v>0</v>
      </c>
      <c r="L155" s="71">
        <f t="shared" si="9"/>
        <v>8307773</v>
      </c>
      <c r="M155" s="73">
        <f t="shared" si="10"/>
        <v>95.76683573487031</v>
      </c>
      <c r="N155" s="72">
        <f t="shared" si="11"/>
        <v>367227</v>
      </c>
    </row>
    <row r="156" spans="1:14" ht="27" customHeight="1">
      <c r="A156" s="38" t="s">
        <v>20</v>
      </c>
      <c r="B156" s="39" t="s">
        <v>20</v>
      </c>
      <c r="C156" s="39" t="s">
        <v>20</v>
      </c>
      <c r="D156" s="39" t="s">
        <v>28</v>
      </c>
      <c r="E156" s="40" t="s">
        <v>231</v>
      </c>
      <c r="F156" s="71">
        <v>1670000000</v>
      </c>
      <c r="G156" s="71">
        <v>0</v>
      </c>
      <c r="H156" s="71">
        <f t="shared" si="8"/>
        <v>1670000000</v>
      </c>
      <c r="I156" s="71">
        <v>228493000</v>
      </c>
      <c r="J156" s="71">
        <v>228409000</v>
      </c>
      <c r="K156" s="71">
        <v>0</v>
      </c>
      <c r="L156" s="71">
        <f t="shared" si="9"/>
        <v>228409000</v>
      </c>
      <c r="M156" s="73">
        <f t="shared" si="10"/>
        <v>99.96323738582801</v>
      </c>
      <c r="N156" s="72">
        <f t="shared" si="11"/>
        <v>84000</v>
      </c>
    </row>
    <row r="157" spans="1:14" ht="27" customHeight="1">
      <c r="A157" s="38" t="s">
        <v>20</v>
      </c>
      <c r="B157" s="39" t="s">
        <v>20</v>
      </c>
      <c r="C157" s="39" t="s">
        <v>20</v>
      </c>
      <c r="D157" s="39" t="s">
        <v>32</v>
      </c>
      <c r="E157" s="40" t="s">
        <v>232</v>
      </c>
      <c r="F157" s="71">
        <v>580000000</v>
      </c>
      <c r="G157" s="71">
        <v>0</v>
      </c>
      <c r="H157" s="71">
        <f t="shared" si="8"/>
        <v>580000000</v>
      </c>
      <c r="I157" s="71">
        <v>104401000</v>
      </c>
      <c r="J157" s="71">
        <v>104382000</v>
      </c>
      <c r="K157" s="71">
        <v>0</v>
      </c>
      <c r="L157" s="71">
        <f t="shared" si="9"/>
        <v>104382000</v>
      </c>
      <c r="M157" s="73">
        <f t="shared" si="10"/>
        <v>99.98180094060402</v>
      </c>
      <c r="N157" s="72">
        <f t="shared" si="11"/>
        <v>19000</v>
      </c>
    </row>
    <row r="158" spans="1:14" ht="27" customHeight="1">
      <c r="A158" s="38" t="s">
        <v>20</v>
      </c>
      <c r="B158" s="39" t="s">
        <v>20</v>
      </c>
      <c r="C158" s="39" t="s">
        <v>20</v>
      </c>
      <c r="D158" s="39" t="s">
        <v>36</v>
      </c>
      <c r="E158" s="40" t="s">
        <v>233</v>
      </c>
      <c r="F158" s="71">
        <v>1020000000</v>
      </c>
      <c r="G158" s="71">
        <v>0</v>
      </c>
      <c r="H158" s="71">
        <f t="shared" si="8"/>
        <v>1020000000</v>
      </c>
      <c r="I158" s="71">
        <v>171998000</v>
      </c>
      <c r="J158" s="71">
        <v>111982000</v>
      </c>
      <c r="K158" s="71">
        <v>0</v>
      </c>
      <c r="L158" s="71">
        <f t="shared" si="9"/>
        <v>111982000</v>
      </c>
      <c r="M158" s="73">
        <f t="shared" si="10"/>
        <v>65.10657100663961</v>
      </c>
      <c r="N158" s="72">
        <f t="shared" si="11"/>
        <v>60016000</v>
      </c>
    </row>
    <row r="159" spans="1:14" ht="27" customHeight="1">
      <c r="A159" s="38" t="s">
        <v>20</v>
      </c>
      <c r="B159" s="39" t="s">
        <v>20</v>
      </c>
      <c r="C159" s="39" t="s">
        <v>28</v>
      </c>
      <c r="D159" s="39" t="s">
        <v>20</v>
      </c>
      <c r="E159" s="40" t="s">
        <v>234</v>
      </c>
      <c r="F159" s="71">
        <v>606660000</v>
      </c>
      <c r="G159" s="71">
        <v>0</v>
      </c>
      <c r="H159" s="71">
        <f t="shared" si="8"/>
        <v>606660000</v>
      </c>
      <c r="I159" s="71">
        <v>134748000</v>
      </c>
      <c r="J159" s="71">
        <v>134718400</v>
      </c>
      <c r="K159" s="71">
        <v>0</v>
      </c>
      <c r="L159" s="71">
        <f t="shared" si="9"/>
        <v>134718400</v>
      </c>
      <c r="M159" s="73">
        <f t="shared" si="10"/>
        <v>99.97803306913646</v>
      </c>
      <c r="N159" s="72">
        <f t="shared" si="11"/>
        <v>29600</v>
      </c>
    </row>
    <row r="160" spans="1:14" ht="27" customHeight="1">
      <c r="A160" s="38" t="s">
        <v>20</v>
      </c>
      <c r="B160" s="39" t="s">
        <v>20</v>
      </c>
      <c r="C160" s="39" t="s">
        <v>20</v>
      </c>
      <c r="D160" s="39" t="s">
        <v>20</v>
      </c>
      <c r="E160" s="40" t="s">
        <v>235</v>
      </c>
      <c r="F160" s="71">
        <v>4142000000</v>
      </c>
      <c r="G160" s="71">
        <v>0</v>
      </c>
      <c r="H160" s="71">
        <f t="shared" si="8"/>
        <v>4142000000</v>
      </c>
      <c r="I160" s="71">
        <v>1210628000</v>
      </c>
      <c r="J160" s="71">
        <v>1088560007</v>
      </c>
      <c r="K160" s="71">
        <v>92707083</v>
      </c>
      <c r="L160" s="71">
        <f t="shared" si="9"/>
        <v>1181267090</v>
      </c>
      <c r="M160" s="73">
        <f t="shared" si="10"/>
        <v>97.57473724381065</v>
      </c>
      <c r="N160" s="72">
        <f t="shared" si="11"/>
        <v>29360910</v>
      </c>
    </row>
    <row r="161" spans="1:14" ht="27" customHeight="1">
      <c r="A161" s="38" t="s">
        <v>20</v>
      </c>
      <c r="B161" s="39" t="s">
        <v>20</v>
      </c>
      <c r="C161" s="39" t="s">
        <v>32</v>
      </c>
      <c r="D161" s="39" t="s">
        <v>20</v>
      </c>
      <c r="E161" s="40" t="s">
        <v>236</v>
      </c>
      <c r="F161" s="71">
        <v>4142000000</v>
      </c>
      <c r="G161" s="71">
        <v>0</v>
      </c>
      <c r="H161" s="71">
        <f t="shared" si="8"/>
        <v>4142000000</v>
      </c>
      <c r="I161" s="71">
        <v>1210628000</v>
      </c>
      <c r="J161" s="71">
        <v>1088560007</v>
      </c>
      <c r="K161" s="71">
        <v>92707083</v>
      </c>
      <c r="L161" s="71">
        <f t="shared" si="9"/>
        <v>1181267090</v>
      </c>
      <c r="M161" s="73">
        <f t="shared" si="10"/>
        <v>97.57473724381065</v>
      </c>
      <c r="N161" s="72">
        <f t="shared" si="11"/>
        <v>29360910</v>
      </c>
    </row>
    <row r="162" spans="1:14" ht="27" customHeight="1">
      <c r="A162" s="38" t="s">
        <v>20</v>
      </c>
      <c r="B162" s="39" t="s">
        <v>20</v>
      </c>
      <c r="C162" s="39" t="s">
        <v>20</v>
      </c>
      <c r="D162" s="39" t="s">
        <v>23</v>
      </c>
      <c r="E162" s="40" t="s">
        <v>237</v>
      </c>
      <c r="F162" s="71">
        <v>4142000000</v>
      </c>
      <c r="G162" s="71">
        <v>0</v>
      </c>
      <c r="H162" s="71">
        <f t="shared" si="8"/>
        <v>4142000000</v>
      </c>
      <c r="I162" s="71">
        <v>1210628000</v>
      </c>
      <c r="J162" s="71">
        <v>1088560007</v>
      </c>
      <c r="K162" s="71">
        <v>92707083</v>
      </c>
      <c r="L162" s="71">
        <f t="shared" si="9"/>
        <v>1181267090</v>
      </c>
      <c r="M162" s="73">
        <f t="shared" si="10"/>
        <v>97.57473724381065</v>
      </c>
      <c r="N162" s="72">
        <f t="shared" si="11"/>
        <v>29360910</v>
      </c>
    </row>
    <row r="163" spans="1:14" ht="27" customHeight="1">
      <c r="A163" s="38" t="s">
        <v>20</v>
      </c>
      <c r="B163" s="39" t="s">
        <v>28</v>
      </c>
      <c r="C163" s="39" t="s">
        <v>20</v>
      </c>
      <c r="D163" s="39" t="s">
        <v>20</v>
      </c>
      <c r="E163" s="40" t="s">
        <v>238</v>
      </c>
      <c r="F163" s="71">
        <v>864748000</v>
      </c>
      <c r="G163" s="71">
        <v>0</v>
      </c>
      <c r="H163" s="71">
        <f t="shared" si="8"/>
        <v>864748000</v>
      </c>
      <c r="I163" s="71">
        <v>68677000</v>
      </c>
      <c r="J163" s="71">
        <v>62730947</v>
      </c>
      <c r="K163" s="71">
        <v>13940</v>
      </c>
      <c r="L163" s="71">
        <f t="shared" si="9"/>
        <v>62744887</v>
      </c>
      <c r="M163" s="73">
        <f t="shared" si="10"/>
        <v>91.36230033344496</v>
      </c>
      <c r="N163" s="72">
        <f t="shared" si="11"/>
        <v>5932113</v>
      </c>
    </row>
    <row r="164" spans="1:14" ht="27" customHeight="1">
      <c r="A164" s="38" t="s">
        <v>20</v>
      </c>
      <c r="B164" s="39" t="s">
        <v>20</v>
      </c>
      <c r="C164" s="39" t="s">
        <v>20</v>
      </c>
      <c r="D164" s="39" t="s">
        <v>20</v>
      </c>
      <c r="E164" s="40" t="s">
        <v>239</v>
      </c>
      <c r="F164" s="71">
        <v>864748000</v>
      </c>
      <c r="G164" s="71">
        <v>0</v>
      </c>
      <c r="H164" s="71">
        <f t="shared" si="8"/>
        <v>864748000</v>
      </c>
      <c r="I164" s="71">
        <v>68677000</v>
      </c>
      <c r="J164" s="71">
        <v>62730947</v>
      </c>
      <c r="K164" s="71">
        <v>13940</v>
      </c>
      <c r="L164" s="71">
        <f t="shared" si="9"/>
        <v>62744887</v>
      </c>
      <c r="M164" s="73">
        <f t="shared" si="10"/>
        <v>91.36230033344496</v>
      </c>
      <c r="N164" s="72">
        <f t="shared" si="11"/>
        <v>5932113</v>
      </c>
    </row>
    <row r="165" spans="1:14" ht="27" customHeight="1">
      <c r="A165" s="38" t="s">
        <v>20</v>
      </c>
      <c r="B165" s="39" t="s">
        <v>20</v>
      </c>
      <c r="C165" s="39" t="s">
        <v>23</v>
      </c>
      <c r="D165" s="39" t="s">
        <v>20</v>
      </c>
      <c r="E165" s="40" t="s">
        <v>240</v>
      </c>
      <c r="F165" s="71">
        <v>800000000</v>
      </c>
      <c r="G165" s="71">
        <v>0</v>
      </c>
      <c r="H165" s="71">
        <f t="shared" si="8"/>
        <v>800000000</v>
      </c>
      <c r="I165" s="71">
        <v>68341000</v>
      </c>
      <c r="J165" s="71">
        <v>62411684</v>
      </c>
      <c r="K165" s="71">
        <v>0</v>
      </c>
      <c r="L165" s="71">
        <f t="shared" si="9"/>
        <v>62411684</v>
      </c>
      <c r="M165" s="73">
        <f t="shared" si="10"/>
        <v>91.32392560834639</v>
      </c>
      <c r="N165" s="72">
        <f t="shared" si="11"/>
        <v>5929316</v>
      </c>
    </row>
    <row r="166" spans="1:14" ht="27" customHeight="1">
      <c r="A166" s="38" t="s">
        <v>20</v>
      </c>
      <c r="B166" s="39" t="s">
        <v>20</v>
      </c>
      <c r="C166" s="39" t="s">
        <v>20</v>
      </c>
      <c r="D166" s="39" t="s">
        <v>23</v>
      </c>
      <c r="E166" s="40" t="s">
        <v>509</v>
      </c>
      <c r="F166" s="71">
        <v>800000000</v>
      </c>
      <c r="G166" s="71">
        <v>0</v>
      </c>
      <c r="H166" s="71">
        <f t="shared" si="8"/>
        <v>800000000</v>
      </c>
      <c r="I166" s="71">
        <v>68341000</v>
      </c>
      <c r="J166" s="71">
        <v>62411684</v>
      </c>
      <c r="K166" s="71">
        <v>0</v>
      </c>
      <c r="L166" s="71">
        <f t="shared" si="9"/>
        <v>62411684</v>
      </c>
      <c r="M166" s="73">
        <f t="shared" si="10"/>
        <v>91.32392560834639</v>
      </c>
      <c r="N166" s="72">
        <f t="shared" si="11"/>
        <v>5929316</v>
      </c>
    </row>
    <row r="167" spans="1:14" ht="27" customHeight="1">
      <c r="A167" s="38" t="s">
        <v>20</v>
      </c>
      <c r="B167" s="39" t="s">
        <v>20</v>
      </c>
      <c r="C167" s="39" t="s">
        <v>21</v>
      </c>
      <c r="D167" s="39" t="s">
        <v>20</v>
      </c>
      <c r="E167" s="40" t="s">
        <v>241</v>
      </c>
      <c r="F167" s="71">
        <v>64748000</v>
      </c>
      <c r="G167" s="71">
        <v>0</v>
      </c>
      <c r="H167" s="71">
        <f t="shared" si="8"/>
        <v>64748000</v>
      </c>
      <c r="I167" s="71">
        <v>336000</v>
      </c>
      <c r="J167" s="71">
        <v>319263</v>
      </c>
      <c r="K167" s="71">
        <v>13940</v>
      </c>
      <c r="L167" s="71">
        <f t="shared" si="9"/>
        <v>333203</v>
      </c>
      <c r="M167" s="73">
        <f t="shared" si="10"/>
        <v>99.16755952380953</v>
      </c>
      <c r="N167" s="72">
        <f t="shared" si="11"/>
        <v>2797</v>
      </c>
    </row>
    <row r="168" spans="1:14" ht="27" customHeight="1">
      <c r="A168" s="38" t="s">
        <v>20</v>
      </c>
      <c r="B168" s="39" t="s">
        <v>20</v>
      </c>
      <c r="C168" s="39" t="s">
        <v>20</v>
      </c>
      <c r="D168" s="39" t="s">
        <v>23</v>
      </c>
      <c r="E168" s="40" t="s">
        <v>242</v>
      </c>
      <c r="F168" s="71">
        <v>14748000</v>
      </c>
      <c r="G168" s="71">
        <v>0</v>
      </c>
      <c r="H168" s="71">
        <f t="shared" si="8"/>
        <v>14748000</v>
      </c>
      <c r="I168" s="71">
        <v>290000</v>
      </c>
      <c r="J168" s="71">
        <v>290000</v>
      </c>
      <c r="K168" s="71">
        <v>0</v>
      </c>
      <c r="L168" s="71">
        <f t="shared" si="9"/>
        <v>290000</v>
      </c>
      <c r="M168" s="73">
        <f t="shared" si="10"/>
        <v>100</v>
      </c>
      <c r="N168" s="72">
        <f t="shared" si="11"/>
        <v>0</v>
      </c>
    </row>
    <row r="169" spans="1:14" ht="27" customHeight="1">
      <c r="A169" s="38" t="s">
        <v>20</v>
      </c>
      <c r="B169" s="39" t="s">
        <v>20</v>
      </c>
      <c r="C169" s="39" t="s">
        <v>20</v>
      </c>
      <c r="D169" s="39" t="s">
        <v>21</v>
      </c>
      <c r="E169" s="40" t="s">
        <v>243</v>
      </c>
      <c r="F169" s="71">
        <v>50000000</v>
      </c>
      <c r="G169" s="71">
        <v>0</v>
      </c>
      <c r="H169" s="71">
        <f t="shared" si="8"/>
        <v>50000000</v>
      </c>
      <c r="I169" s="71">
        <v>46000</v>
      </c>
      <c r="J169" s="71">
        <v>29263</v>
      </c>
      <c r="K169" s="71">
        <v>13940</v>
      </c>
      <c r="L169" s="71">
        <f t="shared" si="9"/>
        <v>43203</v>
      </c>
      <c r="M169" s="73">
        <f t="shared" si="10"/>
        <v>93.91956521739131</v>
      </c>
      <c r="N169" s="72">
        <f t="shared" si="11"/>
        <v>2797</v>
      </c>
    </row>
    <row r="170" spans="1:14" ht="27" customHeight="1">
      <c r="A170" s="38" t="s">
        <v>20</v>
      </c>
      <c r="B170" s="39" t="s">
        <v>32</v>
      </c>
      <c r="C170" s="39" t="s">
        <v>20</v>
      </c>
      <c r="D170" s="39" t="s">
        <v>20</v>
      </c>
      <c r="E170" s="40" t="s">
        <v>244</v>
      </c>
      <c r="F170" s="71">
        <v>36917000</v>
      </c>
      <c r="G170" s="71">
        <v>0</v>
      </c>
      <c r="H170" s="71">
        <f t="shared" si="8"/>
        <v>36917000</v>
      </c>
      <c r="I170" s="71">
        <v>6330000</v>
      </c>
      <c r="J170" s="71">
        <v>5192304</v>
      </c>
      <c r="K170" s="71">
        <v>0</v>
      </c>
      <c r="L170" s="71">
        <f t="shared" si="9"/>
        <v>5192304</v>
      </c>
      <c r="M170" s="73">
        <f t="shared" si="10"/>
        <v>82.02691943127962</v>
      </c>
      <c r="N170" s="72">
        <f t="shared" si="11"/>
        <v>1137696</v>
      </c>
    </row>
    <row r="171" spans="1:14" ht="27" customHeight="1">
      <c r="A171" s="38" t="s">
        <v>20</v>
      </c>
      <c r="B171" s="39" t="s">
        <v>20</v>
      </c>
      <c r="C171" s="39" t="s">
        <v>20</v>
      </c>
      <c r="D171" s="39" t="s">
        <v>20</v>
      </c>
      <c r="E171" s="40" t="s">
        <v>245</v>
      </c>
      <c r="F171" s="71">
        <v>36917000</v>
      </c>
      <c r="G171" s="71">
        <v>0</v>
      </c>
      <c r="H171" s="71">
        <f t="shared" si="8"/>
        <v>36917000</v>
      </c>
      <c r="I171" s="71">
        <v>6330000</v>
      </c>
      <c r="J171" s="71">
        <v>5192304</v>
      </c>
      <c r="K171" s="71">
        <v>0</v>
      </c>
      <c r="L171" s="71">
        <f t="shared" si="9"/>
        <v>5192304</v>
      </c>
      <c r="M171" s="73">
        <f t="shared" si="10"/>
        <v>82.02691943127962</v>
      </c>
      <c r="N171" s="72">
        <f t="shared" si="11"/>
        <v>1137696</v>
      </c>
    </row>
    <row r="172" spans="1:14" ht="27" customHeight="1">
      <c r="A172" s="76" t="s">
        <v>20</v>
      </c>
      <c r="B172" s="77" t="s">
        <v>20</v>
      </c>
      <c r="C172" s="77" t="s">
        <v>23</v>
      </c>
      <c r="D172" s="77" t="s">
        <v>20</v>
      </c>
      <c r="E172" s="78" t="s">
        <v>246</v>
      </c>
      <c r="F172" s="79">
        <v>36917000</v>
      </c>
      <c r="G172" s="79">
        <v>0</v>
      </c>
      <c r="H172" s="79">
        <f t="shared" si="8"/>
        <v>36917000</v>
      </c>
      <c r="I172" s="79">
        <v>6330000</v>
      </c>
      <c r="J172" s="79">
        <v>5192304</v>
      </c>
      <c r="K172" s="79">
        <v>0</v>
      </c>
      <c r="L172" s="79">
        <f t="shared" si="9"/>
        <v>5192304</v>
      </c>
      <c r="M172" s="80">
        <f t="shared" si="10"/>
        <v>82.02691943127962</v>
      </c>
      <c r="N172" s="81">
        <f t="shared" si="11"/>
        <v>1137696</v>
      </c>
    </row>
    <row r="173" spans="1:14" ht="27" customHeight="1">
      <c r="A173" s="38" t="s">
        <v>20</v>
      </c>
      <c r="B173" s="39" t="s">
        <v>20</v>
      </c>
      <c r="C173" s="39" t="s">
        <v>20</v>
      </c>
      <c r="D173" s="39" t="s">
        <v>23</v>
      </c>
      <c r="E173" s="40" t="s">
        <v>247</v>
      </c>
      <c r="F173" s="71">
        <v>36917000</v>
      </c>
      <c r="G173" s="71">
        <v>0</v>
      </c>
      <c r="H173" s="71">
        <f t="shared" si="8"/>
        <v>36917000</v>
      </c>
      <c r="I173" s="71">
        <v>6330000</v>
      </c>
      <c r="J173" s="71">
        <v>5192304</v>
      </c>
      <c r="K173" s="71">
        <v>0</v>
      </c>
      <c r="L173" s="71">
        <f t="shared" si="9"/>
        <v>5192304</v>
      </c>
      <c r="M173" s="73">
        <f t="shared" si="10"/>
        <v>82.02691943127962</v>
      </c>
      <c r="N173" s="72">
        <f t="shared" si="11"/>
        <v>1137696</v>
      </c>
    </row>
    <row r="174" spans="1:14" ht="27" customHeight="1">
      <c r="A174" s="38" t="s">
        <v>20</v>
      </c>
      <c r="B174" s="39" t="s">
        <v>36</v>
      </c>
      <c r="C174" s="39" t="s">
        <v>20</v>
      </c>
      <c r="D174" s="39" t="s">
        <v>20</v>
      </c>
      <c r="E174" s="40" t="s">
        <v>248</v>
      </c>
      <c r="F174" s="71">
        <v>40322000000</v>
      </c>
      <c r="G174" s="71">
        <v>0</v>
      </c>
      <c r="H174" s="71">
        <f t="shared" si="8"/>
        <v>40322000000</v>
      </c>
      <c r="I174" s="71">
        <v>11192054000</v>
      </c>
      <c r="J174" s="71">
        <v>7042054925</v>
      </c>
      <c r="K174" s="71">
        <v>2568239611</v>
      </c>
      <c r="L174" s="71">
        <f t="shared" si="9"/>
        <v>9610294536</v>
      </c>
      <c r="M174" s="73">
        <f t="shared" si="10"/>
        <v>85.86712086985999</v>
      </c>
      <c r="N174" s="72">
        <f t="shared" si="11"/>
        <v>1581759464</v>
      </c>
    </row>
    <row r="175" spans="1:14" ht="27" customHeight="1">
      <c r="A175" s="38" t="s">
        <v>20</v>
      </c>
      <c r="B175" s="39" t="s">
        <v>20</v>
      </c>
      <c r="C175" s="39" t="s">
        <v>20</v>
      </c>
      <c r="D175" s="39" t="s">
        <v>20</v>
      </c>
      <c r="E175" s="40" t="s">
        <v>249</v>
      </c>
      <c r="F175" s="71">
        <v>40322000000</v>
      </c>
      <c r="G175" s="71">
        <v>0</v>
      </c>
      <c r="H175" s="71">
        <f t="shared" si="8"/>
        <v>40322000000</v>
      </c>
      <c r="I175" s="71">
        <v>11192054000</v>
      </c>
      <c r="J175" s="71">
        <v>7042054925</v>
      </c>
      <c r="K175" s="71">
        <v>2568239611</v>
      </c>
      <c r="L175" s="71">
        <f t="shared" si="9"/>
        <v>9610294536</v>
      </c>
      <c r="M175" s="73">
        <f t="shared" si="10"/>
        <v>85.86712086985999</v>
      </c>
      <c r="N175" s="72">
        <f t="shared" si="11"/>
        <v>1581759464</v>
      </c>
    </row>
    <row r="176" spans="1:14" ht="27" customHeight="1">
      <c r="A176" s="38" t="s">
        <v>20</v>
      </c>
      <c r="B176" s="39" t="s">
        <v>20</v>
      </c>
      <c r="C176" s="39" t="s">
        <v>23</v>
      </c>
      <c r="D176" s="39" t="s">
        <v>20</v>
      </c>
      <c r="E176" s="40" t="s">
        <v>250</v>
      </c>
      <c r="F176" s="71">
        <v>40322000000</v>
      </c>
      <c r="G176" s="71">
        <v>0</v>
      </c>
      <c r="H176" s="71">
        <f t="shared" si="8"/>
        <v>40322000000</v>
      </c>
      <c r="I176" s="71">
        <v>11192054000</v>
      </c>
      <c r="J176" s="71">
        <v>7042054925</v>
      </c>
      <c r="K176" s="71">
        <v>2568239611</v>
      </c>
      <c r="L176" s="71">
        <f t="shared" si="9"/>
        <v>9610294536</v>
      </c>
      <c r="M176" s="73">
        <f t="shared" si="10"/>
        <v>85.86712086985999</v>
      </c>
      <c r="N176" s="72">
        <f t="shared" si="11"/>
        <v>1581759464</v>
      </c>
    </row>
    <row r="177" spans="1:14" ht="27" customHeight="1">
      <c r="A177" s="38" t="s">
        <v>20</v>
      </c>
      <c r="B177" s="39" t="s">
        <v>20</v>
      </c>
      <c r="C177" s="39" t="s">
        <v>20</v>
      </c>
      <c r="D177" s="39" t="s">
        <v>23</v>
      </c>
      <c r="E177" s="40" t="s">
        <v>251</v>
      </c>
      <c r="F177" s="71">
        <v>21872000000</v>
      </c>
      <c r="G177" s="71">
        <v>0</v>
      </c>
      <c r="H177" s="71">
        <f t="shared" si="8"/>
        <v>21872000000</v>
      </c>
      <c r="I177" s="71">
        <v>5576605000</v>
      </c>
      <c r="J177" s="71">
        <v>4674911989</v>
      </c>
      <c r="K177" s="71">
        <v>355637830</v>
      </c>
      <c r="L177" s="71">
        <f t="shared" si="9"/>
        <v>5030549819</v>
      </c>
      <c r="M177" s="73">
        <f t="shared" si="10"/>
        <v>90.20810724446146</v>
      </c>
      <c r="N177" s="72">
        <f t="shared" si="11"/>
        <v>546055181</v>
      </c>
    </row>
    <row r="178" spans="1:14" ht="27" customHeight="1">
      <c r="A178" s="38" t="s">
        <v>20</v>
      </c>
      <c r="B178" s="39" t="s">
        <v>20</v>
      </c>
      <c r="C178" s="39" t="s">
        <v>20</v>
      </c>
      <c r="D178" s="39" t="s">
        <v>21</v>
      </c>
      <c r="E178" s="40" t="s">
        <v>252</v>
      </c>
      <c r="F178" s="71">
        <v>16450000000</v>
      </c>
      <c r="G178" s="71">
        <v>0</v>
      </c>
      <c r="H178" s="71">
        <f t="shared" si="8"/>
        <v>16450000000</v>
      </c>
      <c r="I178" s="71">
        <v>5455880000</v>
      </c>
      <c r="J178" s="71">
        <v>2336276670</v>
      </c>
      <c r="K178" s="71">
        <v>2153288609</v>
      </c>
      <c r="L178" s="71">
        <f t="shared" si="9"/>
        <v>4489565279</v>
      </c>
      <c r="M178" s="73">
        <f t="shared" si="10"/>
        <v>82.28856351312712</v>
      </c>
      <c r="N178" s="72">
        <f t="shared" si="11"/>
        <v>966314721</v>
      </c>
    </row>
    <row r="179" spans="1:14" ht="27" customHeight="1">
      <c r="A179" s="38" t="s">
        <v>20</v>
      </c>
      <c r="B179" s="39" t="s">
        <v>20</v>
      </c>
      <c r="C179" s="39" t="s">
        <v>20</v>
      </c>
      <c r="D179" s="39" t="s">
        <v>28</v>
      </c>
      <c r="E179" s="40" t="s">
        <v>253</v>
      </c>
      <c r="F179" s="71">
        <v>2000000000</v>
      </c>
      <c r="G179" s="71">
        <v>0</v>
      </c>
      <c r="H179" s="71">
        <f t="shared" si="8"/>
        <v>2000000000</v>
      </c>
      <c r="I179" s="71">
        <v>159569000</v>
      </c>
      <c r="J179" s="71">
        <v>30866266</v>
      </c>
      <c r="K179" s="71">
        <v>59313172</v>
      </c>
      <c r="L179" s="71">
        <f t="shared" si="9"/>
        <v>90179438</v>
      </c>
      <c r="M179" s="73">
        <f t="shared" si="10"/>
        <v>56.514384372904516</v>
      </c>
      <c r="N179" s="72">
        <f t="shared" si="11"/>
        <v>69389562</v>
      </c>
    </row>
    <row r="180" spans="1:14" ht="27" customHeight="1">
      <c r="A180" s="38" t="s">
        <v>20</v>
      </c>
      <c r="B180" s="39" t="s">
        <v>40</v>
      </c>
      <c r="C180" s="39" t="s">
        <v>20</v>
      </c>
      <c r="D180" s="39" t="s">
        <v>20</v>
      </c>
      <c r="E180" s="40" t="s">
        <v>254</v>
      </c>
      <c r="F180" s="71">
        <v>2645680000</v>
      </c>
      <c r="G180" s="71">
        <v>0</v>
      </c>
      <c r="H180" s="71">
        <f t="shared" si="8"/>
        <v>2645680000</v>
      </c>
      <c r="I180" s="71">
        <v>255348000</v>
      </c>
      <c r="J180" s="71">
        <v>210591137</v>
      </c>
      <c r="K180" s="71">
        <v>17155000</v>
      </c>
      <c r="L180" s="71">
        <f t="shared" si="9"/>
        <v>227746137</v>
      </c>
      <c r="M180" s="73">
        <f t="shared" si="10"/>
        <v>89.19049179942667</v>
      </c>
      <c r="N180" s="72">
        <f t="shared" si="11"/>
        <v>27601863</v>
      </c>
    </row>
    <row r="181" spans="1:14" ht="27" customHeight="1">
      <c r="A181" s="38" t="s">
        <v>20</v>
      </c>
      <c r="B181" s="39" t="s">
        <v>20</v>
      </c>
      <c r="C181" s="39" t="s">
        <v>20</v>
      </c>
      <c r="D181" s="39" t="s">
        <v>20</v>
      </c>
      <c r="E181" s="40" t="s">
        <v>255</v>
      </c>
      <c r="F181" s="71">
        <v>1901080000</v>
      </c>
      <c r="G181" s="71">
        <v>0</v>
      </c>
      <c r="H181" s="71">
        <f t="shared" si="8"/>
        <v>1901080000</v>
      </c>
      <c r="I181" s="71">
        <v>146438000</v>
      </c>
      <c r="J181" s="71">
        <v>122684563</v>
      </c>
      <c r="K181" s="71">
        <v>17155000</v>
      </c>
      <c r="L181" s="71">
        <f t="shared" si="9"/>
        <v>139839563</v>
      </c>
      <c r="M181" s="73">
        <f t="shared" si="10"/>
        <v>95.49404048129584</v>
      </c>
      <c r="N181" s="72">
        <f t="shared" si="11"/>
        <v>6598437</v>
      </c>
    </row>
    <row r="182" spans="1:14" ht="27" customHeight="1">
      <c r="A182" s="38" t="s">
        <v>20</v>
      </c>
      <c r="B182" s="39" t="s">
        <v>20</v>
      </c>
      <c r="C182" s="39" t="s">
        <v>23</v>
      </c>
      <c r="D182" s="39" t="s">
        <v>20</v>
      </c>
      <c r="E182" s="40" t="s">
        <v>256</v>
      </c>
      <c r="F182" s="71">
        <v>1755000000</v>
      </c>
      <c r="G182" s="71">
        <v>0</v>
      </c>
      <c r="H182" s="71">
        <f t="shared" si="8"/>
        <v>1755000000</v>
      </c>
      <c r="I182" s="71">
        <v>124526000</v>
      </c>
      <c r="J182" s="71">
        <v>105583758</v>
      </c>
      <c r="K182" s="71">
        <v>17155000</v>
      </c>
      <c r="L182" s="71">
        <f t="shared" si="9"/>
        <v>122738758</v>
      </c>
      <c r="M182" s="73">
        <f t="shared" si="10"/>
        <v>98.56476398503123</v>
      </c>
      <c r="N182" s="72">
        <f t="shared" si="11"/>
        <v>1787242</v>
      </c>
    </row>
    <row r="183" spans="1:14" ht="27" customHeight="1">
      <c r="A183" s="38" t="s">
        <v>20</v>
      </c>
      <c r="B183" s="39" t="s">
        <v>20</v>
      </c>
      <c r="C183" s="39" t="s">
        <v>20</v>
      </c>
      <c r="D183" s="39" t="s">
        <v>23</v>
      </c>
      <c r="E183" s="40" t="s">
        <v>257</v>
      </c>
      <c r="F183" s="71">
        <v>140000000</v>
      </c>
      <c r="G183" s="71">
        <v>0</v>
      </c>
      <c r="H183" s="71">
        <f t="shared" si="8"/>
        <v>140000000</v>
      </c>
      <c r="I183" s="71">
        <v>20846000</v>
      </c>
      <c r="J183" s="71">
        <v>2191000</v>
      </c>
      <c r="K183" s="71">
        <v>17155000</v>
      </c>
      <c r="L183" s="71">
        <f t="shared" si="9"/>
        <v>19346000</v>
      </c>
      <c r="M183" s="73">
        <f t="shared" si="10"/>
        <v>92.80437494003647</v>
      </c>
      <c r="N183" s="72">
        <f t="shared" si="11"/>
        <v>1500000</v>
      </c>
    </row>
    <row r="184" spans="1:14" ht="27" customHeight="1">
      <c r="A184" s="38" t="s">
        <v>20</v>
      </c>
      <c r="B184" s="39" t="s">
        <v>20</v>
      </c>
      <c r="C184" s="39" t="s">
        <v>20</v>
      </c>
      <c r="D184" s="39" t="s">
        <v>21</v>
      </c>
      <c r="E184" s="40" t="s">
        <v>258</v>
      </c>
      <c r="F184" s="71">
        <v>1490000000</v>
      </c>
      <c r="G184" s="71">
        <v>0</v>
      </c>
      <c r="H184" s="71">
        <f t="shared" si="8"/>
        <v>1490000000</v>
      </c>
      <c r="I184" s="71">
        <v>85680000</v>
      </c>
      <c r="J184" s="71">
        <v>85422718</v>
      </c>
      <c r="K184" s="71">
        <v>0</v>
      </c>
      <c r="L184" s="71">
        <f t="shared" si="9"/>
        <v>85422718</v>
      </c>
      <c r="M184" s="73">
        <f t="shared" si="10"/>
        <v>99.69971755368815</v>
      </c>
      <c r="N184" s="72">
        <f t="shared" si="11"/>
        <v>257282</v>
      </c>
    </row>
    <row r="185" spans="1:14" ht="27" customHeight="1">
      <c r="A185" s="38" t="s">
        <v>20</v>
      </c>
      <c r="B185" s="39" t="s">
        <v>20</v>
      </c>
      <c r="C185" s="39" t="s">
        <v>20</v>
      </c>
      <c r="D185" s="39" t="s">
        <v>28</v>
      </c>
      <c r="E185" s="40" t="s">
        <v>259</v>
      </c>
      <c r="F185" s="71">
        <v>125000000</v>
      </c>
      <c r="G185" s="71">
        <v>0</v>
      </c>
      <c r="H185" s="71">
        <f t="shared" si="8"/>
        <v>125000000</v>
      </c>
      <c r="I185" s="71">
        <v>18000000</v>
      </c>
      <c r="J185" s="71">
        <v>17970040</v>
      </c>
      <c r="K185" s="71">
        <v>0</v>
      </c>
      <c r="L185" s="71">
        <f t="shared" si="9"/>
        <v>17970040</v>
      </c>
      <c r="M185" s="73">
        <f t="shared" si="10"/>
        <v>99.83355555555555</v>
      </c>
      <c r="N185" s="72">
        <f t="shared" si="11"/>
        <v>29960</v>
      </c>
    </row>
    <row r="186" spans="1:14" ht="27" customHeight="1">
      <c r="A186" s="38" t="s">
        <v>20</v>
      </c>
      <c r="B186" s="39" t="s">
        <v>20</v>
      </c>
      <c r="C186" s="39" t="s">
        <v>21</v>
      </c>
      <c r="D186" s="39" t="s">
        <v>20</v>
      </c>
      <c r="E186" s="40" t="s">
        <v>260</v>
      </c>
      <c r="F186" s="71">
        <v>146080000</v>
      </c>
      <c r="G186" s="71">
        <v>0</v>
      </c>
      <c r="H186" s="71">
        <f t="shared" si="8"/>
        <v>146080000</v>
      </c>
      <c r="I186" s="71">
        <v>21912000</v>
      </c>
      <c r="J186" s="71">
        <v>17100805</v>
      </c>
      <c r="K186" s="71">
        <v>0</v>
      </c>
      <c r="L186" s="71">
        <f t="shared" si="9"/>
        <v>17100805</v>
      </c>
      <c r="M186" s="73">
        <f t="shared" si="10"/>
        <v>78.04310423512231</v>
      </c>
      <c r="N186" s="72">
        <f t="shared" si="11"/>
        <v>4811195</v>
      </c>
    </row>
    <row r="187" spans="1:14" ht="27" customHeight="1">
      <c r="A187" s="38" t="s">
        <v>20</v>
      </c>
      <c r="B187" s="39" t="s">
        <v>20</v>
      </c>
      <c r="C187" s="39" t="s">
        <v>20</v>
      </c>
      <c r="D187" s="39" t="s">
        <v>20</v>
      </c>
      <c r="E187" s="40" t="s">
        <v>261</v>
      </c>
      <c r="F187" s="71">
        <v>744600000</v>
      </c>
      <c r="G187" s="71">
        <v>0</v>
      </c>
      <c r="H187" s="71">
        <f t="shared" si="8"/>
        <v>744600000</v>
      </c>
      <c r="I187" s="71">
        <v>108910000</v>
      </c>
      <c r="J187" s="71">
        <v>87906574</v>
      </c>
      <c r="K187" s="71">
        <v>0</v>
      </c>
      <c r="L187" s="71">
        <f t="shared" si="9"/>
        <v>87906574</v>
      </c>
      <c r="M187" s="73">
        <f t="shared" si="10"/>
        <v>80.71487833991368</v>
      </c>
      <c r="N187" s="72">
        <f t="shared" si="11"/>
        <v>21003426</v>
      </c>
    </row>
    <row r="188" spans="1:14" ht="27" customHeight="1">
      <c r="A188" s="38" t="s">
        <v>20</v>
      </c>
      <c r="B188" s="39" t="s">
        <v>20</v>
      </c>
      <c r="C188" s="39" t="s">
        <v>28</v>
      </c>
      <c r="D188" s="39" t="s">
        <v>20</v>
      </c>
      <c r="E188" s="40" t="s">
        <v>262</v>
      </c>
      <c r="F188" s="71">
        <v>744600000</v>
      </c>
      <c r="G188" s="71">
        <v>0</v>
      </c>
      <c r="H188" s="71">
        <f t="shared" si="8"/>
        <v>744600000</v>
      </c>
      <c r="I188" s="71">
        <v>108910000</v>
      </c>
      <c r="J188" s="71">
        <v>87906574</v>
      </c>
      <c r="K188" s="71">
        <v>0</v>
      </c>
      <c r="L188" s="71">
        <f t="shared" si="9"/>
        <v>87906574</v>
      </c>
      <c r="M188" s="73">
        <f t="shared" si="10"/>
        <v>80.71487833991368</v>
      </c>
      <c r="N188" s="72">
        <f t="shared" si="11"/>
        <v>21003426</v>
      </c>
    </row>
    <row r="189" spans="1:14" ht="27" customHeight="1">
      <c r="A189" s="38" t="s">
        <v>20</v>
      </c>
      <c r="B189" s="39" t="s">
        <v>20</v>
      </c>
      <c r="C189" s="39" t="s">
        <v>20</v>
      </c>
      <c r="D189" s="39" t="s">
        <v>23</v>
      </c>
      <c r="E189" s="40" t="s">
        <v>263</v>
      </c>
      <c r="F189" s="71">
        <v>684600000</v>
      </c>
      <c r="G189" s="71">
        <v>0</v>
      </c>
      <c r="H189" s="71">
        <f t="shared" si="8"/>
        <v>684600000</v>
      </c>
      <c r="I189" s="71">
        <v>99880000</v>
      </c>
      <c r="J189" s="71">
        <v>78938629</v>
      </c>
      <c r="K189" s="71">
        <v>0</v>
      </c>
      <c r="L189" s="71">
        <f t="shared" si="9"/>
        <v>78938629</v>
      </c>
      <c r="M189" s="73">
        <f t="shared" si="10"/>
        <v>79.0334691629956</v>
      </c>
      <c r="N189" s="72">
        <f t="shared" si="11"/>
        <v>20941371</v>
      </c>
    </row>
    <row r="190" spans="1:14" ht="27" customHeight="1">
      <c r="A190" s="38" t="s">
        <v>20</v>
      </c>
      <c r="B190" s="39" t="s">
        <v>20</v>
      </c>
      <c r="C190" s="39" t="s">
        <v>20</v>
      </c>
      <c r="D190" s="39" t="s">
        <v>21</v>
      </c>
      <c r="E190" s="40" t="s">
        <v>264</v>
      </c>
      <c r="F190" s="71">
        <v>60000000</v>
      </c>
      <c r="G190" s="71">
        <v>0</v>
      </c>
      <c r="H190" s="71">
        <f t="shared" si="8"/>
        <v>60000000</v>
      </c>
      <c r="I190" s="71">
        <v>9030000</v>
      </c>
      <c r="J190" s="71">
        <v>8967945</v>
      </c>
      <c r="K190" s="71">
        <v>0</v>
      </c>
      <c r="L190" s="71">
        <f t="shared" si="9"/>
        <v>8967945</v>
      </c>
      <c r="M190" s="73">
        <f t="shared" si="10"/>
        <v>99.31279069767442</v>
      </c>
      <c r="N190" s="72">
        <f t="shared" si="11"/>
        <v>62055</v>
      </c>
    </row>
    <row r="191" spans="1:14" ht="27" customHeight="1">
      <c r="A191" s="38" t="s">
        <v>20</v>
      </c>
      <c r="B191" s="39" t="s">
        <v>44</v>
      </c>
      <c r="C191" s="39" t="s">
        <v>20</v>
      </c>
      <c r="D191" s="39" t="s">
        <v>20</v>
      </c>
      <c r="E191" s="40" t="s">
        <v>265</v>
      </c>
      <c r="F191" s="71">
        <v>341200000</v>
      </c>
      <c r="G191" s="71">
        <v>0</v>
      </c>
      <c r="H191" s="71">
        <f t="shared" si="8"/>
        <v>341200000</v>
      </c>
      <c r="I191" s="71">
        <v>6015000</v>
      </c>
      <c r="J191" s="71">
        <v>5882400</v>
      </c>
      <c r="K191" s="71">
        <v>0</v>
      </c>
      <c r="L191" s="71">
        <f t="shared" si="9"/>
        <v>5882400</v>
      </c>
      <c r="M191" s="73">
        <f t="shared" si="10"/>
        <v>97.79551122194515</v>
      </c>
      <c r="N191" s="72">
        <f t="shared" si="11"/>
        <v>132600</v>
      </c>
    </row>
    <row r="192" spans="1:14" ht="27" customHeight="1">
      <c r="A192" s="38" t="s">
        <v>20</v>
      </c>
      <c r="B192" s="39" t="s">
        <v>20</v>
      </c>
      <c r="C192" s="39" t="s">
        <v>20</v>
      </c>
      <c r="D192" s="39" t="s">
        <v>20</v>
      </c>
      <c r="E192" s="40" t="s">
        <v>266</v>
      </c>
      <c r="F192" s="71">
        <v>35200000</v>
      </c>
      <c r="G192" s="71">
        <v>0</v>
      </c>
      <c r="H192" s="71">
        <f t="shared" si="8"/>
        <v>35200000</v>
      </c>
      <c r="I192" s="71">
        <v>5280000</v>
      </c>
      <c r="J192" s="71">
        <v>5148000</v>
      </c>
      <c r="K192" s="71">
        <v>0</v>
      </c>
      <c r="L192" s="71">
        <f t="shared" si="9"/>
        <v>5148000</v>
      </c>
      <c r="M192" s="73">
        <f t="shared" si="10"/>
        <v>97.5</v>
      </c>
      <c r="N192" s="72">
        <f t="shared" si="11"/>
        <v>132000</v>
      </c>
    </row>
    <row r="193" spans="1:14" ht="27" customHeight="1">
      <c r="A193" s="38" t="s">
        <v>20</v>
      </c>
      <c r="B193" s="39" t="s">
        <v>20</v>
      </c>
      <c r="C193" s="39" t="s">
        <v>23</v>
      </c>
      <c r="D193" s="39" t="s">
        <v>20</v>
      </c>
      <c r="E193" s="40" t="s">
        <v>267</v>
      </c>
      <c r="F193" s="71">
        <v>35200000</v>
      </c>
      <c r="G193" s="71">
        <v>0</v>
      </c>
      <c r="H193" s="71">
        <f t="shared" si="8"/>
        <v>35200000</v>
      </c>
      <c r="I193" s="71">
        <v>5280000</v>
      </c>
      <c r="J193" s="71">
        <v>5148000</v>
      </c>
      <c r="K193" s="71">
        <v>0</v>
      </c>
      <c r="L193" s="71">
        <f t="shared" si="9"/>
        <v>5148000</v>
      </c>
      <c r="M193" s="73">
        <f t="shared" si="10"/>
        <v>97.5</v>
      </c>
      <c r="N193" s="72">
        <f t="shared" si="11"/>
        <v>132000</v>
      </c>
    </row>
    <row r="194" spans="1:14" ht="27" customHeight="1">
      <c r="A194" s="38" t="s">
        <v>20</v>
      </c>
      <c r="B194" s="39" t="s">
        <v>20</v>
      </c>
      <c r="C194" s="39" t="s">
        <v>20</v>
      </c>
      <c r="D194" s="39" t="s">
        <v>20</v>
      </c>
      <c r="E194" s="40" t="s">
        <v>268</v>
      </c>
      <c r="F194" s="71">
        <v>306000000</v>
      </c>
      <c r="G194" s="71">
        <v>0</v>
      </c>
      <c r="H194" s="71">
        <f t="shared" si="8"/>
        <v>306000000</v>
      </c>
      <c r="I194" s="71">
        <v>735000</v>
      </c>
      <c r="J194" s="71">
        <v>734400</v>
      </c>
      <c r="K194" s="71">
        <v>0</v>
      </c>
      <c r="L194" s="71">
        <f t="shared" si="9"/>
        <v>734400</v>
      </c>
      <c r="M194" s="73">
        <f t="shared" si="10"/>
        <v>99.91836734693878</v>
      </c>
      <c r="N194" s="72">
        <f t="shared" si="11"/>
        <v>600</v>
      </c>
    </row>
    <row r="195" spans="1:14" ht="27" customHeight="1">
      <c r="A195" s="38" t="s">
        <v>20</v>
      </c>
      <c r="B195" s="39" t="s">
        <v>20</v>
      </c>
      <c r="C195" s="39" t="s">
        <v>21</v>
      </c>
      <c r="D195" s="39" t="s">
        <v>20</v>
      </c>
      <c r="E195" s="40" t="s">
        <v>269</v>
      </c>
      <c r="F195" s="71">
        <v>306000000</v>
      </c>
      <c r="G195" s="71">
        <v>0</v>
      </c>
      <c r="H195" s="71">
        <f t="shared" si="8"/>
        <v>306000000</v>
      </c>
      <c r="I195" s="71">
        <v>735000</v>
      </c>
      <c r="J195" s="71">
        <v>734400</v>
      </c>
      <c r="K195" s="71">
        <v>0</v>
      </c>
      <c r="L195" s="71">
        <f t="shared" si="9"/>
        <v>734400</v>
      </c>
      <c r="M195" s="73">
        <f t="shared" si="10"/>
        <v>99.91836734693878</v>
      </c>
      <c r="N195" s="72">
        <f t="shared" si="11"/>
        <v>600</v>
      </c>
    </row>
    <row r="196" spans="1:14" ht="27" customHeight="1">
      <c r="A196" s="76" t="s">
        <v>20</v>
      </c>
      <c r="B196" s="77" t="s">
        <v>20</v>
      </c>
      <c r="C196" s="77" t="s">
        <v>20</v>
      </c>
      <c r="D196" s="77" t="s">
        <v>23</v>
      </c>
      <c r="E196" s="78" t="s">
        <v>270</v>
      </c>
      <c r="F196" s="79">
        <v>306000000</v>
      </c>
      <c r="G196" s="79">
        <v>0</v>
      </c>
      <c r="H196" s="79">
        <f t="shared" si="8"/>
        <v>306000000</v>
      </c>
      <c r="I196" s="79">
        <v>735000</v>
      </c>
      <c r="J196" s="79">
        <v>734400</v>
      </c>
      <c r="K196" s="79">
        <v>0</v>
      </c>
      <c r="L196" s="79">
        <f t="shared" si="9"/>
        <v>734400</v>
      </c>
      <c r="M196" s="80">
        <f t="shared" si="10"/>
        <v>99.91836734693878</v>
      </c>
      <c r="N196" s="81">
        <f t="shared" si="11"/>
        <v>600</v>
      </c>
    </row>
    <row r="197" spans="1:14" ht="27" customHeight="1">
      <c r="A197" s="38" t="s">
        <v>20</v>
      </c>
      <c r="B197" s="39" t="s">
        <v>48</v>
      </c>
      <c r="C197" s="39" t="s">
        <v>20</v>
      </c>
      <c r="D197" s="39" t="s">
        <v>20</v>
      </c>
      <c r="E197" s="40" t="s">
        <v>271</v>
      </c>
      <c r="F197" s="71">
        <v>144000000</v>
      </c>
      <c r="G197" s="71">
        <v>0</v>
      </c>
      <c r="H197" s="71">
        <f t="shared" si="8"/>
        <v>144000000</v>
      </c>
      <c r="I197" s="71">
        <v>26680000</v>
      </c>
      <c r="J197" s="71">
        <v>19354629</v>
      </c>
      <c r="K197" s="71">
        <v>6250000</v>
      </c>
      <c r="L197" s="71">
        <f t="shared" si="9"/>
        <v>25604629</v>
      </c>
      <c r="M197" s="73">
        <f t="shared" si="10"/>
        <v>95.96937406296851</v>
      </c>
      <c r="N197" s="72">
        <f t="shared" si="11"/>
        <v>1075371</v>
      </c>
    </row>
    <row r="198" spans="1:14" ht="27" customHeight="1">
      <c r="A198" s="38" t="s">
        <v>20</v>
      </c>
      <c r="B198" s="39" t="s">
        <v>20</v>
      </c>
      <c r="C198" s="39" t="s">
        <v>20</v>
      </c>
      <c r="D198" s="39" t="s">
        <v>20</v>
      </c>
      <c r="E198" s="40" t="s">
        <v>272</v>
      </c>
      <c r="F198" s="71">
        <v>144000000</v>
      </c>
      <c r="G198" s="71">
        <v>0</v>
      </c>
      <c r="H198" s="71">
        <f t="shared" si="8"/>
        <v>144000000</v>
      </c>
      <c r="I198" s="71">
        <v>26680000</v>
      </c>
      <c r="J198" s="71">
        <v>19354629</v>
      </c>
      <c r="K198" s="71">
        <v>6250000</v>
      </c>
      <c r="L198" s="71">
        <f t="shared" si="9"/>
        <v>25604629</v>
      </c>
      <c r="M198" s="73">
        <f t="shared" si="10"/>
        <v>95.96937406296851</v>
      </c>
      <c r="N198" s="72">
        <f t="shared" si="11"/>
        <v>1075371</v>
      </c>
    </row>
    <row r="199" spans="1:14" ht="27" customHeight="1">
      <c r="A199" s="38" t="s">
        <v>20</v>
      </c>
      <c r="B199" s="39" t="s">
        <v>20</v>
      </c>
      <c r="C199" s="39" t="s">
        <v>23</v>
      </c>
      <c r="D199" s="39" t="s">
        <v>20</v>
      </c>
      <c r="E199" s="40" t="s">
        <v>273</v>
      </c>
      <c r="F199" s="71">
        <v>144000000</v>
      </c>
      <c r="G199" s="71">
        <v>0</v>
      </c>
      <c r="H199" s="71">
        <f aca="true" t="shared" si="12" ref="H199:H262">F199+G199</f>
        <v>144000000</v>
      </c>
      <c r="I199" s="71">
        <v>26680000</v>
      </c>
      <c r="J199" s="71">
        <v>19354629</v>
      </c>
      <c r="K199" s="71">
        <v>6250000</v>
      </c>
      <c r="L199" s="71">
        <f aca="true" t="shared" si="13" ref="L199:L262">J199+K199</f>
        <v>25604629</v>
      </c>
      <c r="M199" s="73">
        <f aca="true" t="shared" si="14" ref="M199:M262">(L199/I199)*100</f>
        <v>95.96937406296851</v>
      </c>
      <c r="N199" s="72">
        <f aca="true" t="shared" si="15" ref="N199:N262">I199-L199</f>
        <v>1075371</v>
      </c>
    </row>
    <row r="200" spans="1:14" ht="27" customHeight="1">
      <c r="A200" s="38" t="s">
        <v>20</v>
      </c>
      <c r="B200" s="39" t="s">
        <v>20</v>
      </c>
      <c r="C200" s="39" t="s">
        <v>20</v>
      </c>
      <c r="D200" s="39" t="s">
        <v>23</v>
      </c>
      <c r="E200" s="40" t="s">
        <v>510</v>
      </c>
      <c r="F200" s="71">
        <v>144000000</v>
      </c>
      <c r="G200" s="71">
        <v>0</v>
      </c>
      <c r="H200" s="71">
        <f t="shared" si="12"/>
        <v>144000000</v>
      </c>
      <c r="I200" s="71">
        <v>26680000</v>
      </c>
      <c r="J200" s="71">
        <v>19354629</v>
      </c>
      <c r="K200" s="71">
        <v>6250000</v>
      </c>
      <c r="L200" s="71">
        <f t="shared" si="13"/>
        <v>25604629</v>
      </c>
      <c r="M200" s="73">
        <f t="shared" si="14"/>
        <v>95.96937406296851</v>
      </c>
      <c r="N200" s="72">
        <f t="shared" si="15"/>
        <v>1075371</v>
      </c>
    </row>
    <row r="201" spans="1:14" ht="27" customHeight="1">
      <c r="A201" s="38" t="s">
        <v>20</v>
      </c>
      <c r="B201" s="39" t="s">
        <v>52</v>
      </c>
      <c r="C201" s="39" t="s">
        <v>20</v>
      </c>
      <c r="D201" s="39" t="s">
        <v>20</v>
      </c>
      <c r="E201" s="40" t="s">
        <v>274</v>
      </c>
      <c r="F201" s="71">
        <v>812112000</v>
      </c>
      <c r="G201" s="71">
        <v>0</v>
      </c>
      <c r="H201" s="71">
        <f t="shared" si="12"/>
        <v>812112000</v>
      </c>
      <c r="I201" s="71">
        <v>102306000</v>
      </c>
      <c r="J201" s="71">
        <v>102306000</v>
      </c>
      <c r="K201" s="71">
        <v>0</v>
      </c>
      <c r="L201" s="71">
        <f t="shared" si="13"/>
        <v>102306000</v>
      </c>
      <c r="M201" s="73">
        <f t="shared" si="14"/>
        <v>100</v>
      </c>
      <c r="N201" s="72">
        <f t="shared" si="15"/>
        <v>0</v>
      </c>
    </row>
    <row r="202" spans="1:14" ht="27" customHeight="1">
      <c r="A202" s="38" t="s">
        <v>20</v>
      </c>
      <c r="B202" s="39" t="s">
        <v>20</v>
      </c>
      <c r="C202" s="39" t="s">
        <v>20</v>
      </c>
      <c r="D202" s="39" t="s">
        <v>20</v>
      </c>
      <c r="E202" s="40" t="s">
        <v>275</v>
      </c>
      <c r="F202" s="71">
        <v>812112000</v>
      </c>
      <c r="G202" s="71">
        <v>0</v>
      </c>
      <c r="H202" s="71">
        <f t="shared" si="12"/>
        <v>812112000</v>
      </c>
      <c r="I202" s="71">
        <v>102306000</v>
      </c>
      <c r="J202" s="71">
        <v>102306000</v>
      </c>
      <c r="K202" s="71">
        <v>0</v>
      </c>
      <c r="L202" s="71">
        <f t="shared" si="13"/>
        <v>102306000</v>
      </c>
      <c r="M202" s="73">
        <f t="shared" si="14"/>
        <v>100</v>
      </c>
      <c r="N202" s="72">
        <f t="shared" si="15"/>
        <v>0</v>
      </c>
    </row>
    <row r="203" spans="1:14" ht="27" customHeight="1">
      <c r="A203" s="38" t="s">
        <v>20</v>
      </c>
      <c r="B203" s="39" t="s">
        <v>20</v>
      </c>
      <c r="C203" s="39" t="s">
        <v>23</v>
      </c>
      <c r="D203" s="39" t="s">
        <v>20</v>
      </c>
      <c r="E203" s="40" t="s">
        <v>276</v>
      </c>
      <c r="F203" s="71">
        <v>812112000</v>
      </c>
      <c r="G203" s="71">
        <v>0</v>
      </c>
      <c r="H203" s="71">
        <f t="shared" si="12"/>
        <v>812112000</v>
      </c>
      <c r="I203" s="71">
        <v>102306000</v>
      </c>
      <c r="J203" s="71">
        <v>102306000</v>
      </c>
      <c r="K203" s="71">
        <v>0</v>
      </c>
      <c r="L203" s="71">
        <f t="shared" si="13"/>
        <v>102306000</v>
      </c>
      <c r="M203" s="73">
        <f t="shared" si="14"/>
        <v>100</v>
      </c>
      <c r="N203" s="72">
        <f t="shared" si="15"/>
        <v>0</v>
      </c>
    </row>
    <row r="204" spans="1:14" ht="27" customHeight="1">
      <c r="A204" s="38" t="s">
        <v>20</v>
      </c>
      <c r="B204" s="39" t="s">
        <v>20</v>
      </c>
      <c r="C204" s="39" t="s">
        <v>20</v>
      </c>
      <c r="D204" s="39" t="s">
        <v>23</v>
      </c>
      <c r="E204" s="40" t="s">
        <v>277</v>
      </c>
      <c r="F204" s="71">
        <v>675000000</v>
      </c>
      <c r="G204" s="71">
        <v>0</v>
      </c>
      <c r="H204" s="71">
        <f t="shared" si="12"/>
        <v>675000000</v>
      </c>
      <c r="I204" s="71">
        <v>33750000</v>
      </c>
      <c r="J204" s="71">
        <v>33750000</v>
      </c>
      <c r="K204" s="71">
        <v>0</v>
      </c>
      <c r="L204" s="71">
        <f t="shared" si="13"/>
        <v>33750000</v>
      </c>
      <c r="M204" s="73">
        <f t="shared" si="14"/>
        <v>100</v>
      </c>
      <c r="N204" s="72">
        <f t="shared" si="15"/>
        <v>0</v>
      </c>
    </row>
    <row r="205" spans="1:14" ht="27" customHeight="1">
      <c r="A205" s="38" t="s">
        <v>20</v>
      </c>
      <c r="B205" s="39" t="s">
        <v>20</v>
      </c>
      <c r="C205" s="39" t="s">
        <v>20</v>
      </c>
      <c r="D205" s="39" t="s">
        <v>21</v>
      </c>
      <c r="E205" s="40" t="s">
        <v>278</v>
      </c>
      <c r="F205" s="71">
        <v>137112000</v>
      </c>
      <c r="G205" s="71">
        <v>0</v>
      </c>
      <c r="H205" s="71">
        <f t="shared" si="12"/>
        <v>137112000</v>
      </c>
      <c r="I205" s="71">
        <v>68556000</v>
      </c>
      <c r="J205" s="71">
        <v>68556000</v>
      </c>
      <c r="K205" s="71">
        <v>0</v>
      </c>
      <c r="L205" s="71">
        <f t="shared" si="13"/>
        <v>68556000</v>
      </c>
      <c r="M205" s="73">
        <f t="shared" si="14"/>
        <v>100</v>
      </c>
      <c r="N205" s="72">
        <f t="shared" si="15"/>
        <v>0</v>
      </c>
    </row>
    <row r="206" spans="1:14" ht="27" customHeight="1">
      <c r="A206" s="38" t="s">
        <v>44</v>
      </c>
      <c r="B206" s="39" t="s">
        <v>20</v>
      </c>
      <c r="C206" s="39" t="s">
        <v>20</v>
      </c>
      <c r="D206" s="39" t="s">
        <v>20</v>
      </c>
      <c r="E206" s="40" t="s">
        <v>279</v>
      </c>
      <c r="F206" s="71">
        <f>F207+F222+F227+F234+F238+F255</f>
        <v>59285361000</v>
      </c>
      <c r="G206" s="71">
        <v>0</v>
      </c>
      <c r="H206" s="71">
        <f t="shared" si="12"/>
        <v>59285361000</v>
      </c>
      <c r="I206" s="71">
        <f>I207+I222+I227+I234+I238+I255</f>
        <v>8258291000</v>
      </c>
      <c r="J206" s="71">
        <f>J207+J222+J227+J234+J238+J255</f>
        <v>5437978997</v>
      </c>
      <c r="K206" s="71">
        <f>K207+K222+K227+K234+K238+K255</f>
        <v>1834342855</v>
      </c>
      <c r="L206" s="71">
        <f t="shared" si="13"/>
        <v>7272321852</v>
      </c>
      <c r="M206" s="73">
        <f t="shared" si="14"/>
        <v>88.06085728875381</v>
      </c>
      <c r="N206" s="72">
        <f t="shared" si="15"/>
        <v>985969148</v>
      </c>
    </row>
    <row r="207" spans="1:14" ht="27" customHeight="1">
      <c r="A207" s="38" t="s">
        <v>20</v>
      </c>
      <c r="B207" s="39" t="s">
        <v>23</v>
      </c>
      <c r="C207" s="39" t="s">
        <v>20</v>
      </c>
      <c r="D207" s="39" t="s">
        <v>20</v>
      </c>
      <c r="E207" s="40" t="s">
        <v>280</v>
      </c>
      <c r="F207" s="71">
        <v>22688061000</v>
      </c>
      <c r="G207" s="71">
        <v>0</v>
      </c>
      <c r="H207" s="71">
        <f t="shared" si="12"/>
        <v>22688061000</v>
      </c>
      <c r="I207" s="71">
        <v>2676767000</v>
      </c>
      <c r="J207" s="71">
        <v>1997814084</v>
      </c>
      <c r="K207" s="71">
        <v>371563206</v>
      </c>
      <c r="L207" s="71">
        <f t="shared" si="13"/>
        <v>2369377290</v>
      </c>
      <c r="M207" s="73">
        <f t="shared" si="14"/>
        <v>88.5163815154625</v>
      </c>
      <c r="N207" s="72">
        <f t="shared" si="15"/>
        <v>307389710</v>
      </c>
    </row>
    <row r="208" spans="1:14" ht="27" customHeight="1">
      <c r="A208" s="38" t="s">
        <v>20</v>
      </c>
      <c r="B208" s="39" t="s">
        <v>20</v>
      </c>
      <c r="C208" s="39" t="s">
        <v>20</v>
      </c>
      <c r="D208" s="39" t="s">
        <v>20</v>
      </c>
      <c r="E208" s="40" t="s">
        <v>281</v>
      </c>
      <c r="F208" s="71">
        <v>456000000</v>
      </c>
      <c r="G208" s="71">
        <v>0</v>
      </c>
      <c r="H208" s="71">
        <f t="shared" si="12"/>
        <v>456000000</v>
      </c>
      <c r="I208" s="71">
        <v>16030000</v>
      </c>
      <c r="J208" s="71">
        <v>5869100</v>
      </c>
      <c r="K208" s="71">
        <v>0</v>
      </c>
      <c r="L208" s="71">
        <f t="shared" si="13"/>
        <v>5869100</v>
      </c>
      <c r="M208" s="73">
        <f t="shared" si="14"/>
        <v>36.61322520274485</v>
      </c>
      <c r="N208" s="72">
        <f t="shared" si="15"/>
        <v>10160900</v>
      </c>
    </row>
    <row r="209" spans="1:14" ht="27" customHeight="1">
      <c r="A209" s="38" t="s">
        <v>20</v>
      </c>
      <c r="B209" s="39" t="s">
        <v>20</v>
      </c>
      <c r="C209" s="39" t="s">
        <v>23</v>
      </c>
      <c r="D209" s="39" t="s">
        <v>20</v>
      </c>
      <c r="E209" s="40" t="s">
        <v>282</v>
      </c>
      <c r="F209" s="71">
        <v>456000000</v>
      </c>
      <c r="G209" s="71">
        <v>0</v>
      </c>
      <c r="H209" s="71">
        <f t="shared" si="12"/>
        <v>456000000</v>
      </c>
      <c r="I209" s="71">
        <v>16030000</v>
      </c>
      <c r="J209" s="71">
        <v>5869100</v>
      </c>
      <c r="K209" s="71">
        <v>0</v>
      </c>
      <c r="L209" s="71">
        <f t="shared" si="13"/>
        <v>5869100</v>
      </c>
      <c r="M209" s="73">
        <f t="shared" si="14"/>
        <v>36.61322520274485</v>
      </c>
      <c r="N209" s="72">
        <f t="shared" si="15"/>
        <v>10160900</v>
      </c>
    </row>
    <row r="210" spans="1:14" ht="27" customHeight="1">
      <c r="A210" s="38" t="s">
        <v>20</v>
      </c>
      <c r="B210" s="39" t="s">
        <v>20</v>
      </c>
      <c r="C210" s="39" t="s">
        <v>20</v>
      </c>
      <c r="D210" s="39" t="s">
        <v>23</v>
      </c>
      <c r="E210" s="40" t="s">
        <v>283</v>
      </c>
      <c r="F210" s="71">
        <v>60000000</v>
      </c>
      <c r="G210" s="71">
        <v>0</v>
      </c>
      <c r="H210" s="71">
        <f t="shared" si="12"/>
        <v>60000000</v>
      </c>
      <c r="I210" s="71">
        <v>6000000</v>
      </c>
      <c r="J210" s="71">
        <v>5869100</v>
      </c>
      <c r="K210" s="71">
        <v>0</v>
      </c>
      <c r="L210" s="71">
        <f t="shared" si="13"/>
        <v>5869100</v>
      </c>
      <c r="M210" s="73">
        <f t="shared" si="14"/>
        <v>97.81833333333333</v>
      </c>
      <c r="N210" s="72">
        <f t="shared" si="15"/>
        <v>130900</v>
      </c>
    </row>
    <row r="211" spans="1:14" ht="27" customHeight="1">
      <c r="A211" s="38" t="s">
        <v>20</v>
      </c>
      <c r="B211" s="39" t="s">
        <v>20</v>
      </c>
      <c r="C211" s="39" t="s">
        <v>20</v>
      </c>
      <c r="D211" s="39" t="s">
        <v>21</v>
      </c>
      <c r="E211" s="40" t="s">
        <v>284</v>
      </c>
      <c r="F211" s="71">
        <v>396000000</v>
      </c>
      <c r="G211" s="71">
        <v>0</v>
      </c>
      <c r="H211" s="71">
        <f t="shared" si="12"/>
        <v>396000000</v>
      </c>
      <c r="I211" s="71">
        <v>10030000</v>
      </c>
      <c r="J211" s="71">
        <v>0</v>
      </c>
      <c r="K211" s="71">
        <v>0</v>
      </c>
      <c r="L211" s="71">
        <f t="shared" si="13"/>
        <v>0</v>
      </c>
      <c r="M211" s="71">
        <f t="shared" si="14"/>
        <v>0</v>
      </c>
      <c r="N211" s="72">
        <f t="shared" si="15"/>
        <v>10030000</v>
      </c>
    </row>
    <row r="212" spans="1:14" ht="27" customHeight="1">
      <c r="A212" s="38" t="s">
        <v>20</v>
      </c>
      <c r="B212" s="39" t="s">
        <v>20</v>
      </c>
      <c r="C212" s="39" t="s">
        <v>20</v>
      </c>
      <c r="D212" s="39" t="s">
        <v>20</v>
      </c>
      <c r="E212" s="40" t="s">
        <v>285</v>
      </c>
      <c r="F212" s="71">
        <v>22232061000</v>
      </c>
      <c r="G212" s="71">
        <v>0</v>
      </c>
      <c r="H212" s="71">
        <f t="shared" si="12"/>
        <v>22232061000</v>
      </c>
      <c r="I212" s="71">
        <v>2660737000</v>
      </c>
      <c r="J212" s="71">
        <v>1991944984</v>
      </c>
      <c r="K212" s="71">
        <v>371563206</v>
      </c>
      <c r="L212" s="71">
        <f t="shared" si="13"/>
        <v>2363508190</v>
      </c>
      <c r="M212" s="73">
        <f t="shared" si="14"/>
        <v>88.8290796873197</v>
      </c>
      <c r="N212" s="72">
        <f t="shared" si="15"/>
        <v>297228810</v>
      </c>
    </row>
    <row r="213" spans="1:14" ht="27" customHeight="1">
      <c r="A213" s="38" t="s">
        <v>20</v>
      </c>
      <c r="B213" s="39" t="s">
        <v>20</v>
      </c>
      <c r="C213" s="39" t="s">
        <v>21</v>
      </c>
      <c r="D213" s="39" t="s">
        <v>20</v>
      </c>
      <c r="E213" s="40" t="s">
        <v>286</v>
      </c>
      <c r="F213" s="71">
        <v>20762061000</v>
      </c>
      <c r="G213" s="71">
        <v>0</v>
      </c>
      <c r="H213" s="71">
        <f t="shared" si="12"/>
        <v>20762061000</v>
      </c>
      <c r="I213" s="71">
        <v>2642224000</v>
      </c>
      <c r="J213" s="71">
        <v>1991944984</v>
      </c>
      <c r="K213" s="71">
        <v>371563206</v>
      </c>
      <c r="L213" s="71">
        <f t="shared" si="13"/>
        <v>2363508190</v>
      </c>
      <c r="M213" s="73">
        <f t="shared" si="14"/>
        <v>89.45146929253538</v>
      </c>
      <c r="N213" s="72">
        <f t="shared" si="15"/>
        <v>278715810</v>
      </c>
    </row>
    <row r="214" spans="1:14" ht="27" customHeight="1">
      <c r="A214" s="38" t="s">
        <v>20</v>
      </c>
      <c r="B214" s="39" t="s">
        <v>20</v>
      </c>
      <c r="C214" s="39" t="s">
        <v>20</v>
      </c>
      <c r="D214" s="39" t="s">
        <v>23</v>
      </c>
      <c r="E214" s="40" t="s">
        <v>287</v>
      </c>
      <c r="F214" s="71">
        <v>5000000</v>
      </c>
      <c r="G214" s="71">
        <v>0</v>
      </c>
      <c r="H214" s="71">
        <f t="shared" si="12"/>
        <v>5000000</v>
      </c>
      <c r="I214" s="71">
        <v>0</v>
      </c>
      <c r="J214" s="71">
        <v>0</v>
      </c>
      <c r="K214" s="71">
        <v>0</v>
      </c>
      <c r="L214" s="71">
        <f t="shared" si="13"/>
        <v>0</v>
      </c>
      <c r="M214" s="71">
        <v>0</v>
      </c>
      <c r="N214" s="72">
        <f t="shared" si="15"/>
        <v>0</v>
      </c>
    </row>
    <row r="215" spans="1:14" ht="27" customHeight="1">
      <c r="A215" s="38" t="s">
        <v>20</v>
      </c>
      <c r="B215" s="39" t="s">
        <v>20</v>
      </c>
      <c r="C215" s="39" t="s">
        <v>20</v>
      </c>
      <c r="D215" s="39" t="s">
        <v>21</v>
      </c>
      <c r="E215" s="40" t="s">
        <v>288</v>
      </c>
      <c r="F215" s="71">
        <v>3449000000</v>
      </c>
      <c r="G215" s="71">
        <v>0</v>
      </c>
      <c r="H215" s="71">
        <f t="shared" si="12"/>
        <v>3449000000</v>
      </c>
      <c r="I215" s="71">
        <v>24250000</v>
      </c>
      <c r="J215" s="71">
        <v>24250000</v>
      </c>
      <c r="K215" s="71">
        <v>0</v>
      </c>
      <c r="L215" s="71">
        <f t="shared" si="13"/>
        <v>24250000</v>
      </c>
      <c r="M215" s="73">
        <f t="shared" si="14"/>
        <v>100</v>
      </c>
      <c r="N215" s="72">
        <f t="shared" si="15"/>
        <v>0</v>
      </c>
    </row>
    <row r="216" spans="1:14" ht="27" customHeight="1">
      <c r="A216" s="38" t="s">
        <v>20</v>
      </c>
      <c r="B216" s="39" t="s">
        <v>20</v>
      </c>
      <c r="C216" s="39" t="s">
        <v>20</v>
      </c>
      <c r="D216" s="39" t="s">
        <v>28</v>
      </c>
      <c r="E216" s="40" t="s">
        <v>289</v>
      </c>
      <c r="F216" s="71">
        <v>16694500000</v>
      </c>
      <c r="G216" s="71">
        <v>0</v>
      </c>
      <c r="H216" s="71">
        <f t="shared" si="12"/>
        <v>16694500000</v>
      </c>
      <c r="I216" s="71">
        <v>2602274000</v>
      </c>
      <c r="J216" s="71">
        <v>1958100984</v>
      </c>
      <c r="K216" s="71">
        <v>371563206</v>
      </c>
      <c r="L216" s="71">
        <f t="shared" si="13"/>
        <v>2329664190</v>
      </c>
      <c r="M216" s="73">
        <f t="shared" si="14"/>
        <v>89.52416963010045</v>
      </c>
      <c r="N216" s="72">
        <f t="shared" si="15"/>
        <v>272609810</v>
      </c>
    </row>
    <row r="217" spans="1:14" ht="27" customHeight="1">
      <c r="A217" s="38" t="s">
        <v>20</v>
      </c>
      <c r="B217" s="39" t="s">
        <v>20</v>
      </c>
      <c r="C217" s="39" t="s">
        <v>20</v>
      </c>
      <c r="D217" s="39" t="s">
        <v>32</v>
      </c>
      <c r="E217" s="40" t="s">
        <v>290</v>
      </c>
      <c r="F217" s="71">
        <v>613561000</v>
      </c>
      <c r="G217" s="71">
        <v>0</v>
      </c>
      <c r="H217" s="71">
        <f t="shared" si="12"/>
        <v>613561000</v>
      </c>
      <c r="I217" s="71">
        <v>15700000</v>
      </c>
      <c r="J217" s="71">
        <v>9594000</v>
      </c>
      <c r="K217" s="71">
        <v>0</v>
      </c>
      <c r="L217" s="71">
        <f t="shared" si="13"/>
        <v>9594000</v>
      </c>
      <c r="M217" s="73">
        <f t="shared" si="14"/>
        <v>61.10828025477707</v>
      </c>
      <c r="N217" s="72">
        <f t="shared" si="15"/>
        <v>6106000</v>
      </c>
    </row>
    <row r="218" spans="1:14" ht="27" customHeight="1">
      <c r="A218" s="38" t="s">
        <v>20</v>
      </c>
      <c r="B218" s="39" t="s">
        <v>20</v>
      </c>
      <c r="C218" s="39" t="s">
        <v>28</v>
      </c>
      <c r="D218" s="39" t="s">
        <v>20</v>
      </c>
      <c r="E218" s="40" t="s">
        <v>291</v>
      </c>
      <c r="F218" s="71">
        <v>202000000</v>
      </c>
      <c r="G218" s="71">
        <v>0</v>
      </c>
      <c r="H218" s="71">
        <f t="shared" si="12"/>
        <v>202000000</v>
      </c>
      <c r="I218" s="71">
        <v>0</v>
      </c>
      <c r="J218" s="71">
        <v>0</v>
      </c>
      <c r="K218" s="71">
        <v>0</v>
      </c>
      <c r="L218" s="71">
        <f t="shared" si="13"/>
        <v>0</v>
      </c>
      <c r="M218" s="71">
        <v>0</v>
      </c>
      <c r="N218" s="72">
        <f t="shared" si="15"/>
        <v>0</v>
      </c>
    </row>
    <row r="219" spans="1:14" ht="27" customHeight="1">
      <c r="A219" s="38" t="s">
        <v>20</v>
      </c>
      <c r="B219" s="39" t="s">
        <v>20</v>
      </c>
      <c r="C219" s="39" t="s">
        <v>20</v>
      </c>
      <c r="D219" s="39" t="s">
        <v>23</v>
      </c>
      <c r="E219" s="40" t="s">
        <v>292</v>
      </c>
      <c r="F219" s="71">
        <v>202000000</v>
      </c>
      <c r="G219" s="71">
        <v>0</v>
      </c>
      <c r="H219" s="71">
        <f t="shared" si="12"/>
        <v>202000000</v>
      </c>
      <c r="I219" s="71">
        <v>0</v>
      </c>
      <c r="J219" s="71">
        <v>0</v>
      </c>
      <c r="K219" s="71">
        <v>0</v>
      </c>
      <c r="L219" s="71">
        <f t="shared" si="13"/>
        <v>0</v>
      </c>
      <c r="M219" s="71">
        <v>0</v>
      </c>
      <c r="N219" s="72">
        <f t="shared" si="15"/>
        <v>0</v>
      </c>
    </row>
    <row r="220" spans="1:14" ht="27" customHeight="1">
      <c r="A220" s="76" t="s">
        <v>20</v>
      </c>
      <c r="B220" s="77" t="s">
        <v>20</v>
      </c>
      <c r="C220" s="77" t="s">
        <v>32</v>
      </c>
      <c r="D220" s="77" t="s">
        <v>20</v>
      </c>
      <c r="E220" s="78" t="s">
        <v>293</v>
      </c>
      <c r="F220" s="79">
        <v>1268000000</v>
      </c>
      <c r="G220" s="79">
        <v>0</v>
      </c>
      <c r="H220" s="79">
        <f t="shared" si="12"/>
        <v>1268000000</v>
      </c>
      <c r="I220" s="79">
        <v>18513000</v>
      </c>
      <c r="J220" s="79">
        <v>0</v>
      </c>
      <c r="K220" s="79">
        <v>0</v>
      </c>
      <c r="L220" s="79">
        <f t="shared" si="13"/>
        <v>0</v>
      </c>
      <c r="M220" s="79">
        <f t="shared" si="14"/>
        <v>0</v>
      </c>
      <c r="N220" s="81">
        <f t="shared" si="15"/>
        <v>18513000</v>
      </c>
    </row>
    <row r="221" spans="1:14" ht="27" customHeight="1">
      <c r="A221" s="38" t="s">
        <v>20</v>
      </c>
      <c r="B221" s="39" t="s">
        <v>20</v>
      </c>
      <c r="C221" s="39" t="s">
        <v>20</v>
      </c>
      <c r="D221" s="39" t="s">
        <v>23</v>
      </c>
      <c r="E221" s="40" t="s">
        <v>294</v>
      </c>
      <c r="F221" s="71">
        <v>1268000000</v>
      </c>
      <c r="G221" s="71">
        <v>0</v>
      </c>
      <c r="H221" s="71">
        <f t="shared" si="12"/>
        <v>1268000000</v>
      </c>
      <c r="I221" s="71">
        <v>18513000</v>
      </c>
      <c r="J221" s="71">
        <v>0</v>
      </c>
      <c r="K221" s="71">
        <v>0</v>
      </c>
      <c r="L221" s="71">
        <f t="shared" si="13"/>
        <v>0</v>
      </c>
      <c r="M221" s="71">
        <f t="shared" si="14"/>
        <v>0</v>
      </c>
      <c r="N221" s="72">
        <f t="shared" si="15"/>
        <v>18513000</v>
      </c>
    </row>
    <row r="222" spans="1:14" ht="27" customHeight="1">
      <c r="A222" s="38" t="s">
        <v>20</v>
      </c>
      <c r="B222" s="39" t="s">
        <v>21</v>
      </c>
      <c r="C222" s="39" t="s">
        <v>20</v>
      </c>
      <c r="D222" s="39" t="s">
        <v>20</v>
      </c>
      <c r="E222" s="40" t="s">
        <v>295</v>
      </c>
      <c r="F222" s="71">
        <v>1166000000</v>
      </c>
      <c r="G222" s="71">
        <v>0</v>
      </c>
      <c r="H222" s="71">
        <f t="shared" si="12"/>
        <v>1166000000</v>
      </c>
      <c r="I222" s="71">
        <v>24079000</v>
      </c>
      <c r="J222" s="71">
        <v>22095987</v>
      </c>
      <c r="K222" s="71">
        <v>0</v>
      </c>
      <c r="L222" s="71">
        <f t="shared" si="13"/>
        <v>22095987</v>
      </c>
      <c r="M222" s="73">
        <f t="shared" si="14"/>
        <v>91.76455417583786</v>
      </c>
      <c r="N222" s="72">
        <f t="shared" si="15"/>
        <v>1983013</v>
      </c>
    </row>
    <row r="223" spans="1:14" ht="27" customHeight="1">
      <c r="A223" s="38" t="s">
        <v>20</v>
      </c>
      <c r="B223" s="39" t="s">
        <v>20</v>
      </c>
      <c r="C223" s="39" t="s">
        <v>20</v>
      </c>
      <c r="D223" s="39" t="s">
        <v>20</v>
      </c>
      <c r="E223" s="40" t="s">
        <v>296</v>
      </c>
      <c r="F223" s="71">
        <v>1166000000</v>
      </c>
      <c r="G223" s="71">
        <v>0</v>
      </c>
      <c r="H223" s="71">
        <f t="shared" si="12"/>
        <v>1166000000</v>
      </c>
      <c r="I223" s="71">
        <v>24079000</v>
      </c>
      <c r="J223" s="71">
        <v>22095987</v>
      </c>
      <c r="K223" s="71">
        <v>0</v>
      </c>
      <c r="L223" s="71">
        <f t="shared" si="13"/>
        <v>22095987</v>
      </c>
      <c r="M223" s="73">
        <f t="shared" si="14"/>
        <v>91.76455417583786</v>
      </c>
      <c r="N223" s="72">
        <f t="shared" si="15"/>
        <v>1983013</v>
      </c>
    </row>
    <row r="224" spans="1:14" ht="27" customHeight="1">
      <c r="A224" s="38" t="s">
        <v>20</v>
      </c>
      <c r="B224" s="39" t="s">
        <v>20</v>
      </c>
      <c r="C224" s="39" t="s">
        <v>23</v>
      </c>
      <c r="D224" s="39" t="s">
        <v>20</v>
      </c>
      <c r="E224" s="40" t="s">
        <v>297</v>
      </c>
      <c r="F224" s="71">
        <v>1166000000</v>
      </c>
      <c r="G224" s="71">
        <v>0</v>
      </c>
      <c r="H224" s="71">
        <f t="shared" si="12"/>
        <v>1166000000</v>
      </c>
      <c r="I224" s="71">
        <v>24079000</v>
      </c>
      <c r="J224" s="71">
        <v>22095987</v>
      </c>
      <c r="K224" s="71">
        <v>0</v>
      </c>
      <c r="L224" s="71">
        <f t="shared" si="13"/>
        <v>22095987</v>
      </c>
      <c r="M224" s="73">
        <f t="shared" si="14"/>
        <v>91.76455417583786</v>
      </c>
      <c r="N224" s="72">
        <f t="shared" si="15"/>
        <v>1983013</v>
      </c>
    </row>
    <row r="225" spans="1:14" ht="27" customHeight="1">
      <c r="A225" s="38" t="s">
        <v>20</v>
      </c>
      <c r="B225" s="39" t="s">
        <v>20</v>
      </c>
      <c r="C225" s="39" t="s">
        <v>20</v>
      </c>
      <c r="D225" s="39" t="s">
        <v>23</v>
      </c>
      <c r="E225" s="40" t="s">
        <v>298</v>
      </c>
      <c r="F225" s="71">
        <v>166000000</v>
      </c>
      <c r="G225" s="71">
        <v>0</v>
      </c>
      <c r="H225" s="71">
        <f t="shared" si="12"/>
        <v>166000000</v>
      </c>
      <c r="I225" s="71">
        <v>5859000</v>
      </c>
      <c r="J225" s="71">
        <v>5585280</v>
      </c>
      <c r="K225" s="71">
        <v>0</v>
      </c>
      <c r="L225" s="71">
        <f t="shared" si="13"/>
        <v>5585280</v>
      </c>
      <c r="M225" s="73">
        <f t="shared" si="14"/>
        <v>95.32821300563235</v>
      </c>
      <c r="N225" s="72">
        <f t="shared" si="15"/>
        <v>273720</v>
      </c>
    </row>
    <row r="226" spans="1:14" ht="27" customHeight="1">
      <c r="A226" s="38" t="s">
        <v>20</v>
      </c>
      <c r="B226" s="39" t="s">
        <v>20</v>
      </c>
      <c r="C226" s="39" t="s">
        <v>20</v>
      </c>
      <c r="D226" s="39" t="s">
        <v>21</v>
      </c>
      <c r="E226" s="40" t="s">
        <v>299</v>
      </c>
      <c r="F226" s="71">
        <v>1000000000</v>
      </c>
      <c r="G226" s="71">
        <v>0</v>
      </c>
      <c r="H226" s="71">
        <f t="shared" si="12"/>
        <v>1000000000</v>
      </c>
      <c r="I226" s="71">
        <v>18220000</v>
      </c>
      <c r="J226" s="71">
        <v>16510707</v>
      </c>
      <c r="K226" s="71">
        <v>0</v>
      </c>
      <c r="L226" s="71">
        <f t="shared" si="13"/>
        <v>16510707</v>
      </c>
      <c r="M226" s="73">
        <f t="shared" si="14"/>
        <v>90.61858946212953</v>
      </c>
      <c r="N226" s="72">
        <f t="shared" si="15"/>
        <v>1709293</v>
      </c>
    </row>
    <row r="227" spans="1:14" ht="27" customHeight="1">
      <c r="A227" s="38" t="s">
        <v>20</v>
      </c>
      <c r="B227" s="39" t="s">
        <v>28</v>
      </c>
      <c r="C227" s="39" t="s">
        <v>20</v>
      </c>
      <c r="D227" s="39" t="s">
        <v>20</v>
      </c>
      <c r="E227" s="40" t="s">
        <v>300</v>
      </c>
      <c r="F227" s="71">
        <v>2596500000</v>
      </c>
      <c r="G227" s="71">
        <v>0</v>
      </c>
      <c r="H227" s="71">
        <f t="shared" si="12"/>
        <v>2596500000</v>
      </c>
      <c r="I227" s="71">
        <v>101495000</v>
      </c>
      <c r="J227" s="71">
        <v>0</v>
      </c>
      <c r="K227" s="71">
        <v>0</v>
      </c>
      <c r="L227" s="71">
        <f t="shared" si="13"/>
        <v>0</v>
      </c>
      <c r="M227" s="71">
        <f t="shared" si="14"/>
        <v>0</v>
      </c>
      <c r="N227" s="72">
        <f t="shared" si="15"/>
        <v>101495000</v>
      </c>
    </row>
    <row r="228" spans="1:14" ht="27" customHeight="1">
      <c r="A228" s="38" t="s">
        <v>20</v>
      </c>
      <c r="B228" s="39" t="s">
        <v>20</v>
      </c>
      <c r="C228" s="39" t="s">
        <v>20</v>
      </c>
      <c r="D228" s="39" t="s">
        <v>20</v>
      </c>
      <c r="E228" s="40" t="s">
        <v>301</v>
      </c>
      <c r="F228" s="71">
        <v>2596500000</v>
      </c>
      <c r="G228" s="71">
        <v>0</v>
      </c>
      <c r="H228" s="71">
        <f t="shared" si="12"/>
        <v>2596500000</v>
      </c>
      <c r="I228" s="71">
        <v>101495000</v>
      </c>
      <c r="J228" s="71">
        <v>0</v>
      </c>
      <c r="K228" s="71">
        <v>0</v>
      </c>
      <c r="L228" s="71">
        <f t="shared" si="13"/>
        <v>0</v>
      </c>
      <c r="M228" s="71">
        <f t="shared" si="14"/>
        <v>0</v>
      </c>
      <c r="N228" s="72">
        <f t="shared" si="15"/>
        <v>101495000</v>
      </c>
    </row>
    <row r="229" spans="1:14" ht="27" customHeight="1">
      <c r="A229" s="38" t="s">
        <v>20</v>
      </c>
      <c r="B229" s="39" t="s">
        <v>20</v>
      </c>
      <c r="C229" s="39" t="s">
        <v>23</v>
      </c>
      <c r="D229" s="39" t="s">
        <v>20</v>
      </c>
      <c r="E229" s="40" t="s">
        <v>302</v>
      </c>
      <c r="F229" s="71">
        <v>200000000</v>
      </c>
      <c r="G229" s="71">
        <v>0</v>
      </c>
      <c r="H229" s="71">
        <f t="shared" si="12"/>
        <v>200000000</v>
      </c>
      <c r="I229" s="71">
        <v>30000</v>
      </c>
      <c r="J229" s="71">
        <v>0</v>
      </c>
      <c r="K229" s="71">
        <v>0</v>
      </c>
      <c r="L229" s="71">
        <f t="shared" si="13"/>
        <v>0</v>
      </c>
      <c r="M229" s="71">
        <f t="shared" si="14"/>
        <v>0</v>
      </c>
      <c r="N229" s="72">
        <f t="shared" si="15"/>
        <v>30000</v>
      </c>
    </row>
    <row r="230" spans="1:14" ht="27" customHeight="1">
      <c r="A230" s="38" t="s">
        <v>20</v>
      </c>
      <c r="B230" s="39" t="s">
        <v>20</v>
      </c>
      <c r="C230" s="39" t="s">
        <v>20</v>
      </c>
      <c r="D230" s="39" t="s">
        <v>23</v>
      </c>
      <c r="E230" s="40" t="s">
        <v>303</v>
      </c>
      <c r="F230" s="71">
        <v>200000000</v>
      </c>
      <c r="G230" s="71">
        <v>0</v>
      </c>
      <c r="H230" s="71">
        <f t="shared" si="12"/>
        <v>200000000</v>
      </c>
      <c r="I230" s="71">
        <v>30000</v>
      </c>
      <c r="J230" s="71">
        <v>0</v>
      </c>
      <c r="K230" s="71">
        <v>0</v>
      </c>
      <c r="L230" s="71">
        <f t="shared" si="13"/>
        <v>0</v>
      </c>
      <c r="M230" s="71">
        <f t="shared" si="14"/>
        <v>0</v>
      </c>
      <c r="N230" s="72">
        <f t="shared" si="15"/>
        <v>30000</v>
      </c>
    </row>
    <row r="231" spans="1:14" ht="27" customHeight="1">
      <c r="A231" s="38" t="s">
        <v>20</v>
      </c>
      <c r="B231" s="39" t="s">
        <v>20</v>
      </c>
      <c r="C231" s="39" t="s">
        <v>21</v>
      </c>
      <c r="D231" s="39" t="s">
        <v>20</v>
      </c>
      <c r="E231" s="40" t="s">
        <v>304</v>
      </c>
      <c r="F231" s="71">
        <v>2396500000</v>
      </c>
      <c r="G231" s="71">
        <v>0</v>
      </c>
      <c r="H231" s="71">
        <f t="shared" si="12"/>
        <v>2396500000</v>
      </c>
      <c r="I231" s="71">
        <v>101465000</v>
      </c>
      <c r="J231" s="71">
        <v>0</v>
      </c>
      <c r="K231" s="71">
        <v>0</v>
      </c>
      <c r="L231" s="71">
        <f t="shared" si="13"/>
        <v>0</v>
      </c>
      <c r="M231" s="71">
        <f t="shared" si="14"/>
        <v>0</v>
      </c>
      <c r="N231" s="72">
        <f t="shared" si="15"/>
        <v>101465000</v>
      </c>
    </row>
    <row r="232" spans="1:14" ht="27" customHeight="1">
      <c r="A232" s="38" t="s">
        <v>20</v>
      </c>
      <c r="B232" s="39" t="s">
        <v>20</v>
      </c>
      <c r="C232" s="39" t="s">
        <v>20</v>
      </c>
      <c r="D232" s="39" t="s">
        <v>23</v>
      </c>
      <c r="E232" s="40" t="s">
        <v>305</v>
      </c>
      <c r="F232" s="71">
        <v>2356500000</v>
      </c>
      <c r="G232" s="71">
        <v>0</v>
      </c>
      <c r="H232" s="71">
        <f t="shared" si="12"/>
        <v>2356500000</v>
      </c>
      <c r="I232" s="71">
        <v>101465000</v>
      </c>
      <c r="J232" s="71">
        <v>0</v>
      </c>
      <c r="K232" s="71">
        <v>0</v>
      </c>
      <c r="L232" s="71">
        <f t="shared" si="13"/>
        <v>0</v>
      </c>
      <c r="M232" s="71">
        <f t="shared" si="14"/>
        <v>0</v>
      </c>
      <c r="N232" s="72">
        <f t="shared" si="15"/>
        <v>101465000</v>
      </c>
    </row>
    <row r="233" spans="1:14" ht="27" customHeight="1">
      <c r="A233" s="38" t="s">
        <v>20</v>
      </c>
      <c r="B233" s="39" t="s">
        <v>20</v>
      </c>
      <c r="C233" s="39" t="s">
        <v>20</v>
      </c>
      <c r="D233" s="39" t="s">
        <v>21</v>
      </c>
      <c r="E233" s="40" t="s">
        <v>306</v>
      </c>
      <c r="F233" s="71">
        <v>40000000</v>
      </c>
      <c r="G233" s="71">
        <v>0</v>
      </c>
      <c r="H233" s="71">
        <f t="shared" si="12"/>
        <v>40000000</v>
      </c>
      <c r="I233" s="71">
        <v>0</v>
      </c>
      <c r="J233" s="71">
        <v>0</v>
      </c>
      <c r="K233" s="71">
        <v>0</v>
      </c>
      <c r="L233" s="71">
        <f t="shared" si="13"/>
        <v>0</v>
      </c>
      <c r="M233" s="71">
        <v>0</v>
      </c>
      <c r="N233" s="72">
        <f t="shared" si="15"/>
        <v>0</v>
      </c>
    </row>
    <row r="234" spans="1:14" ht="27" customHeight="1">
      <c r="A234" s="38" t="s">
        <v>20</v>
      </c>
      <c r="B234" s="39" t="s">
        <v>32</v>
      </c>
      <c r="C234" s="39" t="s">
        <v>20</v>
      </c>
      <c r="D234" s="39" t="s">
        <v>20</v>
      </c>
      <c r="E234" s="40" t="s">
        <v>307</v>
      </c>
      <c r="F234" s="71">
        <v>27000000</v>
      </c>
      <c r="G234" s="71">
        <v>0</v>
      </c>
      <c r="H234" s="71">
        <f t="shared" si="12"/>
        <v>27000000</v>
      </c>
      <c r="I234" s="71">
        <v>3575000</v>
      </c>
      <c r="J234" s="71">
        <v>3450000</v>
      </c>
      <c r="K234" s="71">
        <v>0</v>
      </c>
      <c r="L234" s="71">
        <f t="shared" si="13"/>
        <v>3450000</v>
      </c>
      <c r="M234" s="73">
        <f t="shared" si="14"/>
        <v>96.5034965034965</v>
      </c>
      <c r="N234" s="72">
        <f t="shared" si="15"/>
        <v>125000</v>
      </c>
    </row>
    <row r="235" spans="1:14" ht="27" customHeight="1">
      <c r="A235" s="38" t="s">
        <v>20</v>
      </c>
      <c r="B235" s="39" t="s">
        <v>20</v>
      </c>
      <c r="C235" s="39" t="s">
        <v>20</v>
      </c>
      <c r="D235" s="39" t="s">
        <v>20</v>
      </c>
      <c r="E235" s="40" t="s">
        <v>308</v>
      </c>
      <c r="F235" s="71">
        <v>27000000</v>
      </c>
      <c r="G235" s="71">
        <v>0</v>
      </c>
      <c r="H235" s="71">
        <f t="shared" si="12"/>
        <v>27000000</v>
      </c>
      <c r="I235" s="71">
        <v>3575000</v>
      </c>
      <c r="J235" s="71">
        <v>3450000</v>
      </c>
      <c r="K235" s="71">
        <v>0</v>
      </c>
      <c r="L235" s="71">
        <f t="shared" si="13"/>
        <v>3450000</v>
      </c>
      <c r="M235" s="73">
        <f t="shared" si="14"/>
        <v>96.5034965034965</v>
      </c>
      <c r="N235" s="72">
        <f t="shared" si="15"/>
        <v>125000</v>
      </c>
    </row>
    <row r="236" spans="1:14" ht="27" customHeight="1">
      <c r="A236" s="38" t="s">
        <v>20</v>
      </c>
      <c r="B236" s="39" t="s">
        <v>20</v>
      </c>
      <c r="C236" s="39" t="s">
        <v>23</v>
      </c>
      <c r="D236" s="39" t="s">
        <v>20</v>
      </c>
      <c r="E236" s="40" t="s">
        <v>309</v>
      </c>
      <c r="F236" s="71">
        <v>27000000</v>
      </c>
      <c r="G236" s="71">
        <v>0</v>
      </c>
      <c r="H236" s="71">
        <f t="shared" si="12"/>
        <v>27000000</v>
      </c>
      <c r="I236" s="71">
        <v>3575000</v>
      </c>
      <c r="J236" s="71">
        <v>3450000</v>
      </c>
      <c r="K236" s="71">
        <v>0</v>
      </c>
      <c r="L236" s="71">
        <f t="shared" si="13"/>
        <v>3450000</v>
      </c>
      <c r="M236" s="73">
        <f t="shared" si="14"/>
        <v>96.5034965034965</v>
      </c>
      <c r="N236" s="72">
        <f t="shared" si="15"/>
        <v>125000</v>
      </c>
    </row>
    <row r="237" spans="1:14" ht="27" customHeight="1">
      <c r="A237" s="38" t="s">
        <v>20</v>
      </c>
      <c r="B237" s="39" t="s">
        <v>20</v>
      </c>
      <c r="C237" s="39" t="s">
        <v>20</v>
      </c>
      <c r="D237" s="39" t="s">
        <v>23</v>
      </c>
      <c r="E237" s="40" t="s">
        <v>310</v>
      </c>
      <c r="F237" s="71">
        <v>27000000</v>
      </c>
      <c r="G237" s="71">
        <v>0</v>
      </c>
      <c r="H237" s="71">
        <f t="shared" si="12"/>
        <v>27000000</v>
      </c>
      <c r="I237" s="71">
        <v>3575000</v>
      </c>
      <c r="J237" s="71">
        <v>3450000</v>
      </c>
      <c r="K237" s="71">
        <v>0</v>
      </c>
      <c r="L237" s="71">
        <f t="shared" si="13"/>
        <v>3450000</v>
      </c>
      <c r="M237" s="73">
        <f t="shared" si="14"/>
        <v>96.5034965034965</v>
      </c>
      <c r="N237" s="72">
        <f t="shared" si="15"/>
        <v>125000</v>
      </c>
    </row>
    <row r="238" spans="1:14" ht="27" customHeight="1">
      <c r="A238" s="38" t="s">
        <v>20</v>
      </c>
      <c r="B238" s="39" t="s">
        <v>36</v>
      </c>
      <c r="C238" s="39" t="s">
        <v>20</v>
      </c>
      <c r="D238" s="39" t="s">
        <v>20</v>
      </c>
      <c r="E238" s="40" t="s">
        <v>311</v>
      </c>
      <c r="F238" s="71">
        <v>14365200000</v>
      </c>
      <c r="G238" s="71">
        <v>0</v>
      </c>
      <c r="H238" s="71">
        <f t="shared" si="12"/>
        <v>14365200000</v>
      </c>
      <c r="I238" s="71">
        <v>2611668000</v>
      </c>
      <c r="J238" s="71">
        <v>1318469783</v>
      </c>
      <c r="K238" s="71">
        <v>1150103469</v>
      </c>
      <c r="L238" s="71">
        <f t="shared" si="13"/>
        <v>2468573252</v>
      </c>
      <c r="M238" s="73">
        <f t="shared" si="14"/>
        <v>94.52094416288747</v>
      </c>
      <c r="N238" s="72">
        <f t="shared" si="15"/>
        <v>143094748</v>
      </c>
    </row>
    <row r="239" spans="1:14" ht="27" customHeight="1">
      <c r="A239" s="38" t="s">
        <v>20</v>
      </c>
      <c r="B239" s="39" t="s">
        <v>20</v>
      </c>
      <c r="C239" s="39" t="s">
        <v>20</v>
      </c>
      <c r="D239" s="39" t="s">
        <v>20</v>
      </c>
      <c r="E239" s="40" t="s">
        <v>312</v>
      </c>
      <c r="F239" s="71">
        <v>283000000</v>
      </c>
      <c r="G239" s="71">
        <v>0</v>
      </c>
      <c r="H239" s="71">
        <f t="shared" si="12"/>
        <v>283000000</v>
      </c>
      <c r="I239" s="71">
        <v>23100000</v>
      </c>
      <c r="J239" s="71">
        <v>0</v>
      </c>
      <c r="K239" s="71">
        <v>23100000</v>
      </c>
      <c r="L239" s="71">
        <f t="shared" si="13"/>
        <v>23100000</v>
      </c>
      <c r="M239" s="73">
        <f t="shared" si="14"/>
        <v>100</v>
      </c>
      <c r="N239" s="72">
        <f t="shared" si="15"/>
        <v>0</v>
      </c>
    </row>
    <row r="240" spans="1:14" ht="27" customHeight="1">
      <c r="A240" s="38" t="s">
        <v>20</v>
      </c>
      <c r="B240" s="39" t="s">
        <v>20</v>
      </c>
      <c r="C240" s="39" t="s">
        <v>23</v>
      </c>
      <c r="D240" s="39" t="s">
        <v>20</v>
      </c>
      <c r="E240" s="40" t="s">
        <v>313</v>
      </c>
      <c r="F240" s="71">
        <v>160000000</v>
      </c>
      <c r="G240" s="71">
        <v>0</v>
      </c>
      <c r="H240" s="71">
        <f t="shared" si="12"/>
        <v>160000000</v>
      </c>
      <c r="I240" s="71">
        <v>23100000</v>
      </c>
      <c r="J240" s="71">
        <v>0</v>
      </c>
      <c r="K240" s="71">
        <v>23100000</v>
      </c>
      <c r="L240" s="71">
        <f t="shared" si="13"/>
        <v>23100000</v>
      </c>
      <c r="M240" s="73">
        <f t="shared" si="14"/>
        <v>100</v>
      </c>
      <c r="N240" s="72">
        <f t="shared" si="15"/>
        <v>0</v>
      </c>
    </row>
    <row r="241" spans="1:14" ht="27" customHeight="1">
      <c r="A241" s="38" t="s">
        <v>20</v>
      </c>
      <c r="B241" s="39" t="s">
        <v>20</v>
      </c>
      <c r="C241" s="39" t="s">
        <v>20</v>
      </c>
      <c r="D241" s="39" t="s">
        <v>23</v>
      </c>
      <c r="E241" s="40" t="s">
        <v>314</v>
      </c>
      <c r="F241" s="71">
        <v>160000000</v>
      </c>
      <c r="G241" s="71">
        <v>0</v>
      </c>
      <c r="H241" s="71">
        <f t="shared" si="12"/>
        <v>160000000</v>
      </c>
      <c r="I241" s="71">
        <v>23100000</v>
      </c>
      <c r="J241" s="71">
        <v>0</v>
      </c>
      <c r="K241" s="71">
        <v>23100000</v>
      </c>
      <c r="L241" s="71">
        <f t="shared" si="13"/>
        <v>23100000</v>
      </c>
      <c r="M241" s="73">
        <f t="shared" si="14"/>
        <v>100</v>
      </c>
      <c r="N241" s="72">
        <f t="shared" si="15"/>
        <v>0</v>
      </c>
    </row>
    <row r="242" spans="1:14" ht="27" customHeight="1">
      <c r="A242" s="38" t="s">
        <v>20</v>
      </c>
      <c r="B242" s="39" t="s">
        <v>20</v>
      </c>
      <c r="C242" s="39" t="s">
        <v>21</v>
      </c>
      <c r="D242" s="39" t="s">
        <v>20</v>
      </c>
      <c r="E242" s="40" t="s">
        <v>315</v>
      </c>
      <c r="F242" s="71">
        <v>123000000</v>
      </c>
      <c r="G242" s="71">
        <v>0</v>
      </c>
      <c r="H242" s="71">
        <f t="shared" si="12"/>
        <v>123000000</v>
      </c>
      <c r="I242" s="71">
        <v>0</v>
      </c>
      <c r="J242" s="71">
        <v>0</v>
      </c>
      <c r="K242" s="71">
        <v>0</v>
      </c>
      <c r="L242" s="71">
        <f t="shared" si="13"/>
        <v>0</v>
      </c>
      <c r="M242" s="71">
        <v>0</v>
      </c>
      <c r="N242" s="72">
        <f t="shared" si="15"/>
        <v>0</v>
      </c>
    </row>
    <row r="243" spans="1:14" ht="27" customHeight="1">
      <c r="A243" s="38" t="s">
        <v>20</v>
      </c>
      <c r="B243" s="39" t="s">
        <v>20</v>
      </c>
      <c r="C243" s="39" t="s">
        <v>20</v>
      </c>
      <c r="D243" s="39" t="s">
        <v>23</v>
      </c>
      <c r="E243" s="40" t="s">
        <v>316</v>
      </c>
      <c r="F243" s="71">
        <v>123000000</v>
      </c>
      <c r="G243" s="71">
        <v>0</v>
      </c>
      <c r="H243" s="71">
        <f t="shared" si="12"/>
        <v>123000000</v>
      </c>
      <c r="I243" s="71">
        <v>0</v>
      </c>
      <c r="J243" s="71">
        <v>0</v>
      </c>
      <c r="K243" s="71">
        <v>0</v>
      </c>
      <c r="L243" s="71">
        <f t="shared" si="13"/>
        <v>0</v>
      </c>
      <c r="M243" s="71">
        <v>0</v>
      </c>
      <c r="N243" s="72">
        <f t="shared" si="15"/>
        <v>0</v>
      </c>
    </row>
    <row r="244" spans="1:14" ht="27" customHeight="1">
      <c r="A244" s="76" t="s">
        <v>20</v>
      </c>
      <c r="B244" s="77" t="s">
        <v>20</v>
      </c>
      <c r="C244" s="77" t="s">
        <v>20</v>
      </c>
      <c r="D244" s="77" t="s">
        <v>20</v>
      </c>
      <c r="E244" s="78" t="s">
        <v>317</v>
      </c>
      <c r="F244" s="79">
        <v>14082200000</v>
      </c>
      <c r="G244" s="79">
        <v>0</v>
      </c>
      <c r="H244" s="79">
        <f t="shared" si="12"/>
        <v>14082200000</v>
      </c>
      <c r="I244" s="79">
        <v>2588568000</v>
      </c>
      <c r="J244" s="79">
        <v>1318469783</v>
      </c>
      <c r="K244" s="79">
        <v>1127003469</v>
      </c>
      <c r="L244" s="79">
        <f t="shared" si="13"/>
        <v>2445473252</v>
      </c>
      <c r="M244" s="80">
        <f t="shared" si="14"/>
        <v>94.47204987467974</v>
      </c>
      <c r="N244" s="81">
        <f t="shared" si="15"/>
        <v>143094748</v>
      </c>
    </row>
    <row r="245" spans="1:14" ht="27" customHeight="1">
      <c r="A245" s="38" t="s">
        <v>20</v>
      </c>
      <c r="B245" s="39" t="s">
        <v>20</v>
      </c>
      <c r="C245" s="39" t="s">
        <v>28</v>
      </c>
      <c r="D245" s="39" t="s">
        <v>20</v>
      </c>
      <c r="E245" s="40" t="s">
        <v>318</v>
      </c>
      <c r="F245" s="71">
        <v>300000000</v>
      </c>
      <c r="G245" s="71">
        <v>0</v>
      </c>
      <c r="H245" s="71">
        <f t="shared" si="12"/>
        <v>300000000</v>
      </c>
      <c r="I245" s="71">
        <v>88729000</v>
      </c>
      <c r="J245" s="71">
        <v>85803559</v>
      </c>
      <c r="K245" s="71">
        <v>0</v>
      </c>
      <c r="L245" s="71">
        <f t="shared" si="13"/>
        <v>85803559</v>
      </c>
      <c r="M245" s="73">
        <f t="shared" si="14"/>
        <v>96.7029483032605</v>
      </c>
      <c r="N245" s="72">
        <f t="shared" si="15"/>
        <v>2925441</v>
      </c>
    </row>
    <row r="246" spans="1:14" ht="27" customHeight="1">
      <c r="A246" s="38" t="s">
        <v>20</v>
      </c>
      <c r="B246" s="39" t="s">
        <v>20</v>
      </c>
      <c r="C246" s="39" t="s">
        <v>20</v>
      </c>
      <c r="D246" s="39" t="s">
        <v>23</v>
      </c>
      <c r="E246" s="40" t="s">
        <v>319</v>
      </c>
      <c r="F246" s="71">
        <v>300000000</v>
      </c>
      <c r="G246" s="71">
        <v>0</v>
      </c>
      <c r="H246" s="71">
        <f t="shared" si="12"/>
        <v>300000000</v>
      </c>
      <c r="I246" s="71">
        <v>88729000</v>
      </c>
      <c r="J246" s="71">
        <v>85803559</v>
      </c>
      <c r="K246" s="71">
        <v>0</v>
      </c>
      <c r="L246" s="71">
        <f t="shared" si="13"/>
        <v>85803559</v>
      </c>
      <c r="M246" s="73">
        <f t="shared" si="14"/>
        <v>96.7029483032605</v>
      </c>
      <c r="N246" s="72">
        <f t="shared" si="15"/>
        <v>2925441</v>
      </c>
    </row>
    <row r="247" spans="1:14" ht="27" customHeight="1">
      <c r="A247" s="38" t="s">
        <v>20</v>
      </c>
      <c r="B247" s="39" t="s">
        <v>20</v>
      </c>
      <c r="C247" s="39" t="s">
        <v>32</v>
      </c>
      <c r="D247" s="39" t="s">
        <v>20</v>
      </c>
      <c r="E247" s="40" t="s">
        <v>320</v>
      </c>
      <c r="F247" s="71">
        <v>346200000</v>
      </c>
      <c r="G247" s="71">
        <v>0</v>
      </c>
      <c r="H247" s="71">
        <f t="shared" si="12"/>
        <v>346200000</v>
      </c>
      <c r="I247" s="71">
        <v>140014000</v>
      </c>
      <c r="J247" s="71">
        <v>91003946</v>
      </c>
      <c r="K247" s="71">
        <v>49010054</v>
      </c>
      <c r="L247" s="71">
        <f t="shared" si="13"/>
        <v>140014000</v>
      </c>
      <c r="M247" s="73">
        <f t="shared" si="14"/>
        <v>100</v>
      </c>
      <c r="N247" s="72">
        <f t="shared" si="15"/>
        <v>0</v>
      </c>
    </row>
    <row r="248" spans="1:14" ht="27" customHeight="1">
      <c r="A248" s="38" t="s">
        <v>20</v>
      </c>
      <c r="B248" s="39" t="s">
        <v>20</v>
      </c>
      <c r="C248" s="39" t="s">
        <v>20</v>
      </c>
      <c r="D248" s="39" t="s">
        <v>23</v>
      </c>
      <c r="E248" s="40" t="s">
        <v>321</v>
      </c>
      <c r="F248" s="71">
        <v>346200000</v>
      </c>
      <c r="G248" s="71">
        <v>0</v>
      </c>
      <c r="H248" s="71">
        <f t="shared" si="12"/>
        <v>346200000</v>
      </c>
      <c r="I248" s="71">
        <v>140014000</v>
      </c>
      <c r="J248" s="71">
        <v>91003946</v>
      </c>
      <c r="K248" s="71">
        <v>49010054</v>
      </c>
      <c r="L248" s="71">
        <f t="shared" si="13"/>
        <v>140014000</v>
      </c>
      <c r="M248" s="73">
        <f t="shared" si="14"/>
        <v>100</v>
      </c>
      <c r="N248" s="72">
        <f t="shared" si="15"/>
        <v>0</v>
      </c>
    </row>
    <row r="249" spans="1:14" ht="27" customHeight="1">
      <c r="A249" s="38" t="s">
        <v>20</v>
      </c>
      <c r="B249" s="39" t="s">
        <v>20</v>
      </c>
      <c r="C249" s="39" t="s">
        <v>36</v>
      </c>
      <c r="D249" s="39" t="s">
        <v>20</v>
      </c>
      <c r="E249" s="40" t="s">
        <v>322</v>
      </c>
      <c r="F249" s="71">
        <v>197000000</v>
      </c>
      <c r="G249" s="71">
        <v>0</v>
      </c>
      <c r="H249" s="71">
        <f t="shared" si="12"/>
        <v>197000000</v>
      </c>
      <c r="I249" s="71">
        <v>0</v>
      </c>
      <c r="J249" s="71">
        <v>0</v>
      </c>
      <c r="K249" s="71">
        <v>0</v>
      </c>
      <c r="L249" s="71">
        <f t="shared" si="13"/>
        <v>0</v>
      </c>
      <c r="M249" s="71">
        <v>0</v>
      </c>
      <c r="N249" s="72">
        <f t="shared" si="15"/>
        <v>0</v>
      </c>
    </row>
    <row r="250" spans="1:14" ht="27" customHeight="1">
      <c r="A250" s="38" t="s">
        <v>20</v>
      </c>
      <c r="B250" s="39" t="s">
        <v>20</v>
      </c>
      <c r="C250" s="39" t="s">
        <v>20</v>
      </c>
      <c r="D250" s="39" t="s">
        <v>23</v>
      </c>
      <c r="E250" s="40" t="s">
        <v>323</v>
      </c>
      <c r="F250" s="71">
        <v>197000000</v>
      </c>
      <c r="G250" s="71">
        <v>0</v>
      </c>
      <c r="H250" s="71">
        <f t="shared" si="12"/>
        <v>197000000</v>
      </c>
      <c r="I250" s="71">
        <v>0</v>
      </c>
      <c r="J250" s="71">
        <v>0</v>
      </c>
      <c r="K250" s="71">
        <v>0</v>
      </c>
      <c r="L250" s="71">
        <f t="shared" si="13"/>
        <v>0</v>
      </c>
      <c r="M250" s="71">
        <v>0</v>
      </c>
      <c r="N250" s="72">
        <f t="shared" si="15"/>
        <v>0</v>
      </c>
    </row>
    <row r="251" spans="1:14" ht="27" customHeight="1">
      <c r="A251" s="38" t="s">
        <v>20</v>
      </c>
      <c r="B251" s="39" t="s">
        <v>20</v>
      </c>
      <c r="C251" s="39" t="s">
        <v>40</v>
      </c>
      <c r="D251" s="39" t="s">
        <v>20</v>
      </c>
      <c r="E251" s="40" t="s">
        <v>324</v>
      </c>
      <c r="F251" s="71">
        <v>13239000000</v>
      </c>
      <c r="G251" s="71">
        <v>0</v>
      </c>
      <c r="H251" s="71">
        <f t="shared" si="12"/>
        <v>13239000000</v>
      </c>
      <c r="I251" s="71">
        <v>2359825000</v>
      </c>
      <c r="J251" s="71">
        <v>1141662278</v>
      </c>
      <c r="K251" s="71">
        <v>1077993415</v>
      </c>
      <c r="L251" s="71">
        <f t="shared" si="13"/>
        <v>2219655693</v>
      </c>
      <c r="M251" s="73">
        <f t="shared" si="14"/>
        <v>94.06018213214963</v>
      </c>
      <c r="N251" s="72">
        <f t="shared" si="15"/>
        <v>140169307</v>
      </c>
    </row>
    <row r="252" spans="1:14" ht="27" customHeight="1">
      <c r="A252" s="38" t="s">
        <v>20</v>
      </c>
      <c r="B252" s="39" t="s">
        <v>20</v>
      </c>
      <c r="C252" s="39" t="s">
        <v>20</v>
      </c>
      <c r="D252" s="39" t="s">
        <v>23</v>
      </c>
      <c r="E252" s="40" t="s">
        <v>325</v>
      </c>
      <c r="F252" s="71">
        <v>9639000000</v>
      </c>
      <c r="G252" s="71">
        <v>0</v>
      </c>
      <c r="H252" s="71">
        <f t="shared" si="12"/>
        <v>9639000000</v>
      </c>
      <c r="I252" s="71">
        <v>2089714000</v>
      </c>
      <c r="J252" s="71">
        <v>945896011</v>
      </c>
      <c r="K252" s="71">
        <v>1037146359</v>
      </c>
      <c r="L252" s="71">
        <f t="shared" si="13"/>
        <v>1983042370</v>
      </c>
      <c r="M252" s="73">
        <f t="shared" si="14"/>
        <v>94.89539573357885</v>
      </c>
      <c r="N252" s="72">
        <f t="shared" si="15"/>
        <v>106671630</v>
      </c>
    </row>
    <row r="253" spans="1:14" ht="27" customHeight="1">
      <c r="A253" s="38" t="s">
        <v>20</v>
      </c>
      <c r="B253" s="39" t="s">
        <v>20</v>
      </c>
      <c r="C253" s="39" t="s">
        <v>20</v>
      </c>
      <c r="D253" s="39" t="s">
        <v>21</v>
      </c>
      <c r="E253" s="40" t="s">
        <v>326</v>
      </c>
      <c r="F253" s="71">
        <v>3500000000</v>
      </c>
      <c r="G253" s="71">
        <v>0</v>
      </c>
      <c r="H253" s="71">
        <f t="shared" si="12"/>
        <v>3500000000</v>
      </c>
      <c r="I253" s="71">
        <v>255111000</v>
      </c>
      <c r="J253" s="71">
        <v>195766267</v>
      </c>
      <c r="K253" s="71">
        <v>40847056</v>
      </c>
      <c r="L253" s="71">
        <f t="shared" si="13"/>
        <v>236613323</v>
      </c>
      <c r="M253" s="73">
        <f t="shared" si="14"/>
        <v>92.74916526531588</v>
      </c>
      <c r="N253" s="72">
        <f t="shared" si="15"/>
        <v>18497677</v>
      </c>
    </row>
    <row r="254" spans="1:14" ht="27" customHeight="1">
      <c r="A254" s="38" t="s">
        <v>20</v>
      </c>
      <c r="B254" s="39" t="s">
        <v>20</v>
      </c>
      <c r="C254" s="39" t="s">
        <v>20</v>
      </c>
      <c r="D254" s="39" t="s">
        <v>28</v>
      </c>
      <c r="E254" s="40" t="s">
        <v>327</v>
      </c>
      <c r="F254" s="71">
        <v>100000000</v>
      </c>
      <c r="G254" s="71">
        <v>0</v>
      </c>
      <c r="H254" s="71">
        <f t="shared" si="12"/>
        <v>100000000</v>
      </c>
      <c r="I254" s="71">
        <v>15000000</v>
      </c>
      <c r="J254" s="71">
        <v>0</v>
      </c>
      <c r="K254" s="71">
        <v>0</v>
      </c>
      <c r="L254" s="71">
        <f t="shared" si="13"/>
        <v>0</v>
      </c>
      <c r="M254" s="71">
        <f t="shared" si="14"/>
        <v>0</v>
      </c>
      <c r="N254" s="72">
        <f t="shared" si="15"/>
        <v>15000000</v>
      </c>
    </row>
    <row r="255" spans="1:14" ht="27" customHeight="1">
      <c r="A255" s="38" t="s">
        <v>20</v>
      </c>
      <c r="B255" s="39" t="s">
        <v>40</v>
      </c>
      <c r="C255" s="39" t="s">
        <v>20</v>
      </c>
      <c r="D255" s="39" t="s">
        <v>20</v>
      </c>
      <c r="E255" s="40" t="s">
        <v>328</v>
      </c>
      <c r="F255" s="71">
        <v>18442600000</v>
      </c>
      <c r="G255" s="71">
        <v>0</v>
      </c>
      <c r="H255" s="71">
        <f t="shared" si="12"/>
        <v>18442600000</v>
      </c>
      <c r="I255" s="71">
        <v>2840707000</v>
      </c>
      <c r="J255" s="71">
        <v>2096149143</v>
      </c>
      <c r="K255" s="71">
        <v>312676180</v>
      </c>
      <c r="L255" s="71">
        <f t="shared" si="13"/>
        <v>2408825323</v>
      </c>
      <c r="M255" s="73">
        <f t="shared" si="14"/>
        <v>84.79668346647507</v>
      </c>
      <c r="N255" s="72">
        <f t="shared" si="15"/>
        <v>431881677</v>
      </c>
    </row>
    <row r="256" spans="1:14" ht="27" customHeight="1">
      <c r="A256" s="38" t="s">
        <v>20</v>
      </c>
      <c r="B256" s="39" t="s">
        <v>20</v>
      </c>
      <c r="C256" s="39" t="s">
        <v>20</v>
      </c>
      <c r="D256" s="39" t="s">
        <v>20</v>
      </c>
      <c r="E256" s="40" t="s">
        <v>329</v>
      </c>
      <c r="F256" s="71">
        <v>120000000</v>
      </c>
      <c r="G256" s="71">
        <v>0</v>
      </c>
      <c r="H256" s="71">
        <f t="shared" si="12"/>
        <v>120000000</v>
      </c>
      <c r="I256" s="71">
        <v>5200000</v>
      </c>
      <c r="J256" s="71">
        <v>0</v>
      </c>
      <c r="K256" s="71">
        <v>0</v>
      </c>
      <c r="L256" s="71">
        <f t="shared" si="13"/>
        <v>0</v>
      </c>
      <c r="M256" s="71">
        <f t="shared" si="14"/>
        <v>0</v>
      </c>
      <c r="N256" s="72">
        <f t="shared" si="15"/>
        <v>5200000</v>
      </c>
    </row>
    <row r="257" spans="1:14" ht="27" customHeight="1">
      <c r="A257" s="38" t="s">
        <v>20</v>
      </c>
      <c r="B257" s="39" t="s">
        <v>20</v>
      </c>
      <c r="C257" s="39" t="s">
        <v>23</v>
      </c>
      <c r="D257" s="39" t="s">
        <v>20</v>
      </c>
      <c r="E257" s="40" t="s">
        <v>330</v>
      </c>
      <c r="F257" s="71">
        <v>120000000</v>
      </c>
      <c r="G257" s="71">
        <v>0</v>
      </c>
      <c r="H257" s="71">
        <f t="shared" si="12"/>
        <v>120000000</v>
      </c>
      <c r="I257" s="71">
        <v>5200000</v>
      </c>
      <c r="J257" s="71">
        <v>0</v>
      </c>
      <c r="K257" s="71">
        <v>0</v>
      </c>
      <c r="L257" s="71">
        <f t="shared" si="13"/>
        <v>0</v>
      </c>
      <c r="M257" s="71">
        <f t="shared" si="14"/>
        <v>0</v>
      </c>
      <c r="N257" s="72">
        <f t="shared" si="15"/>
        <v>5200000</v>
      </c>
    </row>
    <row r="258" spans="1:14" ht="27" customHeight="1">
      <c r="A258" s="38" t="s">
        <v>20</v>
      </c>
      <c r="B258" s="39" t="s">
        <v>20</v>
      </c>
      <c r="C258" s="39" t="s">
        <v>20</v>
      </c>
      <c r="D258" s="39" t="s">
        <v>23</v>
      </c>
      <c r="E258" s="40" t="s">
        <v>331</v>
      </c>
      <c r="F258" s="71">
        <v>120000000</v>
      </c>
      <c r="G258" s="71">
        <v>0</v>
      </c>
      <c r="H258" s="71">
        <f t="shared" si="12"/>
        <v>120000000</v>
      </c>
      <c r="I258" s="71">
        <v>5200000</v>
      </c>
      <c r="J258" s="71">
        <v>0</v>
      </c>
      <c r="K258" s="71">
        <v>0</v>
      </c>
      <c r="L258" s="71">
        <f t="shared" si="13"/>
        <v>0</v>
      </c>
      <c r="M258" s="71">
        <f t="shared" si="14"/>
        <v>0</v>
      </c>
      <c r="N258" s="72">
        <f t="shared" si="15"/>
        <v>5200000</v>
      </c>
    </row>
    <row r="259" spans="1:14" ht="27" customHeight="1">
      <c r="A259" s="38" t="s">
        <v>20</v>
      </c>
      <c r="B259" s="39" t="s">
        <v>20</v>
      </c>
      <c r="C259" s="39" t="s">
        <v>20</v>
      </c>
      <c r="D259" s="39" t="s">
        <v>20</v>
      </c>
      <c r="E259" s="40" t="s">
        <v>332</v>
      </c>
      <c r="F259" s="71">
        <v>18322600000</v>
      </c>
      <c r="G259" s="71">
        <v>0</v>
      </c>
      <c r="H259" s="71">
        <f t="shared" si="12"/>
        <v>18322600000</v>
      </c>
      <c r="I259" s="71">
        <v>2835507000</v>
      </c>
      <c r="J259" s="71">
        <v>2096149143</v>
      </c>
      <c r="K259" s="71">
        <v>312676180</v>
      </c>
      <c r="L259" s="71">
        <f t="shared" si="13"/>
        <v>2408825323</v>
      </c>
      <c r="M259" s="73">
        <f t="shared" si="14"/>
        <v>84.95219101910169</v>
      </c>
      <c r="N259" s="72">
        <f t="shared" si="15"/>
        <v>426681677</v>
      </c>
    </row>
    <row r="260" spans="1:14" ht="27" customHeight="1">
      <c r="A260" s="38" t="s">
        <v>20</v>
      </c>
      <c r="B260" s="39" t="s">
        <v>20</v>
      </c>
      <c r="C260" s="39" t="s">
        <v>21</v>
      </c>
      <c r="D260" s="39" t="s">
        <v>20</v>
      </c>
      <c r="E260" s="40" t="s">
        <v>333</v>
      </c>
      <c r="F260" s="71">
        <v>18093900000</v>
      </c>
      <c r="G260" s="71">
        <v>0</v>
      </c>
      <c r="H260" s="71">
        <f t="shared" si="12"/>
        <v>18093900000</v>
      </c>
      <c r="I260" s="71">
        <v>2829219000</v>
      </c>
      <c r="J260" s="71">
        <v>2091989143</v>
      </c>
      <c r="K260" s="71">
        <v>312676180</v>
      </c>
      <c r="L260" s="71">
        <f t="shared" si="13"/>
        <v>2404665323</v>
      </c>
      <c r="M260" s="73">
        <f t="shared" si="14"/>
        <v>84.99396204394216</v>
      </c>
      <c r="N260" s="72">
        <f t="shared" si="15"/>
        <v>424553677</v>
      </c>
    </row>
    <row r="261" spans="1:14" ht="27" customHeight="1">
      <c r="A261" s="38" t="s">
        <v>20</v>
      </c>
      <c r="B261" s="39" t="s">
        <v>20</v>
      </c>
      <c r="C261" s="39" t="s">
        <v>20</v>
      </c>
      <c r="D261" s="39" t="s">
        <v>23</v>
      </c>
      <c r="E261" s="40" t="s">
        <v>334</v>
      </c>
      <c r="F261" s="71">
        <v>6439400000</v>
      </c>
      <c r="G261" s="71">
        <v>0</v>
      </c>
      <c r="H261" s="71">
        <f t="shared" si="12"/>
        <v>6439400000</v>
      </c>
      <c r="I261" s="71">
        <v>1474486000</v>
      </c>
      <c r="J261" s="71">
        <v>1122039196</v>
      </c>
      <c r="K261" s="71">
        <v>241939447</v>
      </c>
      <c r="L261" s="71">
        <f t="shared" si="13"/>
        <v>1363978643</v>
      </c>
      <c r="M261" s="73">
        <f t="shared" si="14"/>
        <v>92.50536410654288</v>
      </c>
      <c r="N261" s="72">
        <f t="shared" si="15"/>
        <v>110507357</v>
      </c>
    </row>
    <row r="262" spans="1:14" ht="27" customHeight="1">
      <c r="A262" s="38" t="s">
        <v>20</v>
      </c>
      <c r="B262" s="39" t="s">
        <v>20</v>
      </c>
      <c r="C262" s="39" t="s">
        <v>20</v>
      </c>
      <c r="D262" s="39" t="s">
        <v>21</v>
      </c>
      <c r="E262" s="40" t="s">
        <v>335</v>
      </c>
      <c r="F262" s="71">
        <v>10765100000</v>
      </c>
      <c r="G262" s="71">
        <v>0</v>
      </c>
      <c r="H262" s="71">
        <f t="shared" si="12"/>
        <v>10765100000</v>
      </c>
      <c r="I262" s="71">
        <v>1300059000</v>
      </c>
      <c r="J262" s="71">
        <v>944776348</v>
      </c>
      <c r="K262" s="71">
        <v>70736733</v>
      </c>
      <c r="L262" s="71">
        <f t="shared" si="13"/>
        <v>1015513081</v>
      </c>
      <c r="M262" s="73">
        <f t="shared" si="14"/>
        <v>78.11284572469404</v>
      </c>
      <c r="N262" s="72">
        <f t="shared" si="15"/>
        <v>284545919</v>
      </c>
    </row>
    <row r="263" spans="1:14" ht="27" customHeight="1">
      <c r="A263" s="38" t="s">
        <v>20</v>
      </c>
      <c r="B263" s="39" t="s">
        <v>20</v>
      </c>
      <c r="C263" s="39" t="s">
        <v>20</v>
      </c>
      <c r="D263" s="39" t="s">
        <v>28</v>
      </c>
      <c r="E263" s="40" t="s">
        <v>336</v>
      </c>
      <c r="F263" s="71">
        <v>531100000</v>
      </c>
      <c r="G263" s="71">
        <v>0</v>
      </c>
      <c r="H263" s="71">
        <f aca="true" t="shared" si="16" ref="H263:H326">F263+G263</f>
        <v>531100000</v>
      </c>
      <c r="I263" s="71">
        <v>29500000</v>
      </c>
      <c r="J263" s="71">
        <v>0</v>
      </c>
      <c r="K263" s="71">
        <v>0</v>
      </c>
      <c r="L263" s="71">
        <f aca="true" t="shared" si="17" ref="L263:L326">J263+K263</f>
        <v>0</v>
      </c>
      <c r="M263" s="71">
        <f aca="true" t="shared" si="18" ref="M263:M326">(L263/I263)*100</f>
        <v>0</v>
      </c>
      <c r="N263" s="72">
        <f aca="true" t="shared" si="19" ref="N263:N326">I263-L263</f>
        <v>29500000</v>
      </c>
    </row>
    <row r="264" spans="1:14" ht="27" customHeight="1">
      <c r="A264" s="38" t="s">
        <v>20</v>
      </c>
      <c r="B264" s="39" t="s">
        <v>20</v>
      </c>
      <c r="C264" s="39" t="s">
        <v>20</v>
      </c>
      <c r="D264" s="39" t="s">
        <v>32</v>
      </c>
      <c r="E264" s="40" t="s">
        <v>337</v>
      </c>
      <c r="F264" s="71">
        <v>358300000</v>
      </c>
      <c r="G264" s="71">
        <v>0</v>
      </c>
      <c r="H264" s="71">
        <f t="shared" si="16"/>
        <v>358300000</v>
      </c>
      <c r="I264" s="71">
        <v>25174000</v>
      </c>
      <c r="J264" s="71">
        <v>25173599</v>
      </c>
      <c r="K264" s="71">
        <v>0</v>
      </c>
      <c r="L264" s="71">
        <f t="shared" si="17"/>
        <v>25173599</v>
      </c>
      <c r="M264" s="73">
        <f t="shared" si="18"/>
        <v>99.99840708667674</v>
      </c>
      <c r="N264" s="72">
        <f t="shared" si="19"/>
        <v>401</v>
      </c>
    </row>
    <row r="265" spans="1:14" ht="27" customHeight="1">
      <c r="A265" s="38" t="s">
        <v>20</v>
      </c>
      <c r="B265" s="39" t="s">
        <v>20</v>
      </c>
      <c r="C265" s="39" t="s">
        <v>28</v>
      </c>
      <c r="D265" s="39" t="s">
        <v>20</v>
      </c>
      <c r="E265" s="40" t="s">
        <v>338</v>
      </c>
      <c r="F265" s="71">
        <v>101000000</v>
      </c>
      <c r="G265" s="71">
        <v>0</v>
      </c>
      <c r="H265" s="71">
        <f t="shared" si="16"/>
        <v>101000000</v>
      </c>
      <c r="I265" s="71">
        <v>4160000</v>
      </c>
      <c r="J265" s="71">
        <v>4160000</v>
      </c>
      <c r="K265" s="71">
        <v>0</v>
      </c>
      <c r="L265" s="71">
        <f t="shared" si="17"/>
        <v>4160000</v>
      </c>
      <c r="M265" s="73">
        <f t="shared" si="18"/>
        <v>100</v>
      </c>
      <c r="N265" s="72">
        <f t="shared" si="19"/>
        <v>0</v>
      </c>
    </row>
    <row r="266" spans="1:14" ht="27" customHeight="1">
      <c r="A266" s="38" t="s">
        <v>20</v>
      </c>
      <c r="B266" s="39" t="s">
        <v>20</v>
      </c>
      <c r="C266" s="39" t="s">
        <v>20</v>
      </c>
      <c r="D266" s="39" t="s">
        <v>23</v>
      </c>
      <c r="E266" s="40" t="s">
        <v>339</v>
      </c>
      <c r="F266" s="71">
        <v>101000000</v>
      </c>
      <c r="G266" s="71">
        <v>0</v>
      </c>
      <c r="H266" s="71">
        <f t="shared" si="16"/>
        <v>101000000</v>
      </c>
      <c r="I266" s="71">
        <v>4160000</v>
      </c>
      <c r="J266" s="71">
        <v>4160000</v>
      </c>
      <c r="K266" s="71">
        <v>0</v>
      </c>
      <c r="L266" s="71">
        <f t="shared" si="17"/>
        <v>4160000</v>
      </c>
      <c r="M266" s="73">
        <f t="shared" si="18"/>
        <v>100</v>
      </c>
      <c r="N266" s="72">
        <f t="shared" si="19"/>
        <v>0</v>
      </c>
    </row>
    <row r="267" spans="1:14" ht="27" customHeight="1">
      <c r="A267" s="38" t="s">
        <v>20</v>
      </c>
      <c r="B267" s="39" t="s">
        <v>20</v>
      </c>
      <c r="C267" s="39" t="s">
        <v>32</v>
      </c>
      <c r="D267" s="39" t="s">
        <v>20</v>
      </c>
      <c r="E267" s="40" t="s">
        <v>340</v>
      </c>
      <c r="F267" s="71">
        <v>127700000</v>
      </c>
      <c r="G267" s="71">
        <v>0</v>
      </c>
      <c r="H267" s="71">
        <f t="shared" si="16"/>
        <v>127700000</v>
      </c>
      <c r="I267" s="71">
        <v>2128000</v>
      </c>
      <c r="J267" s="71">
        <v>0</v>
      </c>
      <c r="K267" s="71">
        <v>0</v>
      </c>
      <c r="L267" s="71">
        <f t="shared" si="17"/>
        <v>0</v>
      </c>
      <c r="M267" s="71">
        <f t="shared" si="18"/>
        <v>0</v>
      </c>
      <c r="N267" s="72">
        <f t="shared" si="19"/>
        <v>2128000</v>
      </c>
    </row>
    <row r="268" spans="1:14" ht="27" customHeight="1">
      <c r="A268" s="76" t="s">
        <v>20</v>
      </c>
      <c r="B268" s="77" t="s">
        <v>20</v>
      </c>
      <c r="C268" s="77" t="s">
        <v>20</v>
      </c>
      <c r="D268" s="77" t="s">
        <v>23</v>
      </c>
      <c r="E268" s="78" t="s">
        <v>341</v>
      </c>
      <c r="F268" s="79">
        <v>127700000</v>
      </c>
      <c r="G268" s="79">
        <v>0</v>
      </c>
      <c r="H268" s="79">
        <f t="shared" si="16"/>
        <v>127700000</v>
      </c>
      <c r="I268" s="79">
        <v>2128000</v>
      </c>
      <c r="J268" s="79">
        <v>0</v>
      </c>
      <c r="K268" s="79">
        <v>0</v>
      </c>
      <c r="L268" s="79">
        <f t="shared" si="17"/>
        <v>0</v>
      </c>
      <c r="M268" s="79">
        <f t="shared" si="18"/>
        <v>0</v>
      </c>
      <c r="N268" s="81">
        <f t="shared" si="19"/>
        <v>2128000</v>
      </c>
    </row>
    <row r="269" spans="1:14" ht="27" customHeight="1">
      <c r="A269" s="38" t="s">
        <v>48</v>
      </c>
      <c r="B269" s="39" t="s">
        <v>20</v>
      </c>
      <c r="C269" s="39" t="s">
        <v>20</v>
      </c>
      <c r="D269" s="39" t="s">
        <v>20</v>
      </c>
      <c r="E269" s="40" t="s">
        <v>342</v>
      </c>
      <c r="F269" s="71">
        <f>F270</f>
        <v>420000000</v>
      </c>
      <c r="G269" s="71">
        <v>0</v>
      </c>
      <c r="H269" s="71">
        <f t="shared" si="16"/>
        <v>420000000</v>
      </c>
      <c r="I269" s="71">
        <f>I270</f>
        <v>55273000</v>
      </c>
      <c r="J269" s="71">
        <f>J270</f>
        <v>51090028</v>
      </c>
      <c r="K269" s="71">
        <f>K270</f>
        <v>0</v>
      </c>
      <c r="L269" s="71">
        <f t="shared" si="17"/>
        <v>51090028</v>
      </c>
      <c r="M269" s="73">
        <f t="shared" si="18"/>
        <v>92.43216036762976</v>
      </c>
      <c r="N269" s="72">
        <f t="shared" si="19"/>
        <v>4182972</v>
      </c>
    </row>
    <row r="270" spans="1:14" ht="27" customHeight="1">
      <c r="A270" s="38" t="s">
        <v>20</v>
      </c>
      <c r="B270" s="39" t="s">
        <v>23</v>
      </c>
      <c r="C270" s="39" t="s">
        <v>20</v>
      </c>
      <c r="D270" s="39" t="s">
        <v>20</v>
      </c>
      <c r="E270" s="40" t="s">
        <v>343</v>
      </c>
      <c r="F270" s="71">
        <v>420000000</v>
      </c>
      <c r="G270" s="71">
        <v>0</v>
      </c>
      <c r="H270" s="71">
        <f t="shared" si="16"/>
        <v>420000000</v>
      </c>
      <c r="I270" s="71">
        <v>55273000</v>
      </c>
      <c r="J270" s="71">
        <v>51090028</v>
      </c>
      <c r="K270" s="71">
        <v>0</v>
      </c>
      <c r="L270" s="71">
        <f t="shared" si="17"/>
        <v>51090028</v>
      </c>
      <c r="M270" s="73">
        <f t="shared" si="18"/>
        <v>92.43216036762976</v>
      </c>
      <c r="N270" s="72">
        <f t="shared" si="19"/>
        <v>4182972</v>
      </c>
    </row>
    <row r="271" spans="1:14" ht="27" customHeight="1">
      <c r="A271" s="38" t="s">
        <v>20</v>
      </c>
      <c r="B271" s="39" t="s">
        <v>20</v>
      </c>
      <c r="C271" s="39" t="s">
        <v>20</v>
      </c>
      <c r="D271" s="39" t="s">
        <v>20</v>
      </c>
      <c r="E271" s="40" t="s">
        <v>344</v>
      </c>
      <c r="F271" s="71">
        <v>420000000</v>
      </c>
      <c r="G271" s="71">
        <v>0</v>
      </c>
      <c r="H271" s="71">
        <f t="shared" si="16"/>
        <v>420000000</v>
      </c>
      <c r="I271" s="71">
        <v>55273000</v>
      </c>
      <c r="J271" s="71">
        <v>51090028</v>
      </c>
      <c r="K271" s="71">
        <v>0</v>
      </c>
      <c r="L271" s="71">
        <f t="shared" si="17"/>
        <v>51090028</v>
      </c>
      <c r="M271" s="73">
        <f t="shared" si="18"/>
        <v>92.43216036762976</v>
      </c>
      <c r="N271" s="72">
        <f t="shared" si="19"/>
        <v>4182972</v>
      </c>
    </row>
    <row r="272" spans="1:14" ht="27" customHeight="1">
      <c r="A272" s="38" t="s">
        <v>20</v>
      </c>
      <c r="B272" s="39" t="s">
        <v>20</v>
      </c>
      <c r="C272" s="39" t="s">
        <v>23</v>
      </c>
      <c r="D272" s="39" t="s">
        <v>20</v>
      </c>
      <c r="E272" s="40" t="s">
        <v>345</v>
      </c>
      <c r="F272" s="71">
        <v>420000000</v>
      </c>
      <c r="G272" s="71">
        <v>0</v>
      </c>
      <c r="H272" s="71">
        <f t="shared" si="16"/>
        <v>420000000</v>
      </c>
      <c r="I272" s="71">
        <v>55273000</v>
      </c>
      <c r="J272" s="71">
        <v>51090028</v>
      </c>
      <c r="K272" s="71">
        <v>0</v>
      </c>
      <c r="L272" s="71">
        <f t="shared" si="17"/>
        <v>51090028</v>
      </c>
      <c r="M272" s="73">
        <f t="shared" si="18"/>
        <v>92.43216036762976</v>
      </c>
      <c r="N272" s="72">
        <f t="shared" si="19"/>
        <v>4182972</v>
      </c>
    </row>
    <row r="273" spans="1:14" ht="27" customHeight="1">
      <c r="A273" s="38" t="s">
        <v>20</v>
      </c>
      <c r="B273" s="39" t="s">
        <v>20</v>
      </c>
      <c r="C273" s="39" t="s">
        <v>20</v>
      </c>
      <c r="D273" s="39" t="s">
        <v>23</v>
      </c>
      <c r="E273" s="40" t="s">
        <v>346</v>
      </c>
      <c r="F273" s="71">
        <v>420000000</v>
      </c>
      <c r="G273" s="71">
        <v>0</v>
      </c>
      <c r="H273" s="71">
        <f t="shared" si="16"/>
        <v>420000000</v>
      </c>
      <c r="I273" s="71">
        <v>55273000</v>
      </c>
      <c r="J273" s="71">
        <v>51090028</v>
      </c>
      <c r="K273" s="71">
        <v>0</v>
      </c>
      <c r="L273" s="71">
        <f t="shared" si="17"/>
        <v>51090028</v>
      </c>
      <c r="M273" s="73">
        <f t="shared" si="18"/>
        <v>92.43216036762976</v>
      </c>
      <c r="N273" s="72">
        <f t="shared" si="19"/>
        <v>4182972</v>
      </c>
    </row>
    <row r="274" spans="1:14" ht="27" customHeight="1">
      <c r="A274" s="38" t="s">
        <v>52</v>
      </c>
      <c r="B274" s="39" t="s">
        <v>20</v>
      </c>
      <c r="C274" s="39" t="s">
        <v>20</v>
      </c>
      <c r="D274" s="39" t="s">
        <v>20</v>
      </c>
      <c r="E274" s="40" t="s">
        <v>347</v>
      </c>
      <c r="F274" s="71">
        <f>F275+F280+F289+F296+F301+F305+F309+F316+F320+F326</f>
        <v>6573000000</v>
      </c>
      <c r="G274" s="71">
        <v>0</v>
      </c>
      <c r="H274" s="71">
        <f t="shared" si="16"/>
        <v>6573000000</v>
      </c>
      <c r="I274" s="71">
        <f>I275+I280+I289+I296+I301+I305+I309+I316+I320+I326</f>
        <v>918838000</v>
      </c>
      <c r="J274" s="71">
        <f>J275+J280+J289+J296+J301+J305+J309+J316+J320+J326</f>
        <v>267071547</v>
      </c>
      <c r="K274" s="71">
        <f>K275+K280+K289+K296+K301+K305+K309+K316+K320+K326</f>
        <v>203882440</v>
      </c>
      <c r="L274" s="71">
        <f t="shared" si="17"/>
        <v>470953987</v>
      </c>
      <c r="M274" s="73">
        <f t="shared" si="18"/>
        <v>51.25538854509718</v>
      </c>
      <c r="N274" s="72">
        <f t="shared" si="19"/>
        <v>447884013</v>
      </c>
    </row>
    <row r="275" spans="1:14" ht="27" customHeight="1">
      <c r="A275" s="38" t="s">
        <v>20</v>
      </c>
      <c r="B275" s="39" t="s">
        <v>23</v>
      </c>
      <c r="C275" s="39" t="s">
        <v>20</v>
      </c>
      <c r="D275" s="39" t="s">
        <v>20</v>
      </c>
      <c r="E275" s="40" t="s">
        <v>348</v>
      </c>
      <c r="F275" s="71">
        <v>272520000</v>
      </c>
      <c r="G275" s="71">
        <v>0</v>
      </c>
      <c r="H275" s="71">
        <f t="shared" si="16"/>
        <v>272520000</v>
      </c>
      <c r="I275" s="71">
        <v>77716000</v>
      </c>
      <c r="J275" s="71">
        <v>21220798</v>
      </c>
      <c r="K275" s="71">
        <v>0</v>
      </c>
      <c r="L275" s="71">
        <f t="shared" si="17"/>
        <v>21220798</v>
      </c>
      <c r="M275" s="73">
        <f t="shared" si="18"/>
        <v>27.305571568274228</v>
      </c>
      <c r="N275" s="72">
        <f t="shared" si="19"/>
        <v>56495202</v>
      </c>
    </row>
    <row r="276" spans="1:14" ht="27" customHeight="1">
      <c r="A276" s="38" t="s">
        <v>20</v>
      </c>
      <c r="B276" s="39" t="s">
        <v>20</v>
      </c>
      <c r="C276" s="39" t="s">
        <v>20</v>
      </c>
      <c r="D276" s="39" t="s">
        <v>20</v>
      </c>
      <c r="E276" s="40" t="s">
        <v>349</v>
      </c>
      <c r="F276" s="71">
        <v>272520000</v>
      </c>
      <c r="G276" s="71">
        <v>0</v>
      </c>
      <c r="H276" s="71">
        <f t="shared" si="16"/>
        <v>272520000</v>
      </c>
      <c r="I276" s="71">
        <v>77716000</v>
      </c>
      <c r="J276" s="71">
        <v>21220798</v>
      </c>
      <c r="K276" s="71">
        <v>0</v>
      </c>
      <c r="L276" s="71">
        <f t="shared" si="17"/>
        <v>21220798</v>
      </c>
      <c r="M276" s="73">
        <f t="shared" si="18"/>
        <v>27.305571568274228</v>
      </c>
      <c r="N276" s="72">
        <f t="shared" si="19"/>
        <v>56495202</v>
      </c>
    </row>
    <row r="277" spans="1:14" ht="27" customHeight="1">
      <c r="A277" s="38" t="s">
        <v>20</v>
      </c>
      <c r="B277" s="39" t="s">
        <v>20</v>
      </c>
      <c r="C277" s="39" t="s">
        <v>23</v>
      </c>
      <c r="D277" s="39" t="s">
        <v>20</v>
      </c>
      <c r="E277" s="40" t="s">
        <v>350</v>
      </c>
      <c r="F277" s="71">
        <v>272520000</v>
      </c>
      <c r="G277" s="71">
        <v>0</v>
      </c>
      <c r="H277" s="71">
        <f t="shared" si="16"/>
        <v>272520000</v>
      </c>
      <c r="I277" s="71">
        <v>77716000</v>
      </c>
      <c r="J277" s="71">
        <v>21220798</v>
      </c>
      <c r="K277" s="71">
        <v>0</v>
      </c>
      <c r="L277" s="71">
        <f t="shared" si="17"/>
        <v>21220798</v>
      </c>
      <c r="M277" s="73">
        <f t="shared" si="18"/>
        <v>27.305571568274228</v>
      </c>
      <c r="N277" s="72">
        <f t="shared" si="19"/>
        <v>56495202</v>
      </c>
    </row>
    <row r="278" spans="1:14" ht="27" customHeight="1">
      <c r="A278" s="38" t="s">
        <v>20</v>
      </c>
      <c r="B278" s="39" t="s">
        <v>20</v>
      </c>
      <c r="C278" s="39" t="s">
        <v>20</v>
      </c>
      <c r="D278" s="39" t="s">
        <v>23</v>
      </c>
      <c r="E278" s="40" t="s">
        <v>351</v>
      </c>
      <c r="F278" s="71">
        <v>62520000</v>
      </c>
      <c r="G278" s="71">
        <v>0</v>
      </c>
      <c r="H278" s="71">
        <f t="shared" si="16"/>
        <v>62520000</v>
      </c>
      <c r="I278" s="71">
        <v>8856000</v>
      </c>
      <c r="J278" s="71">
        <v>27100</v>
      </c>
      <c r="K278" s="71">
        <v>0</v>
      </c>
      <c r="L278" s="71">
        <f t="shared" si="17"/>
        <v>27100</v>
      </c>
      <c r="M278" s="73">
        <f t="shared" si="18"/>
        <v>0.3060072267389341</v>
      </c>
      <c r="N278" s="72">
        <f t="shared" si="19"/>
        <v>8828900</v>
      </c>
    </row>
    <row r="279" spans="1:14" ht="27" customHeight="1">
      <c r="A279" s="38" t="s">
        <v>20</v>
      </c>
      <c r="B279" s="39" t="s">
        <v>20</v>
      </c>
      <c r="C279" s="39" t="s">
        <v>20</v>
      </c>
      <c r="D279" s="39" t="s">
        <v>21</v>
      </c>
      <c r="E279" s="40" t="s">
        <v>352</v>
      </c>
      <c r="F279" s="71">
        <v>210000000</v>
      </c>
      <c r="G279" s="71">
        <v>0</v>
      </c>
      <c r="H279" s="71">
        <f t="shared" si="16"/>
        <v>210000000</v>
      </c>
      <c r="I279" s="71">
        <v>68860000</v>
      </c>
      <c r="J279" s="71">
        <v>21193698</v>
      </c>
      <c r="K279" s="71">
        <v>0</v>
      </c>
      <c r="L279" s="71">
        <f t="shared" si="17"/>
        <v>21193698</v>
      </c>
      <c r="M279" s="73">
        <f t="shared" si="18"/>
        <v>30.777952367121696</v>
      </c>
      <c r="N279" s="72">
        <f t="shared" si="19"/>
        <v>47666302</v>
      </c>
    </row>
    <row r="280" spans="1:14" ht="27" customHeight="1">
      <c r="A280" s="38" t="s">
        <v>20</v>
      </c>
      <c r="B280" s="39" t="s">
        <v>21</v>
      </c>
      <c r="C280" s="39" t="s">
        <v>20</v>
      </c>
      <c r="D280" s="39" t="s">
        <v>20</v>
      </c>
      <c r="E280" s="40" t="s">
        <v>353</v>
      </c>
      <c r="F280" s="71">
        <v>2280400000</v>
      </c>
      <c r="G280" s="71">
        <v>0</v>
      </c>
      <c r="H280" s="71">
        <f t="shared" si="16"/>
        <v>2280400000</v>
      </c>
      <c r="I280" s="71">
        <v>327030000</v>
      </c>
      <c r="J280" s="71">
        <v>209210733</v>
      </c>
      <c r="K280" s="71">
        <v>13947000</v>
      </c>
      <c r="L280" s="71">
        <f t="shared" si="17"/>
        <v>223157733</v>
      </c>
      <c r="M280" s="73">
        <f t="shared" si="18"/>
        <v>68.23769470690763</v>
      </c>
      <c r="N280" s="72">
        <f t="shared" si="19"/>
        <v>103872267</v>
      </c>
    </row>
    <row r="281" spans="1:14" ht="27" customHeight="1">
      <c r="A281" s="38" t="s">
        <v>20</v>
      </c>
      <c r="B281" s="39" t="s">
        <v>20</v>
      </c>
      <c r="C281" s="39" t="s">
        <v>20</v>
      </c>
      <c r="D281" s="39" t="s">
        <v>20</v>
      </c>
      <c r="E281" s="40" t="s">
        <v>354</v>
      </c>
      <c r="F281" s="71">
        <v>2280400000</v>
      </c>
      <c r="G281" s="71">
        <v>0</v>
      </c>
      <c r="H281" s="71">
        <f t="shared" si="16"/>
        <v>2280400000</v>
      </c>
      <c r="I281" s="71">
        <v>327030000</v>
      </c>
      <c r="J281" s="71">
        <v>209210733</v>
      </c>
      <c r="K281" s="71">
        <v>13947000</v>
      </c>
      <c r="L281" s="71">
        <f t="shared" si="17"/>
        <v>223157733</v>
      </c>
      <c r="M281" s="73">
        <f t="shared" si="18"/>
        <v>68.23769470690763</v>
      </c>
      <c r="N281" s="72">
        <f t="shared" si="19"/>
        <v>103872267</v>
      </c>
    </row>
    <row r="282" spans="1:14" ht="27" customHeight="1">
      <c r="A282" s="38" t="s">
        <v>20</v>
      </c>
      <c r="B282" s="39" t="s">
        <v>20</v>
      </c>
      <c r="C282" s="39" t="s">
        <v>23</v>
      </c>
      <c r="D282" s="39" t="s">
        <v>20</v>
      </c>
      <c r="E282" s="40" t="s">
        <v>355</v>
      </c>
      <c r="F282" s="71">
        <v>1342000000</v>
      </c>
      <c r="G282" s="71">
        <v>0</v>
      </c>
      <c r="H282" s="71">
        <f t="shared" si="16"/>
        <v>1342000000</v>
      </c>
      <c r="I282" s="71">
        <v>159600000</v>
      </c>
      <c r="J282" s="71">
        <v>74776452</v>
      </c>
      <c r="K282" s="71">
        <v>13932000</v>
      </c>
      <c r="L282" s="71">
        <f t="shared" si="17"/>
        <v>88708452</v>
      </c>
      <c r="M282" s="73">
        <f t="shared" si="18"/>
        <v>55.581736842105265</v>
      </c>
      <c r="N282" s="72">
        <f t="shared" si="19"/>
        <v>70891548</v>
      </c>
    </row>
    <row r="283" spans="1:14" ht="27" customHeight="1">
      <c r="A283" s="38" t="s">
        <v>20</v>
      </c>
      <c r="B283" s="39" t="s">
        <v>20</v>
      </c>
      <c r="C283" s="39" t="s">
        <v>20</v>
      </c>
      <c r="D283" s="39" t="s">
        <v>23</v>
      </c>
      <c r="E283" s="40" t="s">
        <v>356</v>
      </c>
      <c r="F283" s="71">
        <v>1342000000</v>
      </c>
      <c r="G283" s="71">
        <v>0</v>
      </c>
      <c r="H283" s="71">
        <f t="shared" si="16"/>
        <v>1342000000</v>
      </c>
      <c r="I283" s="71">
        <v>159600000</v>
      </c>
      <c r="J283" s="71">
        <v>74776452</v>
      </c>
      <c r="K283" s="71">
        <v>13932000</v>
      </c>
      <c r="L283" s="71">
        <f t="shared" si="17"/>
        <v>88708452</v>
      </c>
      <c r="M283" s="73">
        <f t="shared" si="18"/>
        <v>55.581736842105265</v>
      </c>
      <c r="N283" s="72">
        <f t="shared" si="19"/>
        <v>70891548</v>
      </c>
    </row>
    <row r="284" spans="1:14" ht="27" customHeight="1">
      <c r="A284" s="38" t="s">
        <v>20</v>
      </c>
      <c r="B284" s="39" t="s">
        <v>20</v>
      </c>
      <c r="C284" s="39" t="s">
        <v>21</v>
      </c>
      <c r="D284" s="39" t="s">
        <v>20</v>
      </c>
      <c r="E284" s="40" t="s">
        <v>357</v>
      </c>
      <c r="F284" s="71">
        <v>926400000</v>
      </c>
      <c r="G284" s="71">
        <v>0</v>
      </c>
      <c r="H284" s="71">
        <f t="shared" si="16"/>
        <v>926400000</v>
      </c>
      <c r="I284" s="71">
        <v>166230000</v>
      </c>
      <c r="J284" s="71">
        <v>133258109</v>
      </c>
      <c r="K284" s="71">
        <v>15000</v>
      </c>
      <c r="L284" s="71">
        <f t="shared" si="17"/>
        <v>133273109</v>
      </c>
      <c r="M284" s="73">
        <f t="shared" si="18"/>
        <v>80.17392107321182</v>
      </c>
      <c r="N284" s="72">
        <f t="shared" si="19"/>
        <v>32956891</v>
      </c>
    </row>
    <row r="285" spans="1:14" ht="27" customHeight="1">
      <c r="A285" s="38" t="s">
        <v>20</v>
      </c>
      <c r="B285" s="39" t="s">
        <v>20</v>
      </c>
      <c r="C285" s="39" t="s">
        <v>20</v>
      </c>
      <c r="D285" s="39" t="s">
        <v>23</v>
      </c>
      <c r="E285" s="40" t="s">
        <v>358</v>
      </c>
      <c r="F285" s="71">
        <v>650000000</v>
      </c>
      <c r="G285" s="71">
        <v>0</v>
      </c>
      <c r="H285" s="71">
        <f t="shared" si="16"/>
        <v>650000000</v>
      </c>
      <c r="I285" s="71">
        <v>121225000</v>
      </c>
      <c r="J285" s="71">
        <v>115335692</v>
      </c>
      <c r="K285" s="71">
        <v>15000</v>
      </c>
      <c r="L285" s="71">
        <f t="shared" si="17"/>
        <v>115350692</v>
      </c>
      <c r="M285" s="73">
        <f t="shared" si="18"/>
        <v>95.1542107651062</v>
      </c>
      <c r="N285" s="72">
        <f t="shared" si="19"/>
        <v>5874308</v>
      </c>
    </row>
    <row r="286" spans="1:14" ht="27" customHeight="1">
      <c r="A286" s="38" t="s">
        <v>20</v>
      </c>
      <c r="B286" s="39" t="s">
        <v>20</v>
      </c>
      <c r="C286" s="39" t="s">
        <v>20</v>
      </c>
      <c r="D286" s="39" t="s">
        <v>21</v>
      </c>
      <c r="E286" s="40" t="s">
        <v>359</v>
      </c>
      <c r="F286" s="71">
        <v>276400000</v>
      </c>
      <c r="G286" s="71">
        <v>0</v>
      </c>
      <c r="H286" s="71">
        <f t="shared" si="16"/>
        <v>276400000</v>
      </c>
      <c r="I286" s="71">
        <v>45005000</v>
      </c>
      <c r="J286" s="71">
        <v>17922417</v>
      </c>
      <c r="K286" s="71">
        <v>0</v>
      </c>
      <c r="L286" s="71">
        <f t="shared" si="17"/>
        <v>17922417</v>
      </c>
      <c r="M286" s="73">
        <f t="shared" si="18"/>
        <v>39.82316853682924</v>
      </c>
      <c r="N286" s="72">
        <f t="shared" si="19"/>
        <v>27082583</v>
      </c>
    </row>
    <row r="287" spans="1:14" ht="27" customHeight="1">
      <c r="A287" s="38" t="s">
        <v>20</v>
      </c>
      <c r="B287" s="39" t="s">
        <v>20</v>
      </c>
      <c r="C287" s="39" t="s">
        <v>28</v>
      </c>
      <c r="D287" s="39" t="s">
        <v>20</v>
      </c>
      <c r="E287" s="40" t="s">
        <v>360</v>
      </c>
      <c r="F287" s="71">
        <v>12000000</v>
      </c>
      <c r="G287" s="71">
        <v>0</v>
      </c>
      <c r="H287" s="71">
        <f t="shared" si="16"/>
        <v>12000000</v>
      </c>
      <c r="I287" s="71">
        <v>1200000</v>
      </c>
      <c r="J287" s="71">
        <v>1176172</v>
      </c>
      <c r="K287" s="71">
        <v>0</v>
      </c>
      <c r="L287" s="71">
        <f t="shared" si="17"/>
        <v>1176172</v>
      </c>
      <c r="M287" s="73">
        <f t="shared" si="18"/>
        <v>98.01433333333334</v>
      </c>
      <c r="N287" s="72">
        <f t="shared" si="19"/>
        <v>23828</v>
      </c>
    </row>
    <row r="288" spans="1:14" ht="27" customHeight="1">
      <c r="A288" s="38" t="s">
        <v>20</v>
      </c>
      <c r="B288" s="39" t="s">
        <v>20</v>
      </c>
      <c r="C288" s="39" t="s">
        <v>20</v>
      </c>
      <c r="D288" s="39" t="s">
        <v>23</v>
      </c>
      <c r="E288" s="40" t="s">
        <v>361</v>
      </c>
      <c r="F288" s="71">
        <v>12000000</v>
      </c>
      <c r="G288" s="71">
        <v>0</v>
      </c>
      <c r="H288" s="71">
        <f t="shared" si="16"/>
        <v>12000000</v>
      </c>
      <c r="I288" s="71">
        <v>1200000</v>
      </c>
      <c r="J288" s="71">
        <v>1176172</v>
      </c>
      <c r="K288" s="71">
        <v>0</v>
      </c>
      <c r="L288" s="71">
        <f t="shared" si="17"/>
        <v>1176172</v>
      </c>
      <c r="M288" s="73">
        <f t="shared" si="18"/>
        <v>98.01433333333334</v>
      </c>
      <c r="N288" s="72">
        <f t="shared" si="19"/>
        <v>23828</v>
      </c>
    </row>
    <row r="289" spans="1:14" ht="27" customHeight="1">
      <c r="A289" s="38" t="s">
        <v>20</v>
      </c>
      <c r="B289" s="39" t="s">
        <v>28</v>
      </c>
      <c r="C289" s="39" t="s">
        <v>20</v>
      </c>
      <c r="D289" s="39" t="s">
        <v>20</v>
      </c>
      <c r="E289" s="40" t="s">
        <v>362</v>
      </c>
      <c r="F289" s="71">
        <v>2233850000</v>
      </c>
      <c r="G289" s="71">
        <v>0</v>
      </c>
      <c r="H289" s="71">
        <f t="shared" si="16"/>
        <v>2233850000</v>
      </c>
      <c r="I289" s="71">
        <v>292000000</v>
      </c>
      <c r="J289" s="71">
        <v>18532730</v>
      </c>
      <c r="K289" s="71">
        <v>189935440</v>
      </c>
      <c r="L289" s="71">
        <f t="shared" si="17"/>
        <v>208468170</v>
      </c>
      <c r="M289" s="73">
        <f t="shared" si="18"/>
        <v>71.39320890410958</v>
      </c>
      <c r="N289" s="72">
        <f t="shared" si="19"/>
        <v>83531830</v>
      </c>
    </row>
    <row r="290" spans="1:14" ht="27" customHeight="1">
      <c r="A290" s="38" t="s">
        <v>20</v>
      </c>
      <c r="B290" s="39" t="s">
        <v>20</v>
      </c>
      <c r="C290" s="39" t="s">
        <v>20</v>
      </c>
      <c r="D290" s="39" t="s">
        <v>20</v>
      </c>
      <c r="E290" s="40" t="s">
        <v>363</v>
      </c>
      <c r="F290" s="71">
        <v>2233850000</v>
      </c>
      <c r="G290" s="71">
        <v>0</v>
      </c>
      <c r="H290" s="71">
        <f t="shared" si="16"/>
        <v>2233850000</v>
      </c>
      <c r="I290" s="71">
        <v>292000000</v>
      </c>
      <c r="J290" s="71">
        <v>18532730</v>
      </c>
      <c r="K290" s="71">
        <v>189935440</v>
      </c>
      <c r="L290" s="71">
        <f t="shared" si="17"/>
        <v>208468170</v>
      </c>
      <c r="M290" s="73">
        <f t="shared" si="18"/>
        <v>71.39320890410958</v>
      </c>
      <c r="N290" s="72">
        <f t="shared" si="19"/>
        <v>83531830</v>
      </c>
    </row>
    <row r="291" spans="1:14" ht="27" customHeight="1">
      <c r="A291" s="38" t="s">
        <v>20</v>
      </c>
      <c r="B291" s="39" t="s">
        <v>20</v>
      </c>
      <c r="C291" s="39" t="s">
        <v>23</v>
      </c>
      <c r="D291" s="39" t="s">
        <v>20</v>
      </c>
      <c r="E291" s="40" t="s">
        <v>364</v>
      </c>
      <c r="F291" s="71">
        <v>1803850000</v>
      </c>
      <c r="G291" s="71">
        <v>0</v>
      </c>
      <c r="H291" s="71">
        <f t="shared" si="16"/>
        <v>1803850000</v>
      </c>
      <c r="I291" s="71">
        <v>256000000</v>
      </c>
      <c r="J291" s="71">
        <v>18532730</v>
      </c>
      <c r="K291" s="71">
        <v>189935440</v>
      </c>
      <c r="L291" s="71">
        <f t="shared" si="17"/>
        <v>208468170</v>
      </c>
      <c r="M291" s="73">
        <f t="shared" si="18"/>
        <v>81.43287890625</v>
      </c>
      <c r="N291" s="72">
        <f t="shared" si="19"/>
        <v>47531830</v>
      </c>
    </row>
    <row r="292" spans="1:14" ht="27" customHeight="1">
      <c r="A292" s="76" t="s">
        <v>20</v>
      </c>
      <c r="B292" s="77" t="s">
        <v>20</v>
      </c>
      <c r="C292" s="77" t="s">
        <v>20</v>
      </c>
      <c r="D292" s="77" t="s">
        <v>23</v>
      </c>
      <c r="E292" s="78" t="s">
        <v>365</v>
      </c>
      <c r="F292" s="79">
        <v>710000000</v>
      </c>
      <c r="G292" s="79">
        <v>0</v>
      </c>
      <c r="H292" s="79">
        <f t="shared" si="16"/>
        <v>710000000</v>
      </c>
      <c r="I292" s="79">
        <v>161000000</v>
      </c>
      <c r="J292" s="79">
        <v>11075722</v>
      </c>
      <c r="K292" s="79">
        <v>120063606</v>
      </c>
      <c r="L292" s="79">
        <f t="shared" si="17"/>
        <v>131139328</v>
      </c>
      <c r="M292" s="80">
        <f t="shared" si="18"/>
        <v>81.45299875776398</v>
      </c>
      <c r="N292" s="81">
        <f t="shared" si="19"/>
        <v>29860672</v>
      </c>
    </row>
    <row r="293" spans="1:14" ht="27" customHeight="1">
      <c r="A293" s="38" t="s">
        <v>20</v>
      </c>
      <c r="B293" s="39" t="s">
        <v>20</v>
      </c>
      <c r="C293" s="39" t="s">
        <v>20</v>
      </c>
      <c r="D293" s="39" t="s">
        <v>21</v>
      </c>
      <c r="E293" s="40" t="s">
        <v>366</v>
      </c>
      <c r="F293" s="71">
        <v>1093850000</v>
      </c>
      <c r="G293" s="71">
        <v>0</v>
      </c>
      <c r="H293" s="71">
        <f t="shared" si="16"/>
        <v>1093850000</v>
      </c>
      <c r="I293" s="71">
        <v>95000000</v>
      </c>
      <c r="J293" s="71">
        <v>7457008</v>
      </c>
      <c r="K293" s="71">
        <v>69871834</v>
      </c>
      <c r="L293" s="71">
        <f t="shared" si="17"/>
        <v>77328842</v>
      </c>
      <c r="M293" s="73">
        <f t="shared" si="18"/>
        <v>81.39878105263158</v>
      </c>
      <c r="N293" s="72">
        <f t="shared" si="19"/>
        <v>17671158</v>
      </c>
    </row>
    <row r="294" spans="1:14" ht="27" customHeight="1">
      <c r="A294" s="38" t="s">
        <v>20</v>
      </c>
      <c r="B294" s="39" t="s">
        <v>20</v>
      </c>
      <c r="C294" s="39" t="s">
        <v>21</v>
      </c>
      <c r="D294" s="39" t="s">
        <v>20</v>
      </c>
      <c r="E294" s="40" t="s">
        <v>367</v>
      </c>
      <c r="F294" s="71">
        <v>430000000</v>
      </c>
      <c r="G294" s="71">
        <v>0</v>
      </c>
      <c r="H294" s="71">
        <f t="shared" si="16"/>
        <v>430000000</v>
      </c>
      <c r="I294" s="71">
        <v>36000000</v>
      </c>
      <c r="J294" s="71">
        <v>0</v>
      </c>
      <c r="K294" s="71">
        <v>0</v>
      </c>
      <c r="L294" s="71">
        <f t="shared" si="17"/>
        <v>0</v>
      </c>
      <c r="M294" s="71">
        <f t="shared" si="18"/>
        <v>0</v>
      </c>
      <c r="N294" s="72">
        <f t="shared" si="19"/>
        <v>36000000</v>
      </c>
    </row>
    <row r="295" spans="1:14" ht="27" customHeight="1">
      <c r="A295" s="38" t="s">
        <v>20</v>
      </c>
      <c r="B295" s="39" t="s">
        <v>20</v>
      </c>
      <c r="C295" s="39" t="s">
        <v>20</v>
      </c>
      <c r="D295" s="39" t="s">
        <v>23</v>
      </c>
      <c r="E295" s="40" t="s">
        <v>368</v>
      </c>
      <c r="F295" s="71">
        <v>430000000</v>
      </c>
      <c r="G295" s="71">
        <v>0</v>
      </c>
      <c r="H295" s="71">
        <f t="shared" si="16"/>
        <v>430000000</v>
      </c>
      <c r="I295" s="71">
        <v>36000000</v>
      </c>
      <c r="J295" s="71">
        <v>0</v>
      </c>
      <c r="K295" s="71">
        <v>0</v>
      </c>
      <c r="L295" s="71">
        <f t="shared" si="17"/>
        <v>0</v>
      </c>
      <c r="M295" s="71">
        <f t="shared" si="18"/>
        <v>0</v>
      </c>
      <c r="N295" s="72">
        <f t="shared" si="19"/>
        <v>36000000</v>
      </c>
    </row>
    <row r="296" spans="1:14" ht="27" customHeight="1">
      <c r="A296" s="38" t="s">
        <v>20</v>
      </c>
      <c r="B296" s="39" t="s">
        <v>32</v>
      </c>
      <c r="C296" s="39" t="s">
        <v>20</v>
      </c>
      <c r="D296" s="39" t="s">
        <v>20</v>
      </c>
      <c r="E296" s="40" t="s">
        <v>369</v>
      </c>
      <c r="F296" s="71">
        <v>40480000</v>
      </c>
      <c r="G296" s="71">
        <v>0</v>
      </c>
      <c r="H296" s="71">
        <f t="shared" si="16"/>
        <v>40480000</v>
      </c>
      <c r="I296" s="71">
        <v>7311000</v>
      </c>
      <c r="J296" s="71">
        <v>5144305</v>
      </c>
      <c r="K296" s="71">
        <v>0</v>
      </c>
      <c r="L296" s="71">
        <f t="shared" si="17"/>
        <v>5144305</v>
      </c>
      <c r="M296" s="73">
        <f t="shared" si="18"/>
        <v>70.36390370674326</v>
      </c>
      <c r="N296" s="72">
        <f t="shared" si="19"/>
        <v>2166695</v>
      </c>
    </row>
    <row r="297" spans="1:14" ht="27" customHeight="1">
      <c r="A297" s="38" t="s">
        <v>20</v>
      </c>
      <c r="B297" s="39" t="s">
        <v>20</v>
      </c>
      <c r="C297" s="39" t="s">
        <v>20</v>
      </c>
      <c r="D297" s="39" t="s">
        <v>20</v>
      </c>
      <c r="E297" s="40" t="s">
        <v>370</v>
      </c>
      <c r="F297" s="71">
        <v>40480000</v>
      </c>
      <c r="G297" s="71">
        <v>0</v>
      </c>
      <c r="H297" s="71">
        <f t="shared" si="16"/>
        <v>40480000</v>
      </c>
      <c r="I297" s="71">
        <v>7311000</v>
      </c>
      <c r="J297" s="71">
        <v>5144305</v>
      </c>
      <c r="K297" s="71">
        <v>0</v>
      </c>
      <c r="L297" s="71">
        <f t="shared" si="17"/>
        <v>5144305</v>
      </c>
      <c r="M297" s="73">
        <f t="shared" si="18"/>
        <v>70.36390370674326</v>
      </c>
      <c r="N297" s="72">
        <f t="shared" si="19"/>
        <v>2166695</v>
      </c>
    </row>
    <row r="298" spans="1:14" ht="27" customHeight="1">
      <c r="A298" s="38" t="s">
        <v>20</v>
      </c>
      <c r="B298" s="39" t="s">
        <v>20</v>
      </c>
      <c r="C298" s="39" t="s">
        <v>23</v>
      </c>
      <c r="D298" s="39" t="s">
        <v>20</v>
      </c>
      <c r="E298" s="40" t="s">
        <v>371</v>
      </c>
      <c r="F298" s="71">
        <v>40480000</v>
      </c>
      <c r="G298" s="71">
        <v>0</v>
      </c>
      <c r="H298" s="71">
        <f t="shared" si="16"/>
        <v>40480000</v>
      </c>
      <c r="I298" s="71">
        <v>7311000</v>
      </c>
      <c r="J298" s="71">
        <v>5144305</v>
      </c>
      <c r="K298" s="71">
        <v>0</v>
      </c>
      <c r="L298" s="71">
        <f t="shared" si="17"/>
        <v>5144305</v>
      </c>
      <c r="M298" s="73">
        <f t="shared" si="18"/>
        <v>70.36390370674326</v>
      </c>
      <c r="N298" s="72">
        <f t="shared" si="19"/>
        <v>2166695</v>
      </c>
    </row>
    <row r="299" spans="1:14" ht="27" customHeight="1">
      <c r="A299" s="38" t="s">
        <v>20</v>
      </c>
      <c r="B299" s="39" t="s">
        <v>20</v>
      </c>
      <c r="C299" s="39" t="s">
        <v>20</v>
      </c>
      <c r="D299" s="39" t="s">
        <v>23</v>
      </c>
      <c r="E299" s="40" t="s">
        <v>372</v>
      </c>
      <c r="F299" s="71">
        <v>22480000</v>
      </c>
      <c r="G299" s="71">
        <v>0</v>
      </c>
      <c r="H299" s="71">
        <f t="shared" si="16"/>
        <v>22480000</v>
      </c>
      <c r="I299" s="71">
        <v>4090000</v>
      </c>
      <c r="J299" s="71">
        <v>3206412</v>
      </c>
      <c r="K299" s="71">
        <v>0</v>
      </c>
      <c r="L299" s="71">
        <f t="shared" si="17"/>
        <v>3206412</v>
      </c>
      <c r="M299" s="73">
        <f t="shared" si="18"/>
        <v>78.39638141809291</v>
      </c>
      <c r="N299" s="72">
        <f t="shared" si="19"/>
        <v>883588</v>
      </c>
    </row>
    <row r="300" spans="1:14" ht="27" customHeight="1">
      <c r="A300" s="38" t="s">
        <v>20</v>
      </c>
      <c r="B300" s="39" t="s">
        <v>20</v>
      </c>
      <c r="C300" s="39" t="s">
        <v>20</v>
      </c>
      <c r="D300" s="39" t="s">
        <v>21</v>
      </c>
      <c r="E300" s="40" t="s">
        <v>373</v>
      </c>
      <c r="F300" s="71">
        <v>18000000</v>
      </c>
      <c r="G300" s="71">
        <v>0</v>
      </c>
      <c r="H300" s="71">
        <f t="shared" si="16"/>
        <v>18000000</v>
      </c>
      <c r="I300" s="71">
        <v>3221000</v>
      </c>
      <c r="J300" s="71">
        <v>1937893</v>
      </c>
      <c r="K300" s="71">
        <v>0</v>
      </c>
      <c r="L300" s="71">
        <f t="shared" si="17"/>
        <v>1937893</v>
      </c>
      <c r="M300" s="73">
        <f t="shared" si="18"/>
        <v>60.16432784849426</v>
      </c>
      <c r="N300" s="72">
        <f t="shared" si="19"/>
        <v>1283107</v>
      </c>
    </row>
    <row r="301" spans="1:14" ht="27" customHeight="1">
      <c r="A301" s="38" t="s">
        <v>20</v>
      </c>
      <c r="B301" s="39" t="s">
        <v>36</v>
      </c>
      <c r="C301" s="39" t="s">
        <v>20</v>
      </c>
      <c r="D301" s="39" t="s">
        <v>20</v>
      </c>
      <c r="E301" s="40" t="s">
        <v>374</v>
      </c>
      <c r="F301" s="71">
        <v>10000000</v>
      </c>
      <c r="G301" s="71">
        <v>0</v>
      </c>
      <c r="H301" s="71">
        <f t="shared" si="16"/>
        <v>10000000</v>
      </c>
      <c r="I301" s="71">
        <v>4200000</v>
      </c>
      <c r="J301" s="71">
        <v>2395120</v>
      </c>
      <c r="K301" s="71">
        <v>0</v>
      </c>
      <c r="L301" s="71">
        <f t="shared" si="17"/>
        <v>2395120</v>
      </c>
      <c r="M301" s="73">
        <f t="shared" si="18"/>
        <v>57.02666666666667</v>
      </c>
      <c r="N301" s="72">
        <f t="shared" si="19"/>
        <v>1804880</v>
      </c>
    </row>
    <row r="302" spans="1:14" ht="27" customHeight="1">
      <c r="A302" s="38" t="s">
        <v>20</v>
      </c>
      <c r="B302" s="39" t="s">
        <v>20</v>
      </c>
      <c r="C302" s="39" t="s">
        <v>20</v>
      </c>
      <c r="D302" s="39" t="s">
        <v>20</v>
      </c>
      <c r="E302" s="40" t="s">
        <v>375</v>
      </c>
      <c r="F302" s="71">
        <v>10000000</v>
      </c>
      <c r="G302" s="71">
        <v>0</v>
      </c>
      <c r="H302" s="71">
        <f t="shared" si="16"/>
        <v>10000000</v>
      </c>
      <c r="I302" s="71">
        <v>4200000</v>
      </c>
      <c r="J302" s="71">
        <v>2395120</v>
      </c>
      <c r="K302" s="71">
        <v>0</v>
      </c>
      <c r="L302" s="71">
        <f t="shared" si="17"/>
        <v>2395120</v>
      </c>
      <c r="M302" s="73">
        <f t="shared" si="18"/>
        <v>57.02666666666667</v>
      </c>
      <c r="N302" s="72">
        <f t="shared" si="19"/>
        <v>1804880</v>
      </c>
    </row>
    <row r="303" spans="1:14" ht="27" customHeight="1">
      <c r="A303" s="38" t="s">
        <v>20</v>
      </c>
      <c r="B303" s="39" t="s">
        <v>20</v>
      </c>
      <c r="C303" s="39" t="s">
        <v>23</v>
      </c>
      <c r="D303" s="39" t="s">
        <v>20</v>
      </c>
      <c r="E303" s="40" t="s">
        <v>376</v>
      </c>
      <c r="F303" s="71">
        <v>10000000</v>
      </c>
      <c r="G303" s="71">
        <v>0</v>
      </c>
      <c r="H303" s="71">
        <f t="shared" si="16"/>
        <v>10000000</v>
      </c>
      <c r="I303" s="71">
        <v>4200000</v>
      </c>
      <c r="J303" s="71">
        <v>2395120</v>
      </c>
      <c r="K303" s="71">
        <v>0</v>
      </c>
      <c r="L303" s="71">
        <f t="shared" si="17"/>
        <v>2395120</v>
      </c>
      <c r="M303" s="73">
        <f t="shared" si="18"/>
        <v>57.02666666666667</v>
      </c>
      <c r="N303" s="72">
        <f t="shared" si="19"/>
        <v>1804880</v>
      </c>
    </row>
    <row r="304" spans="1:14" ht="27" customHeight="1">
      <c r="A304" s="38" t="s">
        <v>20</v>
      </c>
      <c r="B304" s="39" t="s">
        <v>20</v>
      </c>
      <c r="C304" s="39" t="s">
        <v>20</v>
      </c>
      <c r="D304" s="39" t="s">
        <v>23</v>
      </c>
      <c r="E304" s="40" t="s">
        <v>377</v>
      </c>
      <c r="F304" s="71">
        <v>10000000</v>
      </c>
      <c r="G304" s="71">
        <v>0</v>
      </c>
      <c r="H304" s="71">
        <f t="shared" si="16"/>
        <v>10000000</v>
      </c>
      <c r="I304" s="71">
        <v>4200000</v>
      </c>
      <c r="J304" s="71">
        <v>2395120</v>
      </c>
      <c r="K304" s="71">
        <v>0</v>
      </c>
      <c r="L304" s="71">
        <f t="shared" si="17"/>
        <v>2395120</v>
      </c>
      <c r="M304" s="73">
        <f t="shared" si="18"/>
        <v>57.02666666666667</v>
      </c>
      <c r="N304" s="72">
        <f t="shared" si="19"/>
        <v>1804880</v>
      </c>
    </row>
    <row r="305" spans="1:14" ht="27" customHeight="1">
      <c r="A305" s="38" t="s">
        <v>20</v>
      </c>
      <c r="B305" s="39" t="s">
        <v>40</v>
      </c>
      <c r="C305" s="39" t="s">
        <v>20</v>
      </c>
      <c r="D305" s="39" t="s">
        <v>20</v>
      </c>
      <c r="E305" s="40" t="s">
        <v>378</v>
      </c>
      <c r="F305" s="71">
        <v>10000000</v>
      </c>
      <c r="G305" s="71">
        <v>0</v>
      </c>
      <c r="H305" s="71">
        <f t="shared" si="16"/>
        <v>10000000</v>
      </c>
      <c r="I305" s="71">
        <v>3356000</v>
      </c>
      <c r="J305" s="71">
        <v>1334480</v>
      </c>
      <c r="K305" s="71">
        <v>0</v>
      </c>
      <c r="L305" s="71">
        <f t="shared" si="17"/>
        <v>1334480</v>
      </c>
      <c r="M305" s="73">
        <f t="shared" si="18"/>
        <v>39.76400476758045</v>
      </c>
      <c r="N305" s="72">
        <f t="shared" si="19"/>
        <v>2021520</v>
      </c>
    </row>
    <row r="306" spans="1:14" ht="27" customHeight="1">
      <c r="A306" s="38" t="s">
        <v>20</v>
      </c>
      <c r="B306" s="39" t="s">
        <v>20</v>
      </c>
      <c r="C306" s="39" t="s">
        <v>20</v>
      </c>
      <c r="D306" s="39" t="s">
        <v>20</v>
      </c>
      <c r="E306" s="40" t="s">
        <v>379</v>
      </c>
      <c r="F306" s="71">
        <v>10000000</v>
      </c>
      <c r="G306" s="71">
        <v>0</v>
      </c>
      <c r="H306" s="71">
        <f t="shared" si="16"/>
        <v>10000000</v>
      </c>
      <c r="I306" s="71">
        <v>3356000</v>
      </c>
      <c r="J306" s="71">
        <v>1334480</v>
      </c>
      <c r="K306" s="71">
        <v>0</v>
      </c>
      <c r="L306" s="71">
        <f t="shared" si="17"/>
        <v>1334480</v>
      </c>
      <c r="M306" s="73">
        <f t="shared" si="18"/>
        <v>39.76400476758045</v>
      </c>
      <c r="N306" s="72">
        <f t="shared" si="19"/>
        <v>2021520</v>
      </c>
    </row>
    <row r="307" spans="1:14" ht="27" customHeight="1">
      <c r="A307" s="38" t="s">
        <v>20</v>
      </c>
      <c r="B307" s="39" t="s">
        <v>20</v>
      </c>
      <c r="C307" s="39" t="s">
        <v>23</v>
      </c>
      <c r="D307" s="39" t="s">
        <v>20</v>
      </c>
      <c r="E307" s="40" t="s">
        <v>380</v>
      </c>
      <c r="F307" s="71">
        <v>10000000</v>
      </c>
      <c r="G307" s="71">
        <v>0</v>
      </c>
      <c r="H307" s="71">
        <f t="shared" si="16"/>
        <v>10000000</v>
      </c>
      <c r="I307" s="71">
        <v>3356000</v>
      </c>
      <c r="J307" s="71">
        <v>1334480</v>
      </c>
      <c r="K307" s="71">
        <v>0</v>
      </c>
      <c r="L307" s="71">
        <f t="shared" si="17"/>
        <v>1334480</v>
      </c>
      <c r="M307" s="73">
        <f t="shared" si="18"/>
        <v>39.76400476758045</v>
      </c>
      <c r="N307" s="72">
        <f t="shared" si="19"/>
        <v>2021520</v>
      </c>
    </row>
    <row r="308" spans="1:14" ht="27" customHeight="1">
      <c r="A308" s="38" t="s">
        <v>20</v>
      </c>
      <c r="B308" s="39" t="s">
        <v>20</v>
      </c>
      <c r="C308" s="39" t="s">
        <v>20</v>
      </c>
      <c r="D308" s="39" t="s">
        <v>23</v>
      </c>
      <c r="E308" s="40" t="s">
        <v>381</v>
      </c>
      <c r="F308" s="71">
        <v>10000000</v>
      </c>
      <c r="G308" s="71">
        <v>0</v>
      </c>
      <c r="H308" s="71">
        <f t="shared" si="16"/>
        <v>10000000</v>
      </c>
      <c r="I308" s="71">
        <v>3356000</v>
      </c>
      <c r="J308" s="71">
        <v>1334480</v>
      </c>
      <c r="K308" s="71">
        <v>0</v>
      </c>
      <c r="L308" s="71">
        <f t="shared" si="17"/>
        <v>1334480</v>
      </c>
      <c r="M308" s="73">
        <f t="shared" si="18"/>
        <v>39.76400476758045</v>
      </c>
      <c r="N308" s="72">
        <f t="shared" si="19"/>
        <v>2021520</v>
      </c>
    </row>
    <row r="309" spans="1:14" ht="27" customHeight="1">
      <c r="A309" s="38" t="s">
        <v>20</v>
      </c>
      <c r="B309" s="39" t="s">
        <v>44</v>
      </c>
      <c r="C309" s="39" t="s">
        <v>20</v>
      </c>
      <c r="D309" s="39" t="s">
        <v>20</v>
      </c>
      <c r="E309" s="40" t="s">
        <v>382</v>
      </c>
      <c r="F309" s="71">
        <v>939550000</v>
      </c>
      <c r="G309" s="71">
        <v>0</v>
      </c>
      <c r="H309" s="71">
        <f t="shared" si="16"/>
        <v>939550000</v>
      </c>
      <c r="I309" s="71">
        <v>178500000</v>
      </c>
      <c r="J309" s="71">
        <v>5532749</v>
      </c>
      <c r="K309" s="71">
        <v>0</v>
      </c>
      <c r="L309" s="71">
        <f t="shared" si="17"/>
        <v>5532749</v>
      </c>
      <c r="M309" s="73">
        <f t="shared" si="18"/>
        <v>3.0995792717086834</v>
      </c>
      <c r="N309" s="72">
        <f t="shared" si="19"/>
        <v>172967251</v>
      </c>
    </row>
    <row r="310" spans="1:14" ht="27" customHeight="1">
      <c r="A310" s="38" t="s">
        <v>20</v>
      </c>
      <c r="B310" s="39" t="s">
        <v>20</v>
      </c>
      <c r="C310" s="39" t="s">
        <v>20</v>
      </c>
      <c r="D310" s="39" t="s">
        <v>20</v>
      </c>
      <c r="E310" s="40" t="s">
        <v>383</v>
      </c>
      <c r="F310" s="71">
        <v>939550000</v>
      </c>
      <c r="G310" s="71">
        <v>0</v>
      </c>
      <c r="H310" s="71">
        <f t="shared" si="16"/>
        <v>939550000</v>
      </c>
      <c r="I310" s="71">
        <v>178500000</v>
      </c>
      <c r="J310" s="71">
        <v>5532749</v>
      </c>
      <c r="K310" s="71">
        <v>0</v>
      </c>
      <c r="L310" s="71">
        <f t="shared" si="17"/>
        <v>5532749</v>
      </c>
      <c r="M310" s="73">
        <f t="shared" si="18"/>
        <v>3.0995792717086834</v>
      </c>
      <c r="N310" s="72">
        <f t="shared" si="19"/>
        <v>172967251</v>
      </c>
    </row>
    <row r="311" spans="1:14" ht="27" customHeight="1">
      <c r="A311" s="38" t="s">
        <v>20</v>
      </c>
      <c r="B311" s="39" t="s">
        <v>20</v>
      </c>
      <c r="C311" s="39" t="s">
        <v>23</v>
      </c>
      <c r="D311" s="39" t="s">
        <v>20</v>
      </c>
      <c r="E311" s="40" t="s">
        <v>384</v>
      </c>
      <c r="F311" s="71">
        <v>764550000</v>
      </c>
      <c r="G311" s="71">
        <v>0</v>
      </c>
      <c r="H311" s="71">
        <f t="shared" si="16"/>
        <v>764550000</v>
      </c>
      <c r="I311" s="71">
        <v>122500000</v>
      </c>
      <c r="J311" s="71">
        <v>5527474</v>
      </c>
      <c r="K311" s="71">
        <v>0</v>
      </c>
      <c r="L311" s="71">
        <f t="shared" si="17"/>
        <v>5527474</v>
      </c>
      <c r="M311" s="73">
        <f t="shared" si="18"/>
        <v>4.5122236734693875</v>
      </c>
      <c r="N311" s="72">
        <f t="shared" si="19"/>
        <v>116972526</v>
      </c>
    </row>
    <row r="312" spans="1:14" ht="27" customHeight="1">
      <c r="A312" s="38" t="s">
        <v>20</v>
      </c>
      <c r="B312" s="39" t="s">
        <v>20</v>
      </c>
      <c r="C312" s="39" t="s">
        <v>20</v>
      </c>
      <c r="D312" s="39" t="s">
        <v>23</v>
      </c>
      <c r="E312" s="40" t="s">
        <v>385</v>
      </c>
      <c r="F312" s="71">
        <v>564550000</v>
      </c>
      <c r="G312" s="71">
        <v>0</v>
      </c>
      <c r="H312" s="71">
        <f t="shared" si="16"/>
        <v>564550000</v>
      </c>
      <c r="I312" s="71">
        <v>82500000</v>
      </c>
      <c r="J312" s="71">
        <v>3444602</v>
      </c>
      <c r="K312" s="71">
        <v>0</v>
      </c>
      <c r="L312" s="71">
        <f t="shared" si="17"/>
        <v>3444602</v>
      </c>
      <c r="M312" s="73">
        <f t="shared" si="18"/>
        <v>4.175275151515152</v>
      </c>
      <c r="N312" s="72">
        <f t="shared" si="19"/>
        <v>79055398</v>
      </c>
    </row>
    <row r="313" spans="1:14" ht="27" customHeight="1">
      <c r="A313" s="38" t="s">
        <v>20</v>
      </c>
      <c r="B313" s="39" t="s">
        <v>20</v>
      </c>
      <c r="C313" s="39" t="s">
        <v>20</v>
      </c>
      <c r="D313" s="39" t="s">
        <v>21</v>
      </c>
      <c r="E313" s="40" t="s">
        <v>386</v>
      </c>
      <c r="F313" s="71">
        <v>200000000</v>
      </c>
      <c r="G313" s="71">
        <v>0</v>
      </c>
      <c r="H313" s="71">
        <f t="shared" si="16"/>
        <v>200000000</v>
      </c>
      <c r="I313" s="71">
        <v>40000000</v>
      </c>
      <c r="J313" s="71">
        <v>2082872</v>
      </c>
      <c r="K313" s="71">
        <v>0</v>
      </c>
      <c r="L313" s="71">
        <f t="shared" si="17"/>
        <v>2082872</v>
      </c>
      <c r="M313" s="73">
        <f t="shared" si="18"/>
        <v>5.20718</v>
      </c>
      <c r="N313" s="72">
        <f t="shared" si="19"/>
        <v>37917128</v>
      </c>
    </row>
    <row r="314" spans="1:14" ht="27" customHeight="1">
      <c r="A314" s="38" t="s">
        <v>20</v>
      </c>
      <c r="B314" s="39" t="s">
        <v>20</v>
      </c>
      <c r="C314" s="39" t="s">
        <v>21</v>
      </c>
      <c r="D314" s="39" t="s">
        <v>20</v>
      </c>
      <c r="E314" s="40" t="s">
        <v>387</v>
      </c>
      <c r="F314" s="71">
        <v>175000000</v>
      </c>
      <c r="G314" s="71">
        <v>0</v>
      </c>
      <c r="H314" s="71">
        <f t="shared" si="16"/>
        <v>175000000</v>
      </c>
      <c r="I314" s="71">
        <v>56000000</v>
      </c>
      <c r="J314" s="71">
        <v>5275</v>
      </c>
      <c r="K314" s="71">
        <v>0</v>
      </c>
      <c r="L314" s="71">
        <f t="shared" si="17"/>
        <v>5275</v>
      </c>
      <c r="M314" s="71">
        <v>0</v>
      </c>
      <c r="N314" s="72">
        <f t="shared" si="19"/>
        <v>55994725</v>
      </c>
    </row>
    <row r="315" spans="1:14" ht="27" customHeight="1">
      <c r="A315" s="38" t="s">
        <v>20</v>
      </c>
      <c r="B315" s="39" t="s">
        <v>20</v>
      </c>
      <c r="C315" s="39" t="s">
        <v>20</v>
      </c>
      <c r="D315" s="39" t="s">
        <v>23</v>
      </c>
      <c r="E315" s="40" t="s">
        <v>388</v>
      </c>
      <c r="F315" s="71">
        <v>175000000</v>
      </c>
      <c r="G315" s="71">
        <v>0</v>
      </c>
      <c r="H315" s="71">
        <f t="shared" si="16"/>
        <v>175000000</v>
      </c>
      <c r="I315" s="71">
        <v>56000000</v>
      </c>
      <c r="J315" s="71">
        <v>5275</v>
      </c>
      <c r="K315" s="71">
        <v>0</v>
      </c>
      <c r="L315" s="71">
        <f t="shared" si="17"/>
        <v>5275</v>
      </c>
      <c r="M315" s="71">
        <v>0</v>
      </c>
      <c r="N315" s="72">
        <f t="shared" si="19"/>
        <v>55994725</v>
      </c>
    </row>
    <row r="316" spans="1:14" ht="27" customHeight="1">
      <c r="A316" s="76" t="s">
        <v>20</v>
      </c>
      <c r="B316" s="77" t="s">
        <v>48</v>
      </c>
      <c r="C316" s="77" t="s">
        <v>20</v>
      </c>
      <c r="D316" s="77" t="s">
        <v>20</v>
      </c>
      <c r="E316" s="78" t="s">
        <v>389</v>
      </c>
      <c r="F316" s="79">
        <v>22000000</v>
      </c>
      <c r="G316" s="79">
        <v>0</v>
      </c>
      <c r="H316" s="79">
        <f t="shared" si="16"/>
        <v>22000000</v>
      </c>
      <c r="I316" s="79">
        <v>2925000</v>
      </c>
      <c r="J316" s="79">
        <v>1600000</v>
      </c>
      <c r="K316" s="79">
        <v>0</v>
      </c>
      <c r="L316" s="79">
        <f t="shared" si="17"/>
        <v>1600000</v>
      </c>
      <c r="M316" s="80">
        <f t="shared" si="18"/>
        <v>54.700854700854705</v>
      </c>
      <c r="N316" s="81">
        <f t="shared" si="19"/>
        <v>1325000</v>
      </c>
    </row>
    <row r="317" spans="1:14" ht="27" customHeight="1">
      <c r="A317" s="38" t="s">
        <v>20</v>
      </c>
      <c r="B317" s="39" t="s">
        <v>20</v>
      </c>
      <c r="C317" s="39" t="s">
        <v>20</v>
      </c>
      <c r="D317" s="39" t="s">
        <v>20</v>
      </c>
      <c r="E317" s="40" t="s">
        <v>390</v>
      </c>
      <c r="F317" s="71">
        <v>22000000</v>
      </c>
      <c r="G317" s="71">
        <v>0</v>
      </c>
      <c r="H317" s="71">
        <f t="shared" si="16"/>
        <v>22000000</v>
      </c>
      <c r="I317" s="71">
        <v>2925000</v>
      </c>
      <c r="J317" s="71">
        <v>1600000</v>
      </c>
      <c r="K317" s="71">
        <v>0</v>
      </c>
      <c r="L317" s="71">
        <f t="shared" si="17"/>
        <v>1600000</v>
      </c>
      <c r="M317" s="73">
        <f t="shared" si="18"/>
        <v>54.700854700854705</v>
      </c>
      <c r="N317" s="72">
        <f t="shared" si="19"/>
        <v>1325000</v>
      </c>
    </row>
    <row r="318" spans="1:14" ht="27" customHeight="1">
      <c r="A318" s="38" t="s">
        <v>20</v>
      </c>
      <c r="B318" s="39" t="s">
        <v>20</v>
      </c>
      <c r="C318" s="39" t="s">
        <v>23</v>
      </c>
      <c r="D318" s="39" t="s">
        <v>20</v>
      </c>
      <c r="E318" s="40" t="s">
        <v>391</v>
      </c>
      <c r="F318" s="71">
        <v>22000000</v>
      </c>
      <c r="G318" s="71">
        <v>0</v>
      </c>
      <c r="H318" s="71">
        <f t="shared" si="16"/>
        <v>22000000</v>
      </c>
      <c r="I318" s="71">
        <v>2925000</v>
      </c>
      <c r="J318" s="71">
        <v>1600000</v>
      </c>
      <c r="K318" s="71">
        <v>0</v>
      </c>
      <c r="L318" s="71">
        <f t="shared" si="17"/>
        <v>1600000</v>
      </c>
      <c r="M318" s="73">
        <f t="shared" si="18"/>
        <v>54.700854700854705</v>
      </c>
      <c r="N318" s="72">
        <f t="shared" si="19"/>
        <v>1325000</v>
      </c>
    </row>
    <row r="319" spans="1:14" ht="27" customHeight="1">
      <c r="A319" s="38" t="s">
        <v>20</v>
      </c>
      <c r="B319" s="39" t="s">
        <v>20</v>
      </c>
      <c r="C319" s="39" t="s">
        <v>20</v>
      </c>
      <c r="D319" s="39" t="s">
        <v>23</v>
      </c>
      <c r="E319" s="40" t="s">
        <v>392</v>
      </c>
      <c r="F319" s="71">
        <v>22000000</v>
      </c>
      <c r="G319" s="71">
        <v>0</v>
      </c>
      <c r="H319" s="71">
        <f t="shared" si="16"/>
        <v>22000000</v>
      </c>
      <c r="I319" s="71">
        <v>2925000</v>
      </c>
      <c r="J319" s="71">
        <v>1600000</v>
      </c>
      <c r="K319" s="71">
        <v>0</v>
      </c>
      <c r="L319" s="71">
        <f t="shared" si="17"/>
        <v>1600000</v>
      </c>
      <c r="M319" s="73">
        <f t="shared" si="18"/>
        <v>54.700854700854705</v>
      </c>
      <c r="N319" s="72">
        <f t="shared" si="19"/>
        <v>1325000</v>
      </c>
    </row>
    <row r="320" spans="1:14" ht="27" customHeight="1">
      <c r="A320" s="38" t="s">
        <v>20</v>
      </c>
      <c r="B320" s="39" t="s">
        <v>52</v>
      </c>
      <c r="C320" s="39" t="s">
        <v>20</v>
      </c>
      <c r="D320" s="39" t="s">
        <v>20</v>
      </c>
      <c r="E320" s="40" t="s">
        <v>393</v>
      </c>
      <c r="F320" s="71">
        <v>99000000</v>
      </c>
      <c r="G320" s="71">
        <v>0</v>
      </c>
      <c r="H320" s="71">
        <f t="shared" si="16"/>
        <v>99000000</v>
      </c>
      <c r="I320" s="71">
        <v>8800000</v>
      </c>
      <c r="J320" s="71">
        <v>100632</v>
      </c>
      <c r="K320" s="71">
        <v>0</v>
      </c>
      <c r="L320" s="71">
        <f t="shared" si="17"/>
        <v>100632</v>
      </c>
      <c r="M320" s="73">
        <f t="shared" si="18"/>
        <v>1.1435454545454546</v>
      </c>
      <c r="N320" s="72">
        <f t="shared" si="19"/>
        <v>8699368</v>
      </c>
    </row>
    <row r="321" spans="1:14" ht="27" customHeight="1">
      <c r="A321" s="38" t="s">
        <v>20</v>
      </c>
      <c r="B321" s="39" t="s">
        <v>20</v>
      </c>
      <c r="C321" s="39" t="s">
        <v>20</v>
      </c>
      <c r="D321" s="39" t="s">
        <v>20</v>
      </c>
      <c r="E321" s="40" t="s">
        <v>394</v>
      </c>
      <c r="F321" s="71">
        <v>99000000</v>
      </c>
      <c r="G321" s="71">
        <v>0</v>
      </c>
      <c r="H321" s="71">
        <f t="shared" si="16"/>
        <v>99000000</v>
      </c>
      <c r="I321" s="71">
        <v>8800000</v>
      </c>
      <c r="J321" s="71">
        <v>100632</v>
      </c>
      <c r="K321" s="71">
        <v>0</v>
      </c>
      <c r="L321" s="71">
        <f t="shared" si="17"/>
        <v>100632</v>
      </c>
      <c r="M321" s="73">
        <f t="shared" si="18"/>
        <v>1.1435454545454546</v>
      </c>
      <c r="N321" s="72">
        <f t="shared" si="19"/>
        <v>8699368</v>
      </c>
    </row>
    <row r="322" spans="1:14" ht="27" customHeight="1">
      <c r="A322" s="38" t="s">
        <v>20</v>
      </c>
      <c r="B322" s="39" t="s">
        <v>20</v>
      </c>
      <c r="C322" s="39" t="s">
        <v>23</v>
      </c>
      <c r="D322" s="39" t="s">
        <v>20</v>
      </c>
      <c r="E322" s="40" t="s">
        <v>395</v>
      </c>
      <c r="F322" s="71">
        <v>14000000</v>
      </c>
      <c r="G322" s="71">
        <v>0</v>
      </c>
      <c r="H322" s="71">
        <f t="shared" si="16"/>
        <v>14000000</v>
      </c>
      <c r="I322" s="71">
        <v>2100000</v>
      </c>
      <c r="J322" s="71">
        <v>100632</v>
      </c>
      <c r="K322" s="71">
        <v>0</v>
      </c>
      <c r="L322" s="71">
        <f t="shared" si="17"/>
        <v>100632</v>
      </c>
      <c r="M322" s="73">
        <f t="shared" si="18"/>
        <v>4.792</v>
      </c>
      <c r="N322" s="72">
        <f t="shared" si="19"/>
        <v>1999368</v>
      </c>
    </row>
    <row r="323" spans="1:14" ht="27" customHeight="1">
      <c r="A323" s="38" t="s">
        <v>20</v>
      </c>
      <c r="B323" s="39" t="s">
        <v>20</v>
      </c>
      <c r="C323" s="39" t="s">
        <v>20</v>
      </c>
      <c r="D323" s="39" t="s">
        <v>23</v>
      </c>
      <c r="E323" s="40" t="s">
        <v>396</v>
      </c>
      <c r="F323" s="71">
        <v>14000000</v>
      </c>
      <c r="G323" s="71">
        <v>0</v>
      </c>
      <c r="H323" s="71">
        <f t="shared" si="16"/>
        <v>14000000</v>
      </c>
      <c r="I323" s="71">
        <v>2100000</v>
      </c>
      <c r="J323" s="71">
        <v>100632</v>
      </c>
      <c r="K323" s="71">
        <v>0</v>
      </c>
      <c r="L323" s="71">
        <f t="shared" si="17"/>
        <v>100632</v>
      </c>
      <c r="M323" s="73">
        <f t="shared" si="18"/>
        <v>4.792</v>
      </c>
      <c r="N323" s="72">
        <f t="shared" si="19"/>
        <v>1999368</v>
      </c>
    </row>
    <row r="324" spans="1:14" ht="27" customHeight="1">
      <c r="A324" s="38" t="s">
        <v>20</v>
      </c>
      <c r="B324" s="39" t="s">
        <v>20</v>
      </c>
      <c r="C324" s="39" t="s">
        <v>21</v>
      </c>
      <c r="D324" s="39" t="s">
        <v>20</v>
      </c>
      <c r="E324" s="40" t="s">
        <v>397</v>
      </c>
      <c r="F324" s="71">
        <v>85000000</v>
      </c>
      <c r="G324" s="71">
        <v>0</v>
      </c>
      <c r="H324" s="71">
        <f t="shared" si="16"/>
        <v>85000000</v>
      </c>
      <c r="I324" s="71">
        <v>6700000</v>
      </c>
      <c r="J324" s="71">
        <v>0</v>
      </c>
      <c r="K324" s="71">
        <v>0</v>
      </c>
      <c r="L324" s="71">
        <f t="shared" si="17"/>
        <v>0</v>
      </c>
      <c r="M324" s="71">
        <f t="shared" si="18"/>
        <v>0</v>
      </c>
      <c r="N324" s="72">
        <f t="shared" si="19"/>
        <v>6700000</v>
      </c>
    </row>
    <row r="325" spans="1:14" ht="27" customHeight="1">
      <c r="A325" s="38" t="s">
        <v>20</v>
      </c>
      <c r="B325" s="39" t="s">
        <v>20</v>
      </c>
      <c r="C325" s="39" t="s">
        <v>20</v>
      </c>
      <c r="D325" s="39" t="s">
        <v>23</v>
      </c>
      <c r="E325" s="40" t="s">
        <v>398</v>
      </c>
      <c r="F325" s="71">
        <v>85000000</v>
      </c>
      <c r="G325" s="71">
        <v>0</v>
      </c>
      <c r="H325" s="71">
        <f t="shared" si="16"/>
        <v>85000000</v>
      </c>
      <c r="I325" s="71">
        <v>6700000</v>
      </c>
      <c r="J325" s="71">
        <v>0</v>
      </c>
      <c r="K325" s="71">
        <v>0</v>
      </c>
      <c r="L325" s="71">
        <f t="shared" si="17"/>
        <v>0</v>
      </c>
      <c r="M325" s="71">
        <f t="shared" si="18"/>
        <v>0</v>
      </c>
      <c r="N325" s="72">
        <f t="shared" si="19"/>
        <v>6700000</v>
      </c>
    </row>
    <row r="326" spans="1:14" ht="27" customHeight="1">
      <c r="A326" s="38" t="s">
        <v>20</v>
      </c>
      <c r="B326" s="39" t="s">
        <v>56</v>
      </c>
      <c r="C326" s="39" t="s">
        <v>20</v>
      </c>
      <c r="D326" s="39" t="s">
        <v>20</v>
      </c>
      <c r="E326" s="40" t="s">
        <v>399</v>
      </c>
      <c r="F326" s="71">
        <v>665200000</v>
      </c>
      <c r="G326" s="71">
        <v>0</v>
      </c>
      <c r="H326" s="71">
        <f t="shared" si="16"/>
        <v>665200000</v>
      </c>
      <c r="I326" s="71">
        <v>17000000</v>
      </c>
      <c r="J326" s="71">
        <v>2000000</v>
      </c>
      <c r="K326" s="71">
        <v>0</v>
      </c>
      <c r="L326" s="71">
        <f t="shared" si="17"/>
        <v>2000000</v>
      </c>
      <c r="M326" s="73">
        <f t="shared" si="18"/>
        <v>11.76470588235294</v>
      </c>
      <c r="N326" s="72">
        <f t="shared" si="19"/>
        <v>15000000</v>
      </c>
    </row>
    <row r="327" spans="1:14" ht="27" customHeight="1">
      <c r="A327" s="38" t="s">
        <v>20</v>
      </c>
      <c r="B327" s="39" t="s">
        <v>20</v>
      </c>
      <c r="C327" s="39" t="s">
        <v>20</v>
      </c>
      <c r="D327" s="39" t="s">
        <v>20</v>
      </c>
      <c r="E327" s="40" t="s">
        <v>400</v>
      </c>
      <c r="F327" s="71">
        <v>665200000</v>
      </c>
      <c r="G327" s="71">
        <v>0</v>
      </c>
      <c r="H327" s="71">
        <f aca="true" t="shared" si="20" ref="H327:H390">F327+G327</f>
        <v>665200000</v>
      </c>
      <c r="I327" s="71">
        <v>17000000</v>
      </c>
      <c r="J327" s="71">
        <v>2000000</v>
      </c>
      <c r="K327" s="71">
        <v>0</v>
      </c>
      <c r="L327" s="71">
        <f aca="true" t="shared" si="21" ref="L327:L390">J327+K327</f>
        <v>2000000</v>
      </c>
      <c r="M327" s="73">
        <f aca="true" t="shared" si="22" ref="M327:M390">(L327/I327)*100</f>
        <v>11.76470588235294</v>
      </c>
      <c r="N327" s="72">
        <f aca="true" t="shared" si="23" ref="N327:N390">I327-L327</f>
        <v>15000000</v>
      </c>
    </row>
    <row r="328" spans="1:14" ht="27" customHeight="1">
      <c r="A328" s="38" t="s">
        <v>20</v>
      </c>
      <c r="B328" s="39" t="s">
        <v>20</v>
      </c>
      <c r="C328" s="39" t="s">
        <v>23</v>
      </c>
      <c r="D328" s="39" t="s">
        <v>20</v>
      </c>
      <c r="E328" s="40" t="s">
        <v>401</v>
      </c>
      <c r="F328" s="71">
        <v>665200000</v>
      </c>
      <c r="G328" s="71">
        <v>0</v>
      </c>
      <c r="H328" s="71">
        <f t="shared" si="20"/>
        <v>665200000</v>
      </c>
      <c r="I328" s="71">
        <v>17000000</v>
      </c>
      <c r="J328" s="71">
        <v>2000000</v>
      </c>
      <c r="K328" s="71">
        <v>0</v>
      </c>
      <c r="L328" s="71">
        <f t="shared" si="21"/>
        <v>2000000</v>
      </c>
      <c r="M328" s="73">
        <f t="shared" si="22"/>
        <v>11.76470588235294</v>
      </c>
      <c r="N328" s="72">
        <f t="shared" si="23"/>
        <v>15000000</v>
      </c>
    </row>
    <row r="329" spans="1:14" ht="27" customHeight="1">
      <c r="A329" s="38" t="s">
        <v>20</v>
      </c>
      <c r="B329" s="39" t="s">
        <v>20</v>
      </c>
      <c r="C329" s="39" t="s">
        <v>20</v>
      </c>
      <c r="D329" s="39" t="s">
        <v>23</v>
      </c>
      <c r="E329" s="40" t="s">
        <v>402</v>
      </c>
      <c r="F329" s="71">
        <v>665200000</v>
      </c>
      <c r="G329" s="71">
        <v>0</v>
      </c>
      <c r="H329" s="71">
        <f t="shared" si="20"/>
        <v>665200000</v>
      </c>
      <c r="I329" s="71">
        <v>17000000</v>
      </c>
      <c r="J329" s="71">
        <v>2000000</v>
      </c>
      <c r="K329" s="71">
        <v>0</v>
      </c>
      <c r="L329" s="71">
        <f t="shared" si="21"/>
        <v>2000000</v>
      </c>
      <c r="M329" s="73">
        <f t="shared" si="22"/>
        <v>11.76470588235294</v>
      </c>
      <c r="N329" s="72">
        <f t="shared" si="23"/>
        <v>15000000</v>
      </c>
    </row>
    <row r="330" spans="1:14" ht="27" customHeight="1">
      <c r="A330" s="38" t="s">
        <v>56</v>
      </c>
      <c r="B330" s="39" t="s">
        <v>20</v>
      </c>
      <c r="C330" s="39" t="s">
        <v>20</v>
      </c>
      <c r="D330" s="39" t="s">
        <v>20</v>
      </c>
      <c r="E330" s="40" t="s">
        <v>403</v>
      </c>
      <c r="F330" s="71">
        <f>F331+F338+F343+F347+F351</f>
        <v>5665940000</v>
      </c>
      <c r="G330" s="71">
        <v>0</v>
      </c>
      <c r="H330" s="71">
        <f t="shared" si="20"/>
        <v>5665940000</v>
      </c>
      <c r="I330" s="71">
        <f>I331+I338+I343+I347+I351</f>
        <v>141923000</v>
      </c>
      <c r="J330" s="71">
        <f>J331+J338+J343+J347+J351</f>
        <v>76578520</v>
      </c>
      <c r="K330" s="71">
        <f>K331+K338+K343+K347+K351</f>
        <v>20000000</v>
      </c>
      <c r="L330" s="71">
        <f t="shared" si="21"/>
        <v>96578520</v>
      </c>
      <c r="M330" s="73">
        <f t="shared" si="22"/>
        <v>68.04994257449462</v>
      </c>
      <c r="N330" s="72">
        <f t="shared" si="23"/>
        <v>45344480</v>
      </c>
    </row>
    <row r="331" spans="1:14" ht="27" customHeight="1">
      <c r="A331" s="38" t="s">
        <v>20</v>
      </c>
      <c r="B331" s="39" t="s">
        <v>23</v>
      </c>
      <c r="C331" s="39" t="s">
        <v>20</v>
      </c>
      <c r="D331" s="39" t="s">
        <v>20</v>
      </c>
      <c r="E331" s="40" t="s">
        <v>404</v>
      </c>
      <c r="F331" s="71">
        <v>2050592000</v>
      </c>
      <c r="G331" s="71">
        <v>0</v>
      </c>
      <c r="H331" s="71">
        <f t="shared" si="20"/>
        <v>2050592000</v>
      </c>
      <c r="I331" s="71">
        <v>55596000</v>
      </c>
      <c r="J331" s="71">
        <v>27854730</v>
      </c>
      <c r="K331" s="71">
        <v>20000000</v>
      </c>
      <c r="L331" s="71">
        <f t="shared" si="21"/>
        <v>47854730</v>
      </c>
      <c r="M331" s="73">
        <f t="shared" si="22"/>
        <v>86.0758507806317</v>
      </c>
      <c r="N331" s="72">
        <f t="shared" si="23"/>
        <v>7741270</v>
      </c>
    </row>
    <row r="332" spans="1:14" ht="27" customHeight="1">
      <c r="A332" s="38" t="s">
        <v>20</v>
      </c>
      <c r="B332" s="39" t="s">
        <v>20</v>
      </c>
      <c r="C332" s="39" t="s">
        <v>20</v>
      </c>
      <c r="D332" s="39" t="s">
        <v>20</v>
      </c>
      <c r="E332" s="40" t="s">
        <v>405</v>
      </c>
      <c r="F332" s="71">
        <v>2050592000</v>
      </c>
      <c r="G332" s="71">
        <v>0</v>
      </c>
      <c r="H332" s="71">
        <f t="shared" si="20"/>
        <v>2050592000</v>
      </c>
      <c r="I332" s="71">
        <v>55596000</v>
      </c>
      <c r="J332" s="71">
        <v>27854730</v>
      </c>
      <c r="K332" s="71">
        <v>20000000</v>
      </c>
      <c r="L332" s="71">
        <f t="shared" si="21"/>
        <v>47854730</v>
      </c>
      <c r="M332" s="73">
        <f t="shared" si="22"/>
        <v>86.0758507806317</v>
      </c>
      <c r="N332" s="72">
        <f t="shared" si="23"/>
        <v>7741270</v>
      </c>
    </row>
    <row r="333" spans="1:14" ht="27" customHeight="1">
      <c r="A333" s="38" t="s">
        <v>20</v>
      </c>
      <c r="B333" s="39" t="s">
        <v>20</v>
      </c>
      <c r="C333" s="39" t="s">
        <v>23</v>
      </c>
      <c r="D333" s="39" t="s">
        <v>20</v>
      </c>
      <c r="E333" s="40" t="s">
        <v>406</v>
      </c>
      <c r="F333" s="71">
        <v>281352000</v>
      </c>
      <c r="G333" s="71">
        <v>0</v>
      </c>
      <c r="H333" s="71">
        <f t="shared" si="20"/>
        <v>281352000</v>
      </c>
      <c r="I333" s="71">
        <v>35556000</v>
      </c>
      <c r="J333" s="71">
        <v>27836150</v>
      </c>
      <c r="K333" s="71">
        <v>0</v>
      </c>
      <c r="L333" s="71">
        <f t="shared" si="21"/>
        <v>27836150</v>
      </c>
      <c r="M333" s="73">
        <f t="shared" si="22"/>
        <v>78.2881932725841</v>
      </c>
      <c r="N333" s="72">
        <f t="shared" si="23"/>
        <v>7719850</v>
      </c>
    </row>
    <row r="334" spans="1:14" ht="27" customHeight="1">
      <c r="A334" s="38" t="s">
        <v>20</v>
      </c>
      <c r="B334" s="39" t="s">
        <v>20</v>
      </c>
      <c r="C334" s="39" t="s">
        <v>20</v>
      </c>
      <c r="D334" s="39" t="s">
        <v>23</v>
      </c>
      <c r="E334" s="40" t="s">
        <v>407</v>
      </c>
      <c r="F334" s="71">
        <v>281352000</v>
      </c>
      <c r="G334" s="71">
        <v>0</v>
      </c>
      <c r="H334" s="71">
        <f t="shared" si="20"/>
        <v>281352000</v>
      </c>
      <c r="I334" s="71">
        <v>35556000</v>
      </c>
      <c r="J334" s="71">
        <v>27836150</v>
      </c>
      <c r="K334" s="71">
        <v>0</v>
      </c>
      <c r="L334" s="71">
        <f t="shared" si="21"/>
        <v>27836150</v>
      </c>
      <c r="M334" s="73">
        <f t="shared" si="22"/>
        <v>78.2881932725841</v>
      </c>
      <c r="N334" s="72">
        <f t="shared" si="23"/>
        <v>7719850</v>
      </c>
    </row>
    <row r="335" spans="1:14" ht="27" customHeight="1">
      <c r="A335" s="38" t="s">
        <v>20</v>
      </c>
      <c r="B335" s="39" t="s">
        <v>20</v>
      </c>
      <c r="C335" s="39" t="s">
        <v>21</v>
      </c>
      <c r="D335" s="39" t="s">
        <v>20</v>
      </c>
      <c r="E335" s="40" t="s">
        <v>408</v>
      </c>
      <c r="F335" s="71">
        <v>1769240000</v>
      </c>
      <c r="G335" s="71">
        <v>0</v>
      </c>
      <c r="H335" s="71">
        <f t="shared" si="20"/>
        <v>1769240000</v>
      </c>
      <c r="I335" s="71">
        <v>20040000</v>
      </c>
      <c r="J335" s="71">
        <v>18580</v>
      </c>
      <c r="K335" s="71">
        <v>20000000</v>
      </c>
      <c r="L335" s="71">
        <f t="shared" si="21"/>
        <v>20018580</v>
      </c>
      <c r="M335" s="73">
        <f t="shared" si="22"/>
        <v>99.8931137724551</v>
      </c>
      <c r="N335" s="72">
        <f t="shared" si="23"/>
        <v>21420</v>
      </c>
    </row>
    <row r="336" spans="1:14" ht="27" customHeight="1">
      <c r="A336" s="38" t="s">
        <v>20</v>
      </c>
      <c r="B336" s="39" t="s">
        <v>20</v>
      </c>
      <c r="C336" s="39" t="s">
        <v>20</v>
      </c>
      <c r="D336" s="39" t="s">
        <v>23</v>
      </c>
      <c r="E336" s="40" t="s">
        <v>409</v>
      </c>
      <c r="F336" s="71">
        <v>1469240000</v>
      </c>
      <c r="G336" s="71">
        <v>0</v>
      </c>
      <c r="H336" s="71">
        <f t="shared" si="20"/>
        <v>1469240000</v>
      </c>
      <c r="I336" s="71">
        <v>20040000</v>
      </c>
      <c r="J336" s="71">
        <v>18580</v>
      </c>
      <c r="K336" s="71">
        <v>20000000</v>
      </c>
      <c r="L336" s="71">
        <f t="shared" si="21"/>
        <v>20018580</v>
      </c>
      <c r="M336" s="73">
        <f t="shared" si="22"/>
        <v>99.8931137724551</v>
      </c>
      <c r="N336" s="72">
        <f t="shared" si="23"/>
        <v>21420</v>
      </c>
    </row>
    <row r="337" spans="1:14" ht="27" customHeight="1">
      <c r="A337" s="38" t="s">
        <v>20</v>
      </c>
      <c r="B337" s="39" t="s">
        <v>20</v>
      </c>
      <c r="C337" s="39" t="s">
        <v>20</v>
      </c>
      <c r="D337" s="39" t="s">
        <v>21</v>
      </c>
      <c r="E337" s="40" t="s">
        <v>410</v>
      </c>
      <c r="F337" s="71">
        <v>300000000</v>
      </c>
      <c r="G337" s="71">
        <v>0</v>
      </c>
      <c r="H337" s="71">
        <f t="shared" si="20"/>
        <v>300000000</v>
      </c>
      <c r="I337" s="71">
        <v>0</v>
      </c>
      <c r="J337" s="71">
        <v>0</v>
      </c>
      <c r="K337" s="71">
        <v>0</v>
      </c>
      <c r="L337" s="71">
        <f t="shared" si="21"/>
        <v>0</v>
      </c>
      <c r="M337" s="71">
        <v>0</v>
      </c>
      <c r="N337" s="72">
        <f t="shared" si="23"/>
        <v>0</v>
      </c>
    </row>
    <row r="338" spans="1:14" ht="27" customHeight="1">
      <c r="A338" s="38" t="s">
        <v>20</v>
      </c>
      <c r="B338" s="39" t="s">
        <v>21</v>
      </c>
      <c r="C338" s="39" t="s">
        <v>20</v>
      </c>
      <c r="D338" s="39" t="s">
        <v>20</v>
      </c>
      <c r="E338" s="40" t="s">
        <v>411</v>
      </c>
      <c r="F338" s="71">
        <v>1632022000</v>
      </c>
      <c r="G338" s="71">
        <v>0</v>
      </c>
      <c r="H338" s="71">
        <f t="shared" si="20"/>
        <v>1632022000</v>
      </c>
      <c r="I338" s="71">
        <v>36200000</v>
      </c>
      <c r="J338" s="71">
        <v>36036275</v>
      </c>
      <c r="K338" s="71">
        <v>0</v>
      </c>
      <c r="L338" s="71">
        <f t="shared" si="21"/>
        <v>36036275</v>
      </c>
      <c r="M338" s="73">
        <f t="shared" si="22"/>
        <v>99.54772099447514</v>
      </c>
      <c r="N338" s="72">
        <f t="shared" si="23"/>
        <v>163725</v>
      </c>
    </row>
    <row r="339" spans="1:14" ht="27" customHeight="1">
      <c r="A339" s="38" t="s">
        <v>20</v>
      </c>
      <c r="B339" s="39" t="s">
        <v>20</v>
      </c>
      <c r="C339" s="39" t="s">
        <v>20</v>
      </c>
      <c r="D339" s="39" t="s">
        <v>20</v>
      </c>
      <c r="E339" s="40" t="s">
        <v>412</v>
      </c>
      <c r="F339" s="71">
        <v>1632022000</v>
      </c>
      <c r="G339" s="71">
        <v>0</v>
      </c>
      <c r="H339" s="71">
        <f t="shared" si="20"/>
        <v>1632022000</v>
      </c>
      <c r="I339" s="71">
        <v>36200000</v>
      </c>
      <c r="J339" s="71">
        <v>36036275</v>
      </c>
      <c r="K339" s="71">
        <v>0</v>
      </c>
      <c r="L339" s="71">
        <f t="shared" si="21"/>
        <v>36036275</v>
      </c>
      <c r="M339" s="73">
        <f t="shared" si="22"/>
        <v>99.54772099447514</v>
      </c>
      <c r="N339" s="72">
        <f t="shared" si="23"/>
        <v>163725</v>
      </c>
    </row>
    <row r="340" spans="1:14" ht="27" customHeight="1">
      <c r="A340" s="76" t="s">
        <v>20</v>
      </c>
      <c r="B340" s="77" t="s">
        <v>20</v>
      </c>
      <c r="C340" s="77" t="s">
        <v>23</v>
      </c>
      <c r="D340" s="77" t="s">
        <v>20</v>
      </c>
      <c r="E340" s="78" t="s">
        <v>413</v>
      </c>
      <c r="F340" s="79">
        <v>6082000</v>
      </c>
      <c r="G340" s="79">
        <v>0</v>
      </c>
      <c r="H340" s="79">
        <f t="shared" si="20"/>
        <v>6082000</v>
      </c>
      <c r="I340" s="79">
        <v>900000</v>
      </c>
      <c r="J340" s="79">
        <v>804000</v>
      </c>
      <c r="K340" s="79">
        <v>0</v>
      </c>
      <c r="L340" s="79">
        <f t="shared" si="21"/>
        <v>804000</v>
      </c>
      <c r="M340" s="80">
        <f t="shared" si="22"/>
        <v>89.33333333333333</v>
      </c>
      <c r="N340" s="81">
        <f t="shared" si="23"/>
        <v>96000</v>
      </c>
    </row>
    <row r="341" spans="1:14" ht="27" customHeight="1">
      <c r="A341" s="38" t="s">
        <v>20</v>
      </c>
      <c r="B341" s="39" t="s">
        <v>20</v>
      </c>
      <c r="C341" s="39" t="s">
        <v>20</v>
      </c>
      <c r="D341" s="39" t="s">
        <v>23</v>
      </c>
      <c r="E341" s="40" t="s">
        <v>414</v>
      </c>
      <c r="F341" s="71">
        <v>6082000</v>
      </c>
      <c r="G341" s="71">
        <v>0</v>
      </c>
      <c r="H341" s="71">
        <f t="shared" si="20"/>
        <v>6082000</v>
      </c>
      <c r="I341" s="71">
        <v>900000</v>
      </c>
      <c r="J341" s="71">
        <v>804000</v>
      </c>
      <c r="K341" s="71">
        <v>0</v>
      </c>
      <c r="L341" s="71">
        <f t="shared" si="21"/>
        <v>804000</v>
      </c>
      <c r="M341" s="73">
        <f t="shared" si="22"/>
        <v>89.33333333333333</v>
      </c>
      <c r="N341" s="72">
        <f t="shared" si="23"/>
        <v>96000</v>
      </c>
    </row>
    <row r="342" spans="1:14" ht="27" customHeight="1">
      <c r="A342" s="38" t="s">
        <v>20</v>
      </c>
      <c r="B342" s="39" t="s">
        <v>20</v>
      </c>
      <c r="C342" s="39" t="s">
        <v>21</v>
      </c>
      <c r="D342" s="39" t="s">
        <v>20</v>
      </c>
      <c r="E342" s="40" t="s">
        <v>415</v>
      </c>
      <c r="F342" s="71">
        <v>1625940000</v>
      </c>
      <c r="G342" s="71">
        <v>0</v>
      </c>
      <c r="H342" s="71">
        <f t="shared" si="20"/>
        <v>1625940000</v>
      </c>
      <c r="I342" s="71">
        <v>35300000</v>
      </c>
      <c r="J342" s="71">
        <v>35232275</v>
      </c>
      <c r="K342" s="71">
        <v>0</v>
      </c>
      <c r="L342" s="71">
        <f t="shared" si="21"/>
        <v>35232275</v>
      </c>
      <c r="M342" s="73">
        <f t="shared" si="22"/>
        <v>99.80814447592068</v>
      </c>
      <c r="N342" s="72">
        <f t="shared" si="23"/>
        <v>67725</v>
      </c>
    </row>
    <row r="343" spans="1:14" ht="27" customHeight="1">
      <c r="A343" s="38" t="s">
        <v>20</v>
      </c>
      <c r="B343" s="39" t="s">
        <v>28</v>
      </c>
      <c r="C343" s="39" t="s">
        <v>20</v>
      </c>
      <c r="D343" s="39" t="s">
        <v>20</v>
      </c>
      <c r="E343" s="40" t="s">
        <v>416</v>
      </c>
      <c r="F343" s="71">
        <v>12566000</v>
      </c>
      <c r="G343" s="71">
        <v>0</v>
      </c>
      <c r="H343" s="71">
        <f t="shared" si="20"/>
        <v>12566000</v>
      </c>
      <c r="I343" s="71">
        <v>1893000</v>
      </c>
      <c r="J343" s="71">
        <v>1812560</v>
      </c>
      <c r="K343" s="71">
        <v>0</v>
      </c>
      <c r="L343" s="71">
        <f t="shared" si="21"/>
        <v>1812560</v>
      </c>
      <c r="M343" s="73">
        <f t="shared" si="22"/>
        <v>95.75066032752245</v>
      </c>
      <c r="N343" s="72">
        <f t="shared" si="23"/>
        <v>80440</v>
      </c>
    </row>
    <row r="344" spans="1:14" ht="27" customHeight="1">
      <c r="A344" s="38" t="s">
        <v>20</v>
      </c>
      <c r="B344" s="39" t="s">
        <v>20</v>
      </c>
      <c r="C344" s="39" t="s">
        <v>20</v>
      </c>
      <c r="D344" s="39" t="s">
        <v>20</v>
      </c>
      <c r="E344" s="40" t="s">
        <v>417</v>
      </c>
      <c r="F344" s="71">
        <v>12566000</v>
      </c>
      <c r="G344" s="71">
        <v>0</v>
      </c>
      <c r="H344" s="71">
        <f t="shared" si="20"/>
        <v>12566000</v>
      </c>
      <c r="I344" s="71">
        <v>1893000</v>
      </c>
      <c r="J344" s="71">
        <v>1812560</v>
      </c>
      <c r="K344" s="71">
        <v>0</v>
      </c>
      <c r="L344" s="71">
        <f t="shared" si="21"/>
        <v>1812560</v>
      </c>
      <c r="M344" s="73">
        <f t="shared" si="22"/>
        <v>95.75066032752245</v>
      </c>
      <c r="N344" s="72">
        <f t="shared" si="23"/>
        <v>80440</v>
      </c>
    </row>
    <row r="345" spans="1:14" ht="27" customHeight="1">
      <c r="A345" s="38" t="s">
        <v>20</v>
      </c>
      <c r="B345" s="39" t="s">
        <v>20</v>
      </c>
      <c r="C345" s="39" t="s">
        <v>23</v>
      </c>
      <c r="D345" s="39" t="s">
        <v>20</v>
      </c>
      <c r="E345" s="40" t="s">
        <v>418</v>
      </c>
      <c r="F345" s="71">
        <v>12566000</v>
      </c>
      <c r="G345" s="71">
        <v>0</v>
      </c>
      <c r="H345" s="71">
        <f t="shared" si="20"/>
        <v>12566000</v>
      </c>
      <c r="I345" s="71">
        <v>1893000</v>
      </c>
      <c r="J345" s="71">
        <v>1812560</v>
      </c>
      <c r="K345" s="71">
        <v>0</v>
      </c>
      <c r="L345" s="71">
        <f t="shared" si="21"/>
        <v>1812560</v>
      </c>
      <c r="M345" s="73">
        <f t="shared" si="22"/>
        <v>95.75066032752245</v>
      </c>
      <c r="N345" s="72">
        <f t="shared" si="23"/>
        <v>80440</v>
      </c>
    </row>
    <row r="346" spans="1:14" ht="27" customHeight="1">
      <c r="A346" s="38" t="s">
        <v>20</v>
      </c>
      <c r="B346" s="39" t="s">
        <v>20</v>
      </c>
      <c r="C346" s="39" t="s">
        <v>20</v>
      </c>
      <c r="D346" s="39" t="s">
        <v>23</v>
      </c>
      <c r="E346" s="40" t="s">
        <v>419</v>
      </c>
      <c r="F346" s="71">
        <v>12566000</v>
      </c>
      <c r="G346" s="71">
        <v>0</v>
      </c>
      <c r="H346" s="71">
        <f t="shared" si="20"/>
        <v>12566000</v>
      </c>
      <c r="I346" s="71">
        <v>1893000</v>
      </c>
      <c r="J346" s="71">
        <v>1812560</v>
      </c>
      <c r="K346" s="71">
        <v>0</v>
      </c>
      <c r="L346" s="71">
        <f t="shared" si="21"/>
        <v>1812560</v>
      </c>
      <c r="M346" s="73">
        <f t="shared" si="22"/>
        <v>95.75066032752245</v>
      </c>
      <c r="N346" s="72">
        <f t="shared" si="23"/>
        <v>80440</v>
      </c>
    </row>
    <row r="347" spans="1:14" ht="27" customHeight="1">
      <c r="A347" s="38" t="s">
        <v>20</v>
      </c>
      <c r="B347" s="39" t="s">
        <v>32</v>
      </c>
      <c r="C347" s="39" t="s">
        <v>20</v>
      </c>
      <c r="D347" s="39" t="s">
        <v>20</v>
      </c>
      <c r="E347" s="40" t="s">
        <v>420</v>
      </c>
      <c r="F347" s="71">
        <v>100000000</v>
      </c>
      <c r="G347" s="71">
        <v>0</v>
      </c>
      <c r="H347" s="71">
        <f t="shared" si="20"/>
        <v>100000000</v>
      </c>
      <c r="I347" s="71">
        <v>7500000</v>
      </c>
      <c r="J347" s="71">
        <v>0</v>
      </c>
      <c r="K347" s="71">
        <v>0</v>
      </c>
      <c r="L347" s="71">
        <f t="shared" si="21"/>
        <v>0</v>
      </c>
      <c r="M347" s="71">
        <f t="shared" si="22"/>
        <v>0</v>
      </c>
      <c r="N347" s="72">
        <f t="shared" si="23"/>
        <v>7500000</v>
      </c>
    </row>
    <row r="348" spans="1:14" ht="27" customHeight="1">
      <c r="A348" s="38" t="s">
        <v>20</v>
      </c>
      <c r="B348" s="39" t="s">
        <v>20</v>
      </c>
      <c r="C348" s="39" t="s">
        <v>20</v>
      </c>
      <c r="D348" s="39" t="s">
        <v>20</v>
      </c>
      <c r="E348" s="40" t="s">
        <v>421</v>
      </c>
      <c r="F348" s="71">
        <v>100000000</v>
      </c>
      <c r="G348" s="71">
        <v>0</v>
      </c>
      <c r="H348" s="71">
        <f t="shared" si="20"/>
        <v>100000000</v>
      </c>
      <c r="I348" s="71">
        <v>7500000</v>
      </c>
      <c r="J348" s="71">
        <v>0</v>
      </c>
      <c r="K348" s="71">
        <v>0</v>
      </c>
      <c r="L348" s="71">
        <f t="shared" si="21"/>
        <v>0</v>
      </c>
      <c r="M348" s="71">
        <f t="shared" si="22"/>
        <v>0</v>
      </c>
      <c r="N348" s="72">
        <f t="shared" si="23"/>
        <v>7500000</v>
      </c>
    </row>
    <row r="349" spans="1:14" ht="27" customHeight="1">
      <c r="A349" s="38" t="s">
        <v>20</v>
      </c>
      <c r="B349" s="39" t="s">
        <v>20</v>
      </c>
      <c r="C349" s="39" t="s">
        <v>23</v>
      </c>
      <c r="D349" s="39" t="s">
        <v>20</v>
      </c>
      <c r="E349" s="40" t="s">
        <v>422</v>
      </c>
      <c r="F349" s="71">
        <v>100000000</v>
      </c>
      <c r="G349" s="71">
        <v>0</v>
      </c>
      <c r="H349" s="71">
        <f t="shared" si="20"/>
        <v>100000000</v>
      </c>
      <c r="I349" s="71">
        <v>7500000</v>
      </c>
      <c r="J349" s="71">
        <v>0</v>
      </c>
      <c r="K349" s="71">
        <v>0</v>
      </c>
      <c r="L349" s="71">
        <f t="shared" si="21"/>
        <v>0</v>
      </c>
      <c r="M349" s="71">
        <f t="shared" si="22"/>
        <v>0</v>
      </c>
      <c r="N349" s="72">
        <f t="shared" si="23"/>
        <v>7500000</v>
      </c>
    </row>
    <row r="350" spans="1:14" ht="27" customHeight="1">
      <c r="A350" s="38" t="s">
        <v>20</v>
      </c>
      <c r="B350" s="39" t="s">
        <v>20</v>
      </c>
      <c r="C350" s="39" t="s">
        <v>20</v>
      </c>
      <c r="D350" s="39" t="s">
        <v>23</v>
      </c>
      <c r="E350" s="40" t="s">
        <v>423</v>
      </c>
      <c r="F350" s="71">
        <v>100000000</v>
      </c>
      <c r="G350" s="71">
        <v>0</v>
      </c>
      <c r="H350" s="71">
        <f t="shared" si="20"/>
        <v>100000000</v>
      </c>
      <c r="I350" s="71">
        <v>7500000</v>
      </c>
      <c r="J350" s="71">
        <v>0</v>
      </c>
      <c r="K350" s="71">
        <v>0</v>
      </c>
      <c r="L350" s="71">
        <f t="shared" si="21"/>
        <v>0</v>
      </c>
      <c r="M350" s="71">
        <f t="shared" si="22"/>
        <v>0</v>
      </c>
      <c r="N350" s="72">
        <f t="shared" si="23"/>
        <v>7500000</v>
      </c>
    </row>
    <row r="351" spans="1:14" ht="27" customHeight="1">
      <c r="A351" s="38" t="s">
        <v>20</v>
      </c>
      <c r="B351" s="39" t="s">
        <v>36</v>
      </c>
      <c r="C351" s="39" t="s">
        <v>20</v>
      </c>
      <c r="D351" s="39" t="s">
        <v>20</v>
      </c>
      <c r="E351" s="40" t="s">
        <v>424</v>
      </c>
      <c r="F351" s="71">
        <v>1870760000</v>
      </c>
      <c r="G351" s="71">
        <v>0</v>
      </c>
      <c r="H351" s="71">
        <f t="shared" si="20"/>
        <v>1870760000</v>
      </c>
      <c r="I351" s="71">
        <v>40734000</v>
      </c>
      <c r="J351" s="71">
        <v>10874955</v>
      </c>
      <c r="K351" s="71">
        <v>0</v>
      </c>
      <c r="L351" s="71">
        <f t="shared" si="21"/>
        <v>10874955</v>
      </c>
      <c r="M351" s="73">
        <f t="shared" si="22"/>
        <v>26.697488584474886</v>
      </c>
      <c r="N351" s="72">
        <f t="shared" si="23"/>
        <v>29859045</v>
      </c>
    </row>
    <row r="352" spans="1:14" ht="27" customHeight="1">
      <c r="A352" s="38" t="s">
        <v>20</v>
      </c>
      <c r="B352" s="39" t="s">
        <v>20</v>
      </c>
      <c r="C352" s="39" t="s">
        <v>20</v>
      </c>
      <c r="D352" s="39" t="s">
        <v>20</v>
      </c>
      <c r="E352" s="40" t="s">
        <v>425</v>
      </c>
      <c r="F352" s="71">
        <v>1870760000</v>
      </c>
      <c r="G352" s="71">
        <v>0</v>
      </c>
      <c r="H352" s="71">
        <f t="shared" si="20"/>
        <v>1870760000</v>
      </c>
      <c r="I352" s="71">
        <v>40734000</v>
      </c>
      <c r="J352" s="71">
        <v>10874955</v>
      </c>
      <c r="K352" s="71">
        <v>0</v>
      </c>
      <c r="L352" s="71">
        <f t="shared" si="21"/>
        <v>10874955</v>
      </c>
      <c r="M352" s="73">
        <f t="shared" si="22"/>
        <v>26.697488584474886</v>
      </c>
      <c r="N352" s="72">
        <f t="shared" si="23"/>
        <v>29859045</v>
      </c>
    </row>
    <row r="353" spans="1:14" ht="27" customHeight="1">
      <c r="A353" s="38" t="s">
        <v>20</v>
      </c>
      <c r="B353" s="39" t="s">
        <v>20</v>
      </c>
      <c r="C353" s="39" t="s">
        <v>23</v>
      </c>
      <c r="D353" s="39" t="s">
        <v>20</v>
      </c>
      <c r="E353" s="40" t="s">
        <v>426</v>
      </c>
      <c r="F353" s="71">
        <v>56760000</v>
      </c>
      <c r="G353" s="71">
        <v>0</v>
      </c>
      <c r="H353" s="71">
        <f t="shared" si="20"/>
        <v>56760000</v>
      </c>
      <c r="I353" s="71">
        <v>23880000</v>
      </c>
      <c r="J353" s="71">
        <v>7565380</v>
      </c>
      <c r="K353" s="71">
        <v>0</v>
      </c>
      <c r="L353" s="71">
        <f t="shared" si="21"/>
        <v>7565380</v>
      </c>
      <c r="M353" s="73">
        <f t="shared" si="22"/>
        <v>31.680820770519265</v>
      </c>
      <c r="N353" s="72">
        <f t="shared" si="23"/>
        <v>16314620</v>
      </c>
    </row>
    <row r="354" spans="1:14" ht="27" customHeight="1">
      <c r="A354" s="38" t="s">
        <v>20</v>
      </c>
      <c r="B354" s="39" t="s">
        <v>20</v>
      </c>
      <c r="C354" s="39" t="s">
        <v>20</v>
      </c>
      <c r="D354" s="39" t="s">
        <v>23</v>
      </c>
      <c r="E354" s="40" t="s">
        <v>427</v>
      </c>
      <c r="F354" s="71">
        <v>56760000</v>
      </c>
      <c r="G354" s="71">
        <v>0</v>
      </c>
      <c r="H354" s="71">
        <f t="shared" si="20"/>
        <v>56760000</v>
      </c>
      <c r="I354" s="71">
        <v>23880000</v>
      </c>
      <c r="J354" s="71">
        <v>7565380</v>
      </c>
      <c r="K354" s="71">
        <v>0</v>
      </c>
      <c r="L354" s="71">
        <f t="shared" si="21"/>
        <v>7565380</v>
      </c>
      <c r="M354" s="73">
        <f t="shared" si="22"/>
        <v>31.680820770519265</v>
      </c>
      <c r="N354" s="72">
        <f t="shared" si="23"/>
        <v>16314620</v>
      </c>
    </row>
    <row r="355" spans="1:14" ht="27" customHeight="1">
      <c r="A355" s="38" t="s">
        <v>20</v>
      </c>
      <c r="B355" s="39" t="s">
        <v>20</v>
      </c>
      <c r="C355" s="39" t="s">
        <v>21</v>
      </c>
      <c r="D355" s="39" t="s">
        <v>20</v>
      </c>
      <c r="E355" s="40" t="s">
        <v>428</v>
      </c>
      <c r="F355" s="71">
        <v>1814000000</v>
      </c>
      <c r="G355" s="71">
        <v>0</v>
      </c>
      <c r="H355" s="71">
        <f t="shared" si="20"/>
        <v>1814000000</v>
      </c>
      <c r="I355" s="71">
        <v>16854000</v>
      </c>
      <c r="J355" s="71">
        <v>3309575</v>
      </c>
      <c r="K355" s="71">
        <v>0</v>
      </c>
      <c r="L355" s="71">
        <f t="shared" si="21"/>
        <v>3309575</v>
      </c>
      <c r="M355" s="73">
        <f t="shared" si="22"/>
        <v>19.63673311973419</v>
      </c>
      <c r="N355" s="72">
        <f t="shared" si="23"/>
        <v>13544425</v>
      </c>
    </row>
    <row r="356" spans="1:14" ht="27" customHeight="1">
      <c r="A356" s="38" t="s">
        <v>429</v>
      </c>
      <c r="B356" s="39" t="s">
        <v>20</v>
      </c>
      <c r="C356" s="39" t="s">
        <v>20</v>
      </c>
      <c r="D356" s="39" t="s">
        <v>20</v>
      </c>
      <c r="E356" s="40" t="s">
        <v>430</v>
      </c>
      <c r="F356" s="71">
        <f>F357+F364</f>
        <v>970000000</v>
      </c>
      <c r="G356" s="71">
        <v>0</v>
      </c>
      <c r="H356" s="71">
        <f t="shared" si="20"/>
        <v>970000000</v>
      </c>
      <c r="I356" s="71">
        <f>I357+I364</f>
        <v>133189000</v>
      </c>
      <c r="J356" s="71">
        <f>J357+J364</f>
        <v>85027790</v>
      </c>
      <c r="K356" s="71">
        <f>K357+K364</f>
        <v>22064379</v>
      </c>
      <c r="L356" s="71">
        <f t="shared" si="21"/>
        <v>107092169</v>
      </c>
      <c r="M356" s="73">
        <f t="shared" si="22"/>
        <v>80.40616642515523</v>
      </c>
      <c r="N356" s="72">
        <f t="shared" si="23"/>
        <v>26096831</v>
      </c>
    </row>
    <row r="357" spans="1:14" ht="27" customHeight="1">
      <c r="A357" s="38" t="s">
        <v>20</v>
      </c>
      <c r="B357" s="39" t="s">
        <v>23</v>
      </c>
      <c r="C357" s="39" t="s">
        <v>20</v>
      </c>
      <c r="D357" s="39" t="s">
        <v>20</v>
      </c>
      <c r="E357" s="40" t="s">
        <v>431</v>
      </c>
      <c r="F357" s="71">
        <v>921134000</v>
      </c>
      <c r="G357" s="71">
        <v>0</v>
      </c>
      <c r="H357" s="71">
        <f t="shared" si="20"/>
        <v>921134000</v>
      </c>
      <c r="I357" s="71">
        <v>133189000</v>
      </c>
      <c r="J357" s="71">
        <v>85027790</v>
      </c>
      <c r="K357" s="71">
        <v>22064379</v>
      </c>
      <c r="L357" s="71">
        <f t="shared" si="21"/>
        <v>107092169</v>
      </c>
      <c r="M357" s="73">
        <f t="shared" si="22"/>
        <v>80.40616642515523</v>
      </c>
      <c r="N357" s="72">
        <f t="shared" si="23"/>
        <v>26096831</v>
      </c>
    </row>
    <row r="358" spans="1:14" ht="27" customHeight="1">
      <c r="A358" s="38" t="s">
        <v>20</v>
      </c>
      <c r="B358" s="39" t="s">
        <v>20</v>
      </c>
      <c r="C358" s="39" t="s">
        <v>20</v>
      </c>
      <c r="D358" s="39" t="s">
        <v>20</v>
      </c>
      <c r="E358" s="40" t="s">
        <v>432</v>
      </c>
      <c r="F358" s="71">
        <v>921134000</v>
      </c>
      <c r="G358" s="71">
        <v>0</v>
      </c>
      <c r="H358" s="71">
        <f t="shared" si="20"/>
        <v>921134000</v>
      </c>
      <c r="I358" s="71">
        <v>133189000</v>
      </c>
      <c r="J358" s="71">
        <v>85027790</v>
      </c>
      <c r="K358" s="71">
        <v>22064379</v>
      </c>
      <c r="L358" s="71">
        <f t="shared" si="21"/>
        <v>107092169</v>
      </c>
      <c r="M358" s="73">
        <f t="shared" si="22"/>
        <v>80.40616642515523</v>
      </c>
      <c r="N358" s="72">
        <f t="shared" si="23"/>
        <v>26096831</v>
      </c>
    </row>
    <row r="359" spans="1:14" ht="27" customHeight="1">
      <c r="A359" s="38" t="s">
        <v>20</v>
      </c>
      <c r="B359" s="39" t="s">
        <v>20</v>
      </c>
      <c r="C359" s="39" t="s">
        <v>23</v>
      </c>
      <c r="D359" s="39" t="s">
        <v>20</v>
      </c>
      <c r="E359" s="40" t="s">
        <v>433</v>
      </c>
      <c r="F359" s="71">
        <v>550000000</v>
      </c>
      <c r="G359" s="71">
        <v>0</v>
      </c>
      <c r="H359" s="71">
        <f t="shared" si="20"/>
        <v>550000000</v>
      </c>
      <c r="I359" s="71">
        <v>88583000</v>
      </c>
      <c r="J359" s="71">
        <v>67290810</v>
      </c>
      <c r="K359" s="71">
        <v>0</v>
      </c>
      <c r="L359" s="71">
        <f t="shared" si="21"/>
        <v>67290810</v>
      </c>
      <c r="M359" s="73">
        <f t="shared" si="22"/>
        <v>75.96357088831944</v>
      </c>
      <c r="N359" s="72">
        <f t="shared" si="23"/>
        <v>21292190</v>
      </c>
    </row>
    <row r="360" spans="1:14" ht="27" customHeight="1">
      <c r="A360" s="38" t="s">
        <v>20</v>
      </c>
      <c r="B360" s="39" t="s">
        <v>20</v>
      </c>
      <c r="C360" s="39" t="s">
        <v>20</v>
      </c>
      <c r="D360" s="39" t="s">
        <v>23</v>
      </c>
      <c r="E360" s="40" t="s">
        <v>434</v>
      </c>
      <c r="F360" s="71">
        <v>150000000</v>
      </c>
      <c r="G360" s="71">
        <v>0</v>
      </c>
      <c r="H360" s="71">
        <f t="shared" si="20"/>
        <v>150000000</v>
      </c>
      <c r="I360" s="71">
        <v>20632000</v>
      </c>
      <c r="J360" s="71">
        <v>7961232</v>
      </c>
      <c r="K360" s="71">
        <v>0</v>
      </c>
      <c r="L360" s="71">
        <f t="shared" si="21"/>
        <v>7961232</v>
      </c>
      <c r="M360" s="73">
        <f t="shared" si="22"/>
        <v>38.586816595579684</v>
      </c>
      <c r="N360" s="72">
        <f t="shared" si="23"/>
        <v>12670768</v>
      </c>
    </row>
    <row r="361" spans="1:14" ht="27" customHeight="1">
      <c r="A361" s="38" t="s">
        <v>20</v>
      </c>
      <c r="B361" s="39" t="s">
        <v>20</v>
      </c>
      <c r="C361" s="39" t="s">
        <v>20</v>
      </c>
      <c r="D361" s="39" t="s">
        <v>21</v>
      </c>
      <c r="E361" s="40" t="s">
        <v>435</v>
      </c>
      <c r="F361" s="71">
        <v>400000000</v>
      </c>
      <c r="G361" s="71">
        <v>0</v>
      </c>
      <c r="H361" s="71">
        <f t="shared" si="20"/>
        <v>400000000</v>
      </c>
      <c r="I361" s="71">
        <v>67951000</v>
      </c>
      <c r="J361" s="71">
        <v>59329578</v>
      </c>
      <c r="K361" s="71">
        <v>0</v>
      </c>
      <c r="L361" s="71">
        <f t="shared" si="21"/>
        <v>59329578</v>
      </c>
      <c r="M361" s="73">
        <f t="shared" si="22"/>
        <v>87.31229562478845</v>
      </c>
      <c r="N361" s="72">
        <f t="shared" si="23"/>
        <v>8621422</v>
      </c>
    </row>
    <row r="362" spans="1:14" ht="27" customHeight="1">
      <c r="A362" s="38" t="s">
        <v>20</v>
      </c>
      <c r="B362" s="39" t="s">
        <v>20</v>
      </c>
      <c r="C362" s="39" t="s">
        <v>21</v>
      </c>
      <c r="D362" s="39" t="s">
        <v>20</v>
      </c>
      <c r="E362" s="40" t="s">
        <v>436</v>
      </c>
      <c r="F362" s="71">
        <v>371134000</v>
      </c>
      <c r="G362" s="71">
        <v>0</v>
      </c>
      <c r="H362" s="71">
        <f t="shared" si="20"/>
        <v>371134000</v>
      </c>
      <c r="I362" s="71">
        <v>44606000</v>
      </c>
      <c r="J362" s="71">
        <v>17736980</v>
      </c>
      <c r="K362" s="71">
        <v>22064379</v>
      </c>
      <c r="L362" s="71">
        <f t="shared" si="21"/>
        <v>39801359</v>
      </c>
      <c r="M362" s="73">
        <f t="shared" si="22"/>
        <v>89.22871138411872</v>
      </c>
      <c r="N362" s="72">
        <f t="shared" si="23"/>
        <v>4804641</v>
      </c>
    </row>
    <row r="363" spans="1:14" ht="27" customHeight="1">
      <c r="A363" s="38" t="s">
        <v>20</v>
      </c>
      <c r="B363" s="39" t="s">
        <v>20</v>
      </c>
      <c r="C363" s="39" t="s">
        <v>20</v>
      </c>
      <c r="D363" s="39" t="s">
        <v>23</v>
      </c>
      <c r="E363" s="40" t="s">
        <v>437</v>
      </c>
      <c r="F363" s="71">
        <v>371134000</v>
      </c>
      <c r="G363" s="71">
        <v>0</v>
      </c>
      <c r="H363" s="71">
        <f t="shared" si="20"/>
        <v>371134000</v>
      </c>
      <c r="I363" s="71">
        <v>44606000</v>
      </c>
      <c r="J363" s="71">
        <v>17736980</v>
      </c>
      <c r="K363" s="71">
        <v>22064379</v>
      </c>
      <c r="L363" s="71">
        <f t="shared" si="21"/>
        <v>39801359</v>
      </c>
      <c r="M363" s="73">
        <f t="shared" si="22"/>
        <v>89.22871138411872</v>
      </c>
      <c r="N363" s="72">
        <f t="shared" si="23"/>
        <v>4804641</v>
      </c>
    </row>
    <row r="364" spans="1:14" ht="27" customHeight="1">
      <c r="A364" s="76" t="s">
        <v>20</v>
      </c>
      <c r="B364" s="77" t="s">
        <v>21</v>
      </c>
      <c r="C364" s="77" t="s">
        <v>20</v>
      </c>
      <c r="D364" s="77" t="s">
        <v>20</v>
      </c>
      <c r="E364" s="78" t="s">
        <v>438</v>
      </c>
      <c r="F364" s="79">
        <v>48866000</v>
      </c>
      <c r="G364" s="79">
        <v>0</v>
      </c>
      <c r="H364" s="79">
        <f t="shared" si="20"/>
        <v>48866000</v>
      </c>
      <c r="I364" s="79">
        <v>0</v>
      </c>
      <c r="J364" s="79">
        <v>0</v>
      </c>
      <c r="K364" s="79">
        <v>0</v>
      </c>
      <c r="L364" s="79">
        <f t="shared" si="21"/>
        <v>0</v>
      </c>
      <c r="M364" s="79">
        <v>0</v>
      </c>
      <c r="N364" s="81">
        <f t="shared" si="23"/>
        <v>0</v>
      </c>
    </row>
    <row r="365" spans="1:14" ht="27" customHeight="1">
      <c r="A365" s="38" t="s">
        <v>20</v>
      </c>
      <c r="B365" s="39" t="s">
        <v>20</v>
      </c>
      <c r="C365" s="39" t="s">
        <v>20</v>
      </c>
      <c r="D365" s="39" t="s">
        <v>20</v>
      </c>
      <c r="E365" s="40" t="s">
        <v>439</v>
      </c>
      <c r="F365" s="71">
        <v>48866000</v>
      </c>
      <c r="G365" s="71">
        <v>0</v>
      </c>
      <c r="H365" s="71">
        <f t="shared" si="20"/>
        <v>48866000</v>
      </c>
      <c r="I365" s="71">
        <v>0</v>
      </c>
      <c r="J365" s="71">
        <v>0</v>
      </c>
      <c r="K365" s="71">
        <v>0</v>
      </c>
      <c r="L365" s="71">
        <f t="shared" si="21"/>
        <v>0</v>
      </c>
      <c r="M365" s="71">
        <v>0</v>
      </c>
      <c r="N365" s="72">
        <f t="shared" si="23"/>
        <v>0</v>
      </c>
    </row>
    <row r="366" spans="1:14" ht="27" customHeight="1">
      <c r="A366" s="38" t="s">
        <v>20</v>
      </c>
      <c r="B366" s="39" t="s">
        <v>20</v>
      </c>
      <c r="C366" s="39" t="s">
        <v>23</v>
      </c>
      <c r="D366" s="39" t="s">
        <v>20</v>
      </c>
      <c r="E366" s="40" t="s">
        <v>440</v>
      </c>
      <c r="F366" s="71">
        <v>48866000</v>
      </c>
      <c r="G366" s="71">
        <v>0</v>
      </c>
      <c r="H366" s="71">
        <f t="shared" si="20"/>
        <v>48866000</v>
      </c>
      <c r="I366" s="71">
        <v>0</v>
      </c>
      <c r="J366" s="71">
        <v>0</v>
      </c>
      <c r="K366" s="71">
        <v>0</v>
      </c>
      <c r="L366" s="71">
        <f t="shared" si="21"/>
        <v>0</v>
      </c>
      <c r="M366" s="71">
        <v>0</v>
      </c>
      <c r="N366" s="72">
        <f t="shared" si="23"/>
        <v>0</v>
      </c>
    </row>
    <row r="367" spans="1:14" ht="27" customHeight="1">
      <c r="A367" s="38" t="s">
        <v>20</v>
      </c>
      <c r="B367" s="39" t="s">
        <v>20</v>
      </c>
      <c r="C367" s="39" t="s">
        <v>20</v>
      </c>
      <c r="D367" s="39" t="s">
        <v>23</v>
      </c>
      <c r="E367" s="40" t="s">
        <v>441</v>
      </c>
      <c r="F367" s="71">
        <v>48866000</v>
      </c>
      <c r="G367" s="71">
        <v>0</v>
      </c>
      <c r="H367" s="71">
        <f t="shared" si="20"/>
        <v>48866000</v>
      </c>
      <c r="I367" s="71">
        <v>0</v>
      </c>
      <c r="J367" s="71">
        <v>0</v>
      </c>
      <c r="K367" s="71">
        <v>0</v>
      </c>
      <c r="L367" s="71">
        <f t="shared" si="21"/>
        <v>0</v>
      </c>
      <c r="M367" s="71">
        <v>0</v>
      </c>
      <c r="N367" s="72">
        <f t="shared" si="23"/>
        <v>0</v>
      </c>
    </row>
    <row r="368" spans="1:14" ht="27" customHeight="1">
      <c r="A368" s="38" t="s">
        <v>442</v>
      </c>
      <c r="B368" s="39" t="s">
        <v>20</v>
      </c>
      <c r="C368" s="39" t="s">
        <v>20</v>
      </c>
      <c r="D368" s="39" t="s">
        <v>20</v>
      </c>
      <c r="E368" s="40" t="s">
        <v>443</v>
      </c>
      <c r="F368" s="71">
        <f>F369+F378+F383+F387</f>
        <v>5560100000</v>
      </c>
      <c r="G368" s="71">
        <v>0</v>
      </c>
      <c r="H368" s="71">
        <f t="shared" si="20"/>
        <v>5560100000</v>
      </c>
      <c r="I368" s="71">
        <f>I369+I378+I383+I387</f>
        <v>641784000</v>
      </c>
      <c r="J368" s="71">
        <f>J369+J378+J383+J387</f>
        <v>179603125</v>
      </c>
      <c r="K368" s="71">
        <f>K369+K378+K383+K387</f>
        <v>163304746</v>
      </c>
      <c r="L368" s="71">
        <f t="shared" si="21"/>
        <v>342907871</v>
      </c>
      <c r="M368" s="73">
        <f t="shared" si="22"/>
        <v>53.430417554815946</v>
      </c>
      <c r="N368" s="72">
        <f t="shared" si="23"/>
        <v>298876129</v>
      </c>
    </row>
    <row r="369" spans="1:14" ht="27" customHeight="1">
      <c r="A369" s="38" t="s">
        <v>20</v>
      </c>
      <c r="B369" s="39" t="s">
        <v>23</v>
      </c>
      <c r="C369" s="39" t="s">
        <v>20</v>
      </c>
      <c r="D369" s="39" t="s">
        <v>20</v>
      </c>
      <c r="E369" s="40" t="s">
        <v>444</v>
      </c>
      <c r="F369" s="71">
        <v>4410600000</v>
      </c>
      <c r="G369" s="71">
        <v>0</v>
      </c>
      <c r="H369" s="71">
        <f t="shared" si="20"/>
        <v>4410600000</v>
      </c>
      <c r="I369" s="71">
        <v>604548000</v>
      </c>
      <c r="J369" s="71">
        <v>168024633</v>
      </c>
      <c r="K369" s="71">
        <v>163304746</v>
      </c>
      <c r="L369" s="71">
        <f t="shared" si="21"/>
        <v>331329379</v>
      </c>
      <c r="M369" s="73">
        <f t="shared" si="22"/>
        <v>54.806132680945105</v>
      </c>
      <c r="N369" s="72">
        <f t="shared" si="23"/>
        <v>273218621</v>
      </c>
    </row>
    <row r="370" spans="1:14" ht="27" customHeight="1">
      <c r="A370" s="38" t="s">
        <v>20</v>
      </c>
      <c r="B370" s="39" t="s">
        <v>20</v>
      </c>
      <c r="C370" s="39" t="s">
        <v>20</v>
      </c>
      <c r="D370" s="39" t="s">
        <v>20</v>
      </c>
      <c r="E370" s="40" t="s">
        <v>445</v>
      </c>
      <c r="F370" s="71">
        <v>4410600000</v>
      </c>
      <c r="G370" s="71">
        <v>0</v>
      </c>
      <c r="H370" s="71">
        <f t="shared" si="20"/>
        <v>4410600000</v>
      </c>
      <c r="I370" s="71">
        <v>604548000</v>
      </c>
      <c r="J370" s="71">
        <v>168024633</v>
      </c>
      <c r="K370" s="71">
        <v>163304746</v>
      </c>
      <c r="L370" s="71">
        <f t="shared" si="21"/>
        <v>331329379</v>
      </c>
      <c r="M370" s="73">
        <f t="shared" si="22"/>
        <v>54.806132680945105</v>
      </c>
      <c r="N370" s="72">
        <f t="shared" si="23"/>
        <v>273218621</v>
      </c>
    </row>
    <row r="371" spans="1:14" ht="27" customHeight="1">
      <c r="A371" s="38" t="s">
        <v>20</v>
      </c>
      <c r="B371" s="39" t="s">
        <v>20</v>
      </c>
      <c r="C371" s="39" t="s">
        <v>23</v>
      </c>
      <c r="D371" s="39" t="s">
        <v>20</v>
      </c>
      <c r="E371" s="40" t="s">
        <v>446</v>
      </c>
      <c r="F371" s="71">
        <v>923100000</v>
      </c>
      <c r="G371" s="71">
        <v>0</v>
      </c>
      <c r="H371" s="71">
        <f t="shared" si="20"/>
        <v>923100000</v>
      </c>
      <c r="I371" s="71">
        <v>148320000</v>
      </c>
      <c r="J371" s="71">
        <v>23568309</v>
      </c>
      <c r="K371" s="71">
        <v>94580688</v>
      </c>
      <c r="L371" s="71">
        <f t="shared" si="21"/>
        <v>118148997</v>
      </c>
      <c r="M371" s="73">
        <f t="shared" si="22"/>
        <v>79.65816949838188</v>
      </c>
      <c r="N371" s="72">
        <f t="shared" si="23"/>
        <v>30171003</v>
      </c>
    </row>
    <row r="372" spans="1:14" ht="27" customHeight="1">
      <c r="A372" s="38" t="s">
        <v>20</v>
      </c>
      <c r="B372" s="39" t="s">
        <v>20</v>
      </c>
      <c r="C372" s="39" t="s">
        <v>20</v>
      </c>
      <c r="D372" s="39" t="s">
        <v>23</v>
      </c>
      <c r="E372" s="40" t="s">
        <v>447</v>
      </c>
      <c r="F372" s="71">
        <v>210000000</v>
      </c>
      <c r="G372" s="71">
        <v>0</v>
      </c>
      <c r="H372" s="71">
        <f t="shared" si="20"/>
        <v>210000000</v>
      </c>
      <c r="I372" s="71">
        <v>47840000</v>
      </c>
      <c r="J372" s="71">
        <v>17559801</v>
      </c>
      <c r="K372" s="71">
        <v>5283100</v>
      </c>
      <c r="L372" s="71">
        <f t="shared" si="21"/>
        <v>22842901</v>
      </c>
      <c r="M372" s="73">
        <f t="shared" si="22"/>
        <v>47.74853887959866</v>
      </c>
      <c r="N372" s="72">
        <f t="shared" si="23"/>
        <v>24997099</v>
      </c>
    </row>
    <row r="373" spans="1:14" ht="27" customHeight="1">
      <c r="A373" s="38" t="s">
        <v>20</v>
      </c>
      <c r="B373" s="39" t="s">
        <v>20</v>
      </c>
      <c r="C373" s="39" t="s">
        <v>20</v>
      </c>
      <c r="D373" s="39" t="s">
        <v>21</v>
      </c>
      <c r="E373" s="40" t="s">
        <v>448</v>
      </c>
      <c r="F373" s="71">
        <v>31100000</v>
      </c>
      <c r="G373" s="71">
        <v>0</v>
      </c>
      <c r="H373" s="71">
        <f t="shared" si="20"/>
        <v>31100000</v>
      </c>
      <c r="I373" s="71">
        <v>0</v>
      </c>
      <c r="J373" s="71">
        <v>0</v>
      </c>
      <c r="K373" s="71">
        <v>0</v>
      </c>
      <c r="L373" s="71">
        <f t="shared" si="21"/>
        <v>0</v>
      </c>
      <c r="M373" s="71">
        <v>0</v>
      </c>
      <c r="N373" s="72">
        <f t="shared" si="23"/>
        <v>0</v>
      </c>
    </row>
    <row r="374" spans="1:14" ht="27" customHeight="1">
      <c r="A374" s="38" t="s">
        <v>20</v>
      </c>
      <c r="B374" s="39" t="s">
        <v>20</v>
      </c>
      <c r="C374" s="39" t="s">
        <v>20</v>
      </c>
      <c r="D374" s="39" t="s">
        <v>28</v>
      </c>
      <c r="E374" s="40" t="s">
        <v>449</v>
      </c>
      <c r="F374" s="71">
        <v>682000000</v>
      </c>
      <c r="G374" s="71">
        <v>0</v>
      </c>
      <c r="H374" s="71">
        <f t="shared" si="20"/>
        <v>682000000</v>
      </c>
      <c r="I374" s="71">
        <v>100480000</v>
      </c>
      <c r="J374" s="71">
        <v>6008508</v>
      </c>
      <c r="K374" s="71">
        <v>89297588</v>
      </c>
      <c r="L374" s="71">
        <f t="shared" si="21"/>
        <v>95306096</v>
      </c>
      <c r="M374" s="73">
        <f t="shared" si="22"/>
        <v>94.85081210191083</v>
      </c>
      <c r="N374" s="72">
        <f t="shared" si="23"/>
        <v>5173904</v>
      </c>
    </row>
    <row r="375" spans="1:14" ht="27" customHeight="1">
      <c r="A375" s="38" t="s">
        <v>20</v>
      </c>
      <c r="B375" s="39" t="s">
        <v>20</v>
      </c>
      <c r="C375" s="39" t="s">
        <v>21</v>
      </c>
      <c r="D375" s="39" t="s">
        <v>20</v>
      </c>
      <c r="E375" s="40" t="s">
        <v>450</v>
      </c>
      <c r="F375" s="71">
        <v>3487500000</v>
      </c>
      <c r="G375" s="71">
        <v>0</v>
      </c>
      <c r="H375" s="71">
        <f t="shared" si="20"/>
        <v>3487500000</v>
      </c>
      <c r="I375" s="71">
        <v>456228000</v>
      </c>
      <c r="J375" s="71">
        <v>144456324</v>
      </c>
      <c r="K375" s="71">
        <v>68724058</v>
      </c>
      <c r="L375" s="71">
        <f t="shared" si="21"/>
        <v>213180382</v>
      </c>
      <c r="M375" s="73">
        <f t="shared" si="22"/>
        <v>46.72672041172396</v>
      </c>
      <c r="N375" s="72">
        <f t="shared" si="23"/>
        <v>243047618</v>
      </c>
    </row>
    <row r="376" spans="1:14" ht="27" customHeight="1">
      <c r="A376" s="38" t="s">
        <v>20</v>
      </c>
      <c r="B376" s="39" t="s">
        <v>20</v>
      </c>
      <c r="C376" s="39" t="s">
        <v>20</v>
      </c>
      <c r="D376" s="39" t="s">
        <v>23</v>
      </c>
      <c r="E376" s="40" t="s">
        <v>451</v>
      </c>
      <c r="F376" s="71">
        <v>3347500000</v>
      </c>
      <c r="G376" s="71">
        <v>0</v>
      </c>
      <c r="H376" s="71">
        <f t="shared" si="20"/>
        <v>3347500000</v>
      </c>
      <c r="I376" s="71">
        <v>456158000</v>
      </c>
      <c r="J376" s="71">
        <v>144438055</v>
      </c>
      <c r="K376" s="71">
        <v>68724058</v>
      </c>
      <c r="L376" s="71">
        <f t="shared" si="21"/>
        <v>213162113</v>
      </c>
      <c r="M376" s="73">
        <f t="shared" si="22"/>
        <v>46.729885916721834</v>
      </c>
      <c r="N376" s="72">
        <f t="shared" si="23"/>
        <v>242995887</v>
      </c>
    </row>
    <row r="377" spans="1:14" ht="27" customHeight="1">
      <c r="A377" s="38" t="s">
        <v>20</v>
      </c>
      <c r="B377" s="39" t="s">
        <v>20</v>
      </c>
      <c r="C377" s="39" t="s">
        <v>20</v>
      </c>
      <c r="D377" s="39" t="s">
        <v>21</v>
      </c>
      <c r="E377" s="40" t="s">
        <v>452</v>
      </c>
      <c r="F377" s="71">
        <v>140000000</v>
      </c>
      <c r="G377" s="71">
        <v>0</v>
      </c>
      <c r="H377" s="71">
        <f t="shared" si="20"/>
        <v>140000000</v>
      </c>
      <c r="I377" s="71">
        <v>70000</v>
      </c>
      <c r="J377" s="71">
        <v>18269</v>
      </c>
      <c r="K377" s="71">
        <v>0</v>
      </c>
      <c r="L377" s="71">
        <f t="shared" si="21"/>
        <v>18269</v>
      </c>
      <c r="M377" s="73">
        <f t="shared" si="22"/>
        <v>26.098571428571425</v>
      </c>
      <c r="N377" s="72">
        <f t="shared" si="23"/>
        <v>51731</v>
      </c>
    </row>
    <row r="378" spans="1:14" ht="27" customHeight="1">
      <c r="A378" s="38" t="s">
        <v>20</v>
      </c>
      <c r="B378" s="39" t="s">
        <v>21</v>
      </c>
      <c r="C378" s="39" t="s">
        <v>20</v>
      </c>
      <c r="D378" s="39" t="s">
        <v>20</v>
      </c>
      <c r="E378" s="40" t="s">
        <v>453</v>
      </c>
      <c r="F378" s="71">
        <v>1060000000</v>
      </c>
      <c r="G378" s="71">
        <v>0</v>
      </c>
      <c r="H378" s="71">
        <f t="shared" si="20"/>
        <v>1060000000</v>
      </c>
      <c r="I378" s="71">
        <v>17650000</v>
      </c>
      <c r="J378" s="71">
        <v>10723719</v>
      </c>
      <c r="K378" s="71">
        <v>0</v>
      </c>
      <c r="L378" s="71">
        <f t="shared" si="21"/>
        <v>10723719</v>
      </c>
      <c r="M378" s="73">
        <f t="shared" si="22"/>
        <v>60.75761473087818</v>
      </c>
      <c r="N378" s="72">
        <f t="shared" si="23"/>
        <v>6926281</v>
      </c>
    </row>
    <row r="379" spans="1:14" ht="27" customHeight="1">
      <c r="A379" s="38" t="s">
        <v>20</v>
      </c>
      <c r="B379" s="39" t="s">
        <v>20</v>
      </c>
      <c r="C379" s="39" t="s">
        <v>20</v>
      </c>
      <c r="D379" s="39" t="s">
        <v>20</v>
      </c>
      <c r="E379" s="40" t="s">
        <v>454</v>
      </c>
      <c r="F379" s="71">
        <v>1060000000</v>
      </c>
      <c r="G379" s="71">
        <v>0</v>
      </c>
      <c r="H379" s="71">
        <f t="shared" si="20"/>
        <v>1060000000</v>
      </c>
      <c r="I379" s="71">
        <v>17650000</v>
      </c>
      <c r="J379" s="71">
        <v>10723719</v>
      </c>
      <c r="K379" s="71">
        <v>0</v>
      </c>
      <c r="L379" s="71">
        <f t="shared" si="21"/>
        <v>10723719</v>
      </c>
      <c r="M379" s="73">
        <f t="shared" si="22"/>
        <v>60.75761473087818</v>
      </c>
      <c r="N379" s="72">
        <f t="shared" si="23"/>
        <v>6926281</v>
      </c>
    </row>
    <row r="380" spans="1:14" ht="27" customHeight="1">
      <c r="A380" s="38" t="s">
        <v>20</v>
      </c>
      <c r="B380" s="39" t="s">
        <v>20</v>
      </c>
      <c r="C380" s="39" t="s">
        <v>23</v>
      </c>
      <c r="D380" s="39" t="s">
        <v>20</v>
      </c>
      <c r="E380" s="40" t="s">
        <v>455</v>
      </c>
      <c r="F380" s="71">
        <v>1060000000</v>
      </c>
      <c r="G380" s="71">
        <v>0</v>
      </c>
      <c r="H380" s="71">
        <f t="shared" si="20"/>
        <v>1060000000</v>
      </c>
      <c r="I380" s="71">
        <v>17650000</v>
      </c>
      <c r="J380" s="71">
        <v>10723719</v>
      </c>
      <c r="K380" s="71">
        <v>0</v>
      </c>
      <c r="L380" s="71">
        <f t="shared" si="21"/>
        <v>10723719</v>
      </c>
      <c r="M380" s="73">
        <f t="shared" si="22"/>
        <v>60.75761473087818</v>
      </c>
      <c r="N380" s="72">
        <f t="shared" si="23"/>
        <v>6926281</v>
      </c>
    </row>
    <row r="381" spans="1:14" ht="27" customHeight="1">
      <c r="A381" s="38" t="s">
        <v>20</v>
      </c>
      <c r="B381" s="39" t="s">
        <v>20</v>
      </c>
      <c r="C381" s="39" t="s">
        <v>20</v>
      </c>
      <c r="D381" s="39" t="s">
        <v>23</v>
      </c>
      <c r="E381" s="40" t="s">
        <v>456</v>
      </c>
      <c r="F381" s="71">
        <v>1000000000</v>
      </c>
      <c r="G381" s="71">
        <v>0</v>
      </c>
      <c r="H381" s="71">
        <f t="shared" si="20"/>
        <v>1000000000</v>
      </c>
      <c r="I381" s="71">
        <v>17650000</v>
      </c>
      <c r="J381" s="71">
        <v>10723719</v>
      </c>
      <c r="K381" s="71">
        <v>0</v>
      </c>
      <c r="L381" s="71">
        <f t="shared" si="21"/>
        <v>10723719</v>
      </c>
      <c r="M381" s="73">
        <f t="shared" si="22"/>
        <v>60.75761473087818</v>
      </c>
      <c r="N381" s="72">
        <f t="shared" si="23"/>
        <v>6926281</v>
      </c>
    </row>
    <row r="382" spans="1:14" ht="27" customHeight="1">
      <c r="A382" s="38" t="s">
        <v>20</v>
      </c>
      <c r="B382" s="39" t="s">
        <v>20</v>
      </c>
      <c r="C382" s="39" t="s">
        <v>20</v>
      </c>
      <c r="D382" s="39" t="s">
        <v>21</v>
      </c>
      <c r="E382" s="40" t="s">
        <v>457</v>
      </c>
      <c r="F382" s="71">
        <v>60000000</v>
      </c>
      <c r="G382" s="71">
        <v>0</v>
      </c>
      <c r="H382" s="71">
        <f t="shared" si="20"/>
        <v>60000000</v>
      </c>
      <c r="I382" s="71">
        <v>0</v>
      </c>
      <c r="J382" s="71">
        <v>0</v>
      </c>
      <c r="K382" s="71">
        <v>0</v>
      </c>
      <c r="L382" s="71">
        <f t="shared" si="21"/>
        <v>0</v>
      </c>
      <c r="M382" s="71">
        <v>0</v>
      </c>
      <c r="N382" s="72">
        <f t="shared" si="23"/>
        <v>0</v>
      </c>
    </row>
    <row r="383" spans="1:14" ht="27" customHeight="1">
      <c r="A383" s="38" t="s">
        <v>20</v>
      </c>
      <c r="B383" s="39" t="s">
        <v>28</v>
      </c>
      <c r="C383" s="39" t="s">
        <v>20</v>
      </c>
      <c r="D383" s="39" t="s">
        <v>20</v>
      </c>
      <c r="E383" s="40" t="s">
        <v>458</v>
      </c>
      <c r="F383" s="71">
        <v>37000000</v>
      </c>
      <c r="G383" s="71">
        <v>0</v>
      </c>
      <c r="H383" s="71">
        <f t="shared" si="20"/>
        <v>37000000</v>
      </c>
      <c r="I383" s="71">
        <v>3150000</v>
      </c>
      <c r="J383" s="71">
        <v>47500</v>
      </c>
      <c r="K383" s="71">
        <v>0</v>
      </c>
      <c r="L383" s="71">
        <f t="shared" si="21"/>
        <v>47500</v>
      </c>
      <c r="M383" s="73">
        <f t="shared" si="22"/>
        <v>1.507936507936508</v>
      </c>
      <c r="N383" s="72">
        <f t="shared" si="23"/>
        <v>3102500</v>
      </c>
    </row>
    <row r="384" spans="1:14" ht="27" customHeight="1">
      <c r="A384" s="38" t="s">
        <v>20</v>
      </c>
      <c r="B384" s="39" t="s">
        <v>20</v>
      </c>
      <c r="C384" s="39" t="s">
        <v>20</v>
      </c>
      <c r="D384" s="39" t="s">
        <v>20</v>
      </c>
      <c r="E384" s="40" t="s">
        <v>459</v>
      </c>
      <c r="F384" s="71">
        <v>37000000</v>
      </c>
      <c r="G384" s="71">
        <v>0</v>
      </c>
      <c r="H384" s="71">
        <f t="shared" si="20"/>
        <v>37000000</v>
      </c>
      <c r="I384" s="71">
        <v>3150000</v>
      </c>
      <c r="J384" s="71">
        <v>47500</v>
      </c>
      <c r="K384" s="71">
        <v>0</v>
      </c>
      <c r="L384" s="71">
        <f t="shared" si="21"/>
        <v>47500</v>
      </c>
      <c r="M384" s="73">
        <f t="shared" si="22"/>
        <v>1.507936507936508</v>
      </c>
      <c r="N384" s="72">
        <f t="shared" si="23"/>
        <v>3102500</v>
      </c>
    </row>
    <row r="385" spans="1:14" ht="27" customHeight="1">
      <c r="A385" s="38" t="s">
        <v>20</v>
      </c>
      <c r="B385" s="39" t="s">
        <v>20</v>
      </c>
      <c r="C385" s="39" t="s">
        <v>23</v>
      </c>
      <c r="D385" s="39" t="s">
        <v>20</v>
      </c>
      <c r="E385" s="40" t="s">
        <v>460</v>
      </c>
      <c r="F385" s="71">
        <v>37000000</v>
      </c>
      <c r="G385" s="71">
        <v>0</v>
      </c>
      <c r="H385" s="71">
        <f t="shared" si="20"/>
        <v>37000000</v>
      </c>
      <c r="I385" s="71">
        <v>3150000</v>
      </c>
      <c r="J385" s="71">
        <v>47500</v>
      </c>
      <c r="K385" s="71">
        <v>0</v>
      </c>
      <c r="L385" s="71">
        <f t="shared" si="21"/>
        <v>47500</v>
      </c>
      <c r="M385" s="73">
        <f t="shared" si="22"/>
        <v>1.507936507936508</v>
      </c>
      <c r="N385" s="72">
        <f t="shared" si="23"/>
        <v>3102500</v>
      </c>
    </row>
    <row r="386" spans="1:14" ht="27" customHeight="1">
      <c r="A386" s="38" t="s">
        <v>20</v>
      </c>
      <c r="B386" s="39" t="s">
        <v>20</v>
      </c>
      <c r="C386" s="39" t="s">
        <v>20</v>
      </c>
      <c r="D386" s="39" t="s">
        <v>23</v>
      </c>
      <c r="E386" s="40" t="s">
        <v>461</v>
      </c>
      <c r="F386" s="71">
        <v>37000000</v>
      </c>
      <c r="G386" s="71">
        <v>0</v>
      </c>
      <c r="H386" s="71">
        <f t="shared" si="20"/>
        <v>37000000</v>
      </c>
      <c r="I386" s="71">
        <v>3150000</v>
      </c>
      <c r="J386" s="71">
        <v>47500</v>
      </c>
      <c r="K386" s="71">
        <v>0</v>
      </c>
      <c r="L386" s="71">
        <f t="shared" si="21"/>
        <v>47500</v>
      </c>
      <c r="M386" s="73">
        <f t="shared" si="22"/>
        <v>1.507936507936508</v>
      </c>
      <c r="N386" s="72">
        <f t="shared" si="23"/>
        <v>3102500</v>
      </c>
    </row>
    <row r="387" spans="1:14" ht="27" customHeight="1">
      <c r="A387" s="38" t="s">
        <v>20</v>
      </c>
      <c r="B387" s="39" t="s">
        <v>32</v>
      </c>
      <c r="C387" s="39" t="s">
        <v>20</v>
      </c>
      <c r="D387" s="39" t="s">
        <v>20</v>
      </c>
      <c r="E387" s="40" t="s">
        <v>462</v>
      </c>
      <c r="F387" s="71">
        <v>52500000</v>
      </c>
      <c r="G387" s="71">
        <v>0</v>
      </c>
      <c r="H387" s="71">
        <f t="shared" si="20"/>
        <v>52500000</v>
      </c>
      <c r="I387" s="71">
        <v>16436000</v>
      </c>
      <c r="J387" s="71">
        <v>807273</v>
      </c>
      <c r="K387" s="71">
        <v>0</v>
      </c>
      <c r="L387" s="71">
        <f t="shared" si="21"/>
        <v>807273</v>
      </c>
      <c r="M387" s="73">
        <f t="shared" si="22"/>
        <v>4.911614748113896</v>
      </c>
      <c r="N387" s="72">
        <f t="shared" si="23"/>
        <v>15628727</v>
      </c>
    </row>
    <row r="388" spans="1:14" ht="27" customHeight="1">
      <c r="A388" s="76" t="s">
        <v>20</v>
      </c>
      <c r="B388" s="77" t="s">
        <v>20</v>
      </c>
      <c r="C388" s="77" t="s">
        <v>20</v>
      </c>
      <c r="D388" s="77" t="s">
        <v>20</v>
      </c>
      <c r="E388" s="78" t="s">
        <v>463</v>
      </c>
      <c r="F388" s="79">
        <v>52500000</v>
      </c>
      <c r="G388" s="79">
        <v>0</v>
      </c>
      <c r="H388" s="79">
        <f t="shared" si="20"/>
        <v>52500000</v>
      </c>
      <c r="I388" s="79">
        <v>16436000</v>
      </c>
      <c r="J388" s="79">
        <v>807273</v>
      </c>
      <c r="K388" s="79">
        <v>0</v>
      </c>
      <c r="L388" s="79">
        <f t="shared" si="21"/>
        <v>807273</v>
      </c>
      <c r="M388" s="80">
        <f t="shared" si="22"/>
        <v>4.911614748113896</v>
      </c>
      <c r="N388" s="81">
        <f t="shared" si="23"/>
        <v>15628727</v>
      </c>
    </row>
    <row r="389" spans="1:14" ht="27" customHeight="1">
      <c r="A389" s="38" t="s">
        <v>20</v>
      </c>
      <c r="B389" s="39" t="s">
        <v>20</v>
      </c>
      <c r="C389" s="39" t="s">
        <v>23</v>
      </c>
      <c r="D389" s="39" t="s">
        <v>20</v>
      </c>
      <c r="E389" s="40" t="s">
        <v>464</v>
      </c>
      <c r="F389" s="71">
        <v>52500000</v>
      </c>
      <c r="G389" s="71">
        <v>0</v>
      </c>
      <c r="H389" s="71">
        <f t="shared" si="20"/>
        <v>52500000</v>
      </c>
      <c r="I389" s="71">
        <v>16436000</v>
      </c>
      <c r="J389" s="71">
        <v>807273</v>
      </c>
      <c r="K389" s="71">
        <v>0</v>
      </c>
      <c r="L389" s="71">
        <f t="shared" si="21"/>
        <v>807273</v>
      </c>
      <c r="M389" s="73">
        <f t="shared" si="22"/>
        <v>4.911614748113896</v>
      </c>
      <c r="N389" s="72">
        <f t="shared" si="23"/>
        <v>15628727</v>
      </c>
    </row>
    <row r="390" spans="1:14" ht="27" customHeight="1">
      <c r="A390" s="38" t="s">
        <v>20</v>
      </c>
      <c r="B390" s="39" t="s">
        <v>20</v>
      </c>
      <c r="C390" s="39" t="s">
        <v>20</v>
      </c>
      <c r="D390" s="39" t="s">
        <v>23</v>
      </c>
      <c r="E390" s="40" t="s">
        <v>465</v>
      </c>
      <c r="F390" s="71">
        <v>52500000</v>
      </c>
      <c r="G390" s="71">
        <v>0</v>
      </c>
      <c r="H390" s="71">
        <f t="shared" si="20"/>
        <v>52500000</v>
      </c>
      <c r="I390" s="71">
        <v>16436000</v>
      </c>
      <c r="J390" s="71">
        <v>807273</v>
      </c>
      <c r="K390" s="71">
        <v>0</v>
      </c>
      <c r="L390" s="71">
        <f t="shared" si="21"/>
        <v>807273</v>
      </c>
      <c r="M390" s="73">
        <f t="shared" si="22"/>
        <v>4.911614748113896</v>
      </c>
      <c r="N390" s="72">
        <f t="shared" si="23"/>
        <v>15628727</v>
      </c>
    </row>
    <row r="391" spans="1:14" ht="27" customHeight="1">
      <c r="A391" s="38" t="s">
        <v>466</v>
      </c>
      <c r="B391" s="39" t="s">
        <v>20</v>
      </c>
      <c r="C391" s="39" t="s">
        <v>20</v>
      </c>
      <c r="D391" s="39" t="s">
        <v>20</v>
      </c>
      <c r="E391" s="40" t="s">
        <v>467</v>
      </c>
      <c r="F391" s="71">
        <f>F392</f>
        <v>9905400000</v>
      </c>
      <c r="G391" s="71">
        <v>0</v>
      </c>
      <c r="H391" s="71">
        <f aca="true" t="shared" si="24" ref="H391:H416">F391+G391</f>
        <v>9905400000</v>
      </c>
      <c r="I391" s="71">
        <f>I392</f>
        <v>679485000</v>
      </c>
      <c r="J391" s="71">
        <f>J392</f>
        <v>619774530</v>
      </c>
      <c r="K391" s="71">
        <f>K392</f>
        <v>59710470</v>
      </c>
      <c r="L391" s="71">
        <f aca="true" t="shared" si="25" ref="L391:L416">J391+K391</f>
        <v>679485000</v>
      </c>
      <c r="M391" s="73">
        <f aca="true" t="shared" si="26" ref="M391:M416">(L391/I391)*100</f>
        <v>100</v>
      </c>
      <c r="N391" s="72">
        <f aca="true" t="shared" si="27" ref="N391:N416">I391-L391</f>
        <v>0</v>
      </c>
    </row>
    <row r="392" spans="1:14" ht="27" customHeight="1">
      <c r="A392" s="38" t="s">
        <v>20</v>
      </c>
      <c r="B392" s="39" t="s">
        <v>23</v>
      </c>
      <c r="C392" s="39" t="s">
        <v>20</v>
      </c>
      <c r="D392" s="39" t="s">
        <v>20</v>
      </c>
      <c r="E392" s="40" t="s">
        <v>468</v>
      </c>
      <c r="F392" s="71">
        <v>9905400000</v>
      </c>
      <c r="G392" s="71">
        <v>0</v>
      </c>
      <c r="H392" s="71">
        <f t="shared" si="24"/>
        <v>9905400000</v>
      </c>
      <c r="I392" s="71">
        <v>679485000</v>
      </c>
      <c r="J392" s="71">
        <v>619774530</v>
      </c>
      <c r="K392" s="71">
        <v>59710470</v>
      </c>
      <c r="L392" s="71">
        <f t="shared" si="25"/>
        <v>679485000</v>
      </c>
      <c r="M392" s="73">
        <f t="shared" si="26"/>
        <v>100</v>
      </c>
      <c r="N392" s="72">
        <f t="shared" si="27"/>
        <v>0</v>
      </c>
    </row>
    <row r="393" spans="1:14" ht="27" customHeight="1">
      <c r="A393" s="38" t="s">
        <v>20</v>
      </c>
      <c r="B393" s="39" t="s">
        <v>20</v>
      </c>
      <c r="C393" s="39" t="s">
        <v>20</v>
      </c>
      <c r="D393" s="39" t="s">
        <v>20</v>
      </c>
      <c r="E393" s="40" t="s">
        <v>469</v>
      </c>
      <c r="F393" s="71">
        <v>9905400000</v>
      </c>
      <c r="G393" s="71">
        <v>0</v>
      </c>
      <c r="H393" s="71">
        <f t="shared" si="24"/>
        <v>9905400000</v>
      </c>
      <c r="I393" s="71">
        <v>679485000</v>
      </c>
      <c r="J393" s="71">
        <v>619774530</v>
      </c>
      <c r="K393" s="71">
        <v>59710470</v>
      </c>
      <c r="L393" s="71">
        <f t="shared" si="25"/>
        <v>679485000</v>
      </c>
      <c r="M393" s="73">
        <f t="shared" si="26"/>
        <v>100</v>
      </c>
      <c r="N393" s="72">
        <f t="shared" si="27"/>
        <v>0</v>
      </c>
    </row>
    <row r="394" spans="1:14" ht="27" customHeight="1">
      <c r="A394" s="38" t="s">
        <v>20</v>
      </c>
      <c r="B394" s="39" t="s">
        <v>20</v>
      </c>
      <c r="C394" s="39" t="s">
        <v>23</v>
      </c>
      <c r="D394" s="39" t="s">
        <v>20</v>
      </c>
      <c r="E394" s="40" t="s">
        <v>470</v>
      </c>
      <c r="F394" s="71">
        <v>3604400000</v>
      </c>
      <c r="G394" s="71">
        <v>0</v>
      </c>
      <c r="H394" s="71">
        <f t="shared" si="24"/>
        <v>3604400000</v>
      </c>
      <c r="I394" s="71">
        <v>25641000</v>
      </c>
      <c r="J394" s="71">
        <v>25641000</v>
      </c>
      <c r="K394" s="71">
        <v>0</v>
      </c>
      <c r="L394" s="71">
        <f t="shared" si="25"/>
        <v>25641000</v>
      </c>
      <c r="M394" s="73">
        <f t="shared" si="26"/>
        <v>100</v>
      </c>
      <c r="N394" s="72">
        <f t="shared" si="27"/>
        <v>0</v>
      </c>
    </row>
    <row r="395" spans="1:14" ht="27" customHeight="1">
      <c r="A395" s="38" t="s">
        <v>20</v>
      </c>
      <c r="B395" s="39" t="s">
        <v>20</v>
      </c>
      <c r="C395" s="39" t="s">
        <v>20</v>
      </c>
      <c r="D395" s="39" t="s">
        <v>23</v>
      </c>
      <c r="E395" s="40" t="s">
        <v>471</v>
      </c>
      <c r="F395" s="71">
        <v>3164400000</v>
      </c>
      <c r="G395" s="71">
        <v>0</v>
      </c>
      <c r="H395" s="71">
        <f t="shared" si="24"/>
        <v>3164400000</v>
      </c>
      <c r="I395" s="71">
        <v>16641000</v>
      </c>
      <c r="J395" s="71">
        <v>16641000</v>
      </c>
      <c r="K395" s="71">
        <v>0</v>
      </c>
      <c r="L395" s="71">
        <f t="shared" si="25"/>
        <v>16641000</v>
      </c>
      <c r="M395" s="73">
        <f t="shared" si="26"/>
        <v>100</v>
      </c>
      <c r="N395" s="72">
        <f t="shared" si="27"/>
        <v>0</v>
      </c>
    </row>
    <row r="396" spans="1:14" ht="27" customHeight="1">
      <c r="A396" s="38" t="s">
        <v>20</v>
      </c>
      <c r="B396" s="39" t="s">
        <v>20</v>
      </c>
      <c r="C396" s="39" t="s">
        <v>20</v>
      </c>
      <c r="D396" s="39" t="s">
        <v>21</v>
      </c>
      <c r="E396" s="40" t="s">
        <v>511</v>
      </c>
      <c r="F396" s="71">
        <v>440000000</v>
      </c>
      <c r="G396" s="71">
        <v>0</v>
      </c>
      <c r="H396" s="71">
        <f t="shared" si="24"/>
        <v>440000000</v>
      </c>
      <c r="I396" s="71">
        <v>9000000</v>
      </c>
      <c r="J396" s="71">
        <v>9000000</v>
      </c>
      <c r="K396" s="71">
        <v>0</v>
      </c>
      <c r="L396" s="71">
        <f t="shared" si="25"/>
        <v>9000000</v>
      </c>
      <c r="M396" s="73">
        <f t="shared" si="26"/>
        <v>100</v>
      </c>
      <c r="N396" s="72">
        <f t="shared" si="27"/>
        <v>0</v>
      </c>
    </row>
    <row r="397" spans="1:14" ht="27" customHeight="1">
      <c r="A397" s="38" t="s">
        <v>20</v>
      </c>
      <c r="B397" s="39" t="s">
        <v>20</v>
      </c>
      <c r="C397" s="39" t="s">
        <v>21</v>
      </c>
      <c r="D397" s="39" t="s">
        <v>20</v>
      </c>
      <c r="E397" s="40" t="s">
        <v>472</v>
      </c>
      <c r="F397" s="71">
        <v>3801000000</v>
      </c>
      <c r="G397" s="71">
        <v>0</v>
      </c>
      <c r="H397" s="71">
        <f t="shared" si="24"/>
        <v>3801000000</v>
      </c>
      <c r="I397" s="71">
        <v>221927000</v>
      </c>
      <c r="J397" s="71">
        <v>176240244</v>
      </c>
      <c r="K397" s="71">
        <v>45686756</v>
      </c>
      <c r="L397" s="71">
        <f t="shared" si="25"/>
        <v>221927000</v>
      </c>
      <c r="M397" s="73">
        <f t="shared" si="26"/>
        <v>100</v>
      </c>
      <c r="N397" s="72">
        <f t="shared" si="27"/>
        <v>0</v>
      </c>
    </row>
    <row r="398" spans="1:14" ht="27" customHeight="1">
      <c r="A398" s="38" t="s">
        <v>20</v>
      </c>
      <c r="B398" s="39" t="s">
        <v>20</v>
      </c>
      <c r="C398" s="39" t="s">
        <v>20</v>
      </c>
      <c r="D398" s="39" t="s">
        <v>23</v>
      </c>
      <c r="E398" s="40" t="s">
        <v>473</v>
      </c>
      <c r="F398" s="71">
        <v>640000000</v>
      </c>
      <c r="G398" s="71">
        <v>0</v>
      </c>
      <c r="H398" s="71">
        <f t="shared" si="24"/>
        <v>640000000</v>
      </c>
      <c r="I398" s="71">
        <v>34641000</v>
      </c>
      <c r="J398" s="71">
        <v>19300094</v>
      </c>
      <c r="K398" s="71">
        <v>15340906</v>
      </c>
      <c r="L398" s="71">
        <f t="shared" si="25"/>
        <v>34641000</v>
      </c>
      <c r="M398" s="73">
        <f t="shared" si="26"/>
        <v>100</v>
      </c>
      <c r="N398" s="72">
        <f t="shared" si="27"/>
        <v>0</v>
      </c>
    </row>
    <row r="399" spans="1:14" ht="27" customHeight="1">
      <c r="A399" s="38" t="s">
        <v>20</v>
      </c>
      <c r="B399" s="39" t="s">
        <v>20</v>
      </c>
      <c r="C399" s="39" t="s">
        <v>20</v>
      </c>
      <c r="D399" s="39" t="s">
        <v>21</v>
      </c>
      <c r="E399" s="40" t="s">
        <v>474</v>
      </c>
      <c r="F399" s="71">
        <v>1203000000</v>
      </c>
      <c r="G399" s="71">
        <v>0</v>
      </c>
      <c r="H399" s="71">
        <f t="shared" si="24"/>
        <v>1203000000</v>
      </c>
      <c r="I399" s="71">
        <v>63172000</v>
      </c>
      <c r="J399" s="71">
        <v>56762541</v>
      </c>
      <c r="K399" s="71">
        <v>6409459</v>
      </c>
      <c r="L399" s="71">
        <f t="shared" si="25"/>
        <v>63172000</v>
      </c>
      <c r="M399" s="73">
        <f t="shared" si="26"/>
        <v>100</v>
      </c>
      <c r="N399" s="72">
        <f t="shared" si="27"/>
        <v>0</v>
      </c>
    </row>
    <row r="400" spans="1:14" ht="27" customHeight="1">
      <c r="A400" s="38" t="s">
        <v>20</v>
      </c>
      <c r="B400" s="39" t="s">
        <v>20</v>
      </c>
      <c r="C400" s="39" t="s">
        <v>20</v>
      </c>
      <c r="D400" s="39" t="s">
        <v>28</v>
      </c>
      <c r="E400" s="40" t="s">
        <v>475</v>
      </c>
      <c r="F400" s="71">
        <v>1258000000</v>
      </c>
      <c r="G400" s="71">
        <v>0</v>
      </c>
      <c r="H400" s="71">
        <f t="shared" si="24"/>
        <v>1258000000</v>
      </c>
      <c r="I400" s="71">
        <v>93148000</v>
      </c>
      <c r="J400" s="71">
        <v>75308341</v>
      </c>
      <c r="K400" s="71">
        <v>17839659</v>
      </c>
      <c r="L400" s="71">
        <f t="shared" si="25"/>
        <v>93148000</v>
      </c>
      <c r="M400" s="73">
        <f t="shared" si="26"/>
        <v>100</v>
      </c>
      <c r="N400" s="72">
        <f t="shared" si="27"/>
        <v>0</v>
      </c>
    </row>
    <row r="401" spans="1:14" ht="27" customHeight="1">
      <c r="A401" s="38" t="s">
        <v>20</v>
      </c>
      <c r="B401" s="39" t="s">
        <v>20</v>
      </c>
      <c r="C401" s="39" t="s">
        <v>20</v>
      </c>
      <c r="D401" s="39" t="s">
        <v>32</v>
      </c>
      <c r="E401" s="40" t="s">
        <v>476</v>
      </c>
      <c r="F401" s="71">
        <v>150000000</v>
      </c>
      <c r="G401" s="71">
        <v>0</v>
      </c>
      <c r="H401" s="71">
        <f t="shared" si="24"/>
        <v>150000000</v>
      </c>
      <c r="I401" s="71">
        <v>7800000</v>
      </c>
      <c r="J401" s="71">
        <v>7800000</v>
      </c>
      <c r="K401" s="71">
        <v>0</v>
      </c>
      <c r="L401" s="71">
        <f t="shared" si="25"/>
        <v>7800000</v>
      </c>
      <c r="M401" s="73">
        <f t="shared" si="26"/>
        <v>100</v>
      </c>
      <c r="N401" s="72">
        <f t="shared" si="27"/>
        <v>0</v>
      </c>
    </row>
    <row r="402" spans="1:14" ht="27" customHeight="1">
      <c r="A402" s="38" t="s">
        <v>20</v>
      </c>
      <c r="B402" s="39" t="s">
        <v>20</v>
      </c>
      <c r="C402" s="39" t="s">
        <v>20</v>
      </c>
      <c r="D402" s="39" t="s">
        <v>36</v>
      </c>
      <c r="E402" s="40" t="s">
        <v>477</v>
      </c>
      <c r="F402" s="71">
        <v>550000000</v>
      </c>
      <c r="G402" s="71">
        <v>0</v>
      </c>
      <c r="H402" s="71">
        <f t="shared" si="24"/>
        <v>550000000</v>
      </c>
      <c r="I402" s="71">
        <v>23166000</v>
      </c>
      <c r="J402" s="71">
        <v>17069268</v>
      </c>
      <c r="K402" s="71">
        <v>6096732</v>
      </c>
      <c r="L402" s="71">
        <f t="shared" si="25"/>
        <v>23166000</v>
      </c>
      <c r="M402" s="73">
        <f t="shared" si="26"/>
        <v>100</v>
      </c>
      <c r="N402" s="72">
        <f t="shared" si="27"/>
        <v>0</v>
      </c>
    </row>
    <row r="403" spans="1:14" ht="27" customHeight="1">
      <c r="A403" s="38" t="s">
        <v>20</v>
      </c>
      <c r="B403" s="39" t="s">
        <v>20</v>
      </c>
      <c r="C403" s="39" t="s">
        <v>28</v>
      </c>
      <c r="D403" s="39" t="s">
        <v>20</v>
      </c>
      <c r="E403" s="40" t="s">
        <v>478</v>
      </c>
      <c r="F403" s="71">
        <v>2500000000</v>
      </c>
      <c r="G403" s="71">
        <v>0</v>
      </c>
      <c r="H403" s="71">
        <f t="shared" si="24"/>
        <v>2500000000</v>
      </c>
      <c r="I403" s="71">
        <v>431917000</v>
      </c>
      <c r="J403" s="71">
        <v>417893286</v>
      </c>
      <c r="K403" s="71">
        <v>14023714</v>
      </c>
      <c r="L403" s="71">
        <f t="shared" si="25"/>
        <v>431917000</v>
      </c>
      <c r="M403" s="73">
        <f t="shared" si="26"/>
        <v>100</v>
      </c>
      <c r="N403" s="72">
        <f t="shared" si="27"/>
        <v>0</v>
      </c>
    </row>
    <row r="404" spans="1:14" ht="27" customHeight="1">
      <c r="A404" s="38" t="s">
        <v>479</v>
      </c>
      <c r="B404" s="39" t="s">
        <v>20</v>
      </c>
      <c r="C404" s="39" t="s">
        <v>20</v>
      </c>
      <c r="D404" s="39" t="s">
        <v>20</v>
      </c>
      <c r="E404" s="40" t="s">
        <v>480</v>
      </c>
      <c r="F404" s="71">
        <f>F405+F409+F413</f>
        <v>1000000000</v>
      </c>
      <c r="G404" s="71">
        <v>0</v>
      </c>
      <c r="H404" s="71">
        <f t="shared" si="24"/>
        <v>1000000000</v>
      </c>
      <c r="I404" s="71">
        <f>I405+I409+I413</f>
        <v>150739000</v>
      </c>
      <c r="J404" s="71">
        <f>J405+J409+J413</f>
        <v>114794598</v>
      </c>
      <c r="K404" s="71">
        <f>K405+K409+K413</f>
        <v>32154044</v>
      </c>
      <c r="L404" s="71">
        <f t="shared" si="25"/>
        <v>146948642</v>
      </c>
      <c r="M404" s="73">
        <f t="shared" si="26"/>
        <v>97.4854828544703</v>
      </c>
      <c r="N404" s="72">
        <f t="shared" si="27"/>
        <v>3790358</v>
      </c>
    </row>
    <row r="405" spans="1:14" ht="27" customHeight="1">
      <c r="A405" s="38" t="s">
        <v>20</v>
      </c>
      <c r="B405" s="39" t="s">
        <v>23</v>
      </c>
      <c r="C405" s="39" t="s">
        <v>20</v>
      </c>
      <c r="D405" s="39" t="s">
        <v>20</v>
      </c>
      <c r="E405" s="40" t="s">
        <v>481</v>
      </c>
      <c r="F405" s="71">
        <v>7000000</v>
      </c>
      <c r="G405" s="71">
        <v>0</v>
      </c>
      <c r="H405" s="71">
        <f t="shared" si="24"/>
        <v>7000000</v>
      </c>
      <c r="I405" s="71">
        <v>1900000</v>
      </c>
      <c r="J405" s="71">
        <v>1566750</v>
      </c>
      <c r="K405" s="71">
        <v>0</v>
      </c>
      <c r="L405" s="71">
        <f t="shared" si="25"/>
        <v>1566750</v>
      </c>
      <c r="M405" s="73">
        <f t="shared" si="26"/>
        <v>82.46052631578948</v>
      </c>
      <c r="N405" s="72">
        <f t="shared" si="27"/>
        <v>333250</v>
      </c>
    </row>
    <row r="406" spans="1:14" ht="27" customHeight="1">
      <c r="A406" s="38" t="s">
        <v>20</v>
      </c>
      <c r="B406" s="39" t="s">
        <v>20</v>
      </c>
      <c r="C406" s="39" t="s">
        <v>20</v>
      </c>
      <c r="D406" s="39" t="s">
        <v>20</v>
      </c>
      <c r="E406" s="40" t="s">
        <v>482</v>
      </c>
      <c r="F406" s="71">
        <v>7000000</v>
      </c>
      <c r="G406" s="71">
        <v>0</v>
      </c>
      <c r="H406" s="71">
        <f t="shared" si="24"/>
        <v>7000000</v>
      </c>
      <c r="I406" s="71">
        <v>1900000</v>
      </c>
      <c r="J406" s="71">
        <v>1566750</v>
      </c>
      <c r="K406" s="71">
        <v>0</v>
      </c>
      <c r="L406" s="71">
        <f t="shared" si="25"/>
        <v>1566750</v>
      </c>
      <c r="M406" s="73">
        <f t="shared" si="26"/>
        <v>82.46052631578948</v>
      </c>
      <c r="N406" s="72">
        <f t="shared" si="27"/>
        <v>333250</v>
      </c>
    </row>
    <row r="407" spans="1:14" ht="27" customHeight="1">
      <c r="A407" s="38" t="s">
        <v>20</v>
      </c>
      <c r="B407" s="39" t="s">
        <v>20</v>
      </c>
      <c r="C407" s="39" t="s">
        <v>23</v>
      </c>
      <c r="D407" s="39" t="s">
        <v>20</v>
      </c>
      <c r="E407" s="40" t="s">
        <v>483</v>
      </c>
      <c r="F407" s="71">
        <v>7000000</v>
      </c>
      <c r="G407" s="71">
        <v>0</v>
      </c>
      <c r="H407" s="71">
        <f t="shared" si="24"/>
        <v>7000000</v>
      </c>
      <c r="I407" s="71">
        <v>1900000</v>
      </c>
      <c r="J407" s="71">
        <v>1566750</v>
      </c>
      <c r="K407" s="71">
        <v>0</v>
      </c>
      <c r="L407" s="71">
        <f t="shared" si="25"/>
        <v>1566750</v>
      </c>
      <c r="M407" s="73">
        <f t="shared" si="26"/>
        <v>82.46052631578948</v>
      </c>
      <c r="N407" s="72">
        <f t="shared" si="27"/>
        <v>333250</v>
      </c>
    </row>
    <row r="408" spans="1:14" ht="27" customHeight="1">
      <c r="A408" s="38" t="s">
        <v>20</v>
      </c>
      <c r="B408" s="39" t="s">
        <v>20</v>
      </c>
      <c r="C408" s="39" t="s">
        <v>20</v>
      </c>
      <c r="D408" s="39" t="s">
        <v>23</v>
      </c>
      <c r="E408" s="40" t="s">
        <v>484</v>
      </c>
      <c r="F408" s="71">
        <v>7000000</v>
      </c>
      <c r="G408" s="71">
        <v>0</v>
      </c>
      <c r="H408" s="71">
        <f t="shared" si="24"/>
        <v>7000000</v>
      </c>
      <c r="I408" s="71">
        <v>1900000</v>
      </c>
      <c r="J408" s="71">
        <v>1566750</v>
      </c>
      <c r="K408" s="71">
        <v>0</v>
      </c>
      <c r="L408" s="71">
        <f t="shared" si="25"/>
        <v>1566750</v>
      </c>
      <c r="M408" s="73">
        <f t="shared" si="26"/>
        <v>82.46052631578948</v>
      </c>
      <c r="N408" s="72">
        <f t="shared" si="27"/>
        <v>333250</v>
      </c>
    </row>
    <row r="409" spans="1:14" ht="27" customHeight="1">
      <c r="A409" s="38" t="s">
        <v>20</v>
      </c>
      <c r="B409" s="39" t="s">
        <v>21</v>
      </c>
      <c r="C409" s="39" t="s">
        <v>20</v>
      </c>
      <c r="D409" s="39" t="s">
        <v>20</v>
      </c>
      <c r="E409" s="40" t="s">
        <v>485</v>
      </c>
      <c r="F409" s="71">
        <v>350000000</v>
      </c>
      <c r="G409" s="71">
        <v>0</v>
      </c>
      <c r="H409" s="71">
        <f t="shared" si="24"/>
        <v>350000000</v>
      </c>
      <c r="I409" s="71">
        <v>35207000</v>
      </c>
      <c r="J409" s="71">
        <v>305215</v>
      </c>
      <c r="K409" s="71">
        <v>32154044</v>
      </c>
      <c r="L409" s="71">
        <f t="shared" si="25"/>
        <v>32459259</v>
      </c>
      <c r="M409" s="73">
        <f t="shared" si="26"/>
        <v>92.1954696509217</v>
      </c>
      <c r="N409" s="72">
        <f t="shared" si="27"/>
        <v>2747741</v>
      </c>
    </row>
    <row r="410" spans="1:14" ht="27" customHeight="1">
      <c r="A410" s="38" t="s">
        <v>20</v>
      </c>
      <c r="B410" s="39" t="s">
        <v>20</v>
      </c>
      <c r="C410" s="39" t="s">
        <v>20</v>
      </c>
      <c r="D410" s="39" t="s">
        <v>20</v>
      </c>
      <c r="E410" s="40" t="s">
        <v>486</v>
      </c>
      <c r="F410" s="71">
        <v>350000000</v>
      </c>
      <c r="G410" s="71">
        <v>0</v>
      </c>
      <c r="H410" s="71">
        <f t="shared" si="24"/>
        <v>350000000</v>
      </c>
      <c r="I410" s="71">
        <v>35207000</v>
      </c>
      <c r="J410" s="71">
        <v>305215</v>
      </c>
      <c r="K410" s="71">
        <v>32154044</v>
      </c>
      <c r="L410" s="71">
        <f t="shared" si="25"/>
        <v>32459259</v>
      </c>
      <c r="M410" s="73">
        <f t="shared" si="26"/>
        <v>92.1954696509217</v>
      </c>
      <c r="N410" s="72">
        <f t="shared" si="27"/>
        <v>2747741</v>
      </c>
    </row>
    <row r="411" spans="1:14" ht="27" customHeight="1">
      <c r="A411" s="38" t="s">
        <v>20</v>
      </c>
      <c r="B411" s="39" t="s">
        <v>20</v>
      </c>
      <c r="C411" s="39" t="s">
        <v>23</v>
      </c>
      <c r="D411" s="39" t="s">
        <v>20</v>
      </c>
      <c r="E411" s="40" t="s">
        <v>487</v>
      </c>
      <c r="F411" s="71">
        <v>350000000</v>
      </c>
      <c r="G411" s="71">
        <v>0</v>
      </c>
      <c r="H411" s="71">
        <f t="shared" si="24"/>
        <v>350000000</v>
      </c>
      <c r="I411" s="71">
        <v>35207000</v>
      </c>
      <c r="J411" s="71">
        <v>305215</v>
      </c>
      <c r="K411" s="71">
        <v>32154044</v>
      </c>
      <c r="L411" s="71">
        <f t="shared" si="25"/>
        <v>32459259</v>
      </c>
      <c r="M411" s="73">
        <f t="shared" si="26"/>
        <v>92.1954696509217</v>
      </c>
      <c r="N411" s="72">
        <f t="shared" si="27"/>
        <v>2747741</v>
      </c>
    </row>
    <row r="412" spans="1:14" ht="27" customHeight="1">
      <c r="A412" s="76" t="s">
        <v>20</v>
      </c>
      <c r="B412" s="77" t="s">
        <v>20</v>
      </c>
      <c r="C412" s="77" t="s">
        <v>20</v>
      </c>
      <c r="D412" s="77" t="s">
        <v>23</v>
      </c>
      <c r="E412" s="78" t="s">
        <v>488</v>
      </c>
      <c r="F412" s="79">
        <v>350000000</v>
      </c>
      <c r="G412" s="79">
        <v>0</v>
      </c>
      <c r="H412" s="79">
        <f t="shared" si="24"/>
        <v>350000000</v>
      </c>
      <c r="I412" s="79">
        <v>35207000</v>
      </c>
      <c r="J412" s="79">
        <v>305215</v>
      </c>
      <c r="K412" s="79">
        <v>32154044</v>
      </c>
      <c r="L412" s="79">
        <f t="shared" si="25"/>
        <v>32459259</v>
      </c>
      <c r="M412" s="80">
        <f t="shared" si="26"/>
        <v>92.1954696509217</v>
      </c>
      <c r="N412" s="81">
        <f t="shared" si="27"/>
        <v>2747741</v>
      </c>
    </row>
    <row r="413" spans="1:14" ht="27" customHeight="1">
      <c r="A413" s="38" t="s">
        <v>20</v>
      </c>
      <c r="B413" s="39" t="s">
        <v>28</v>
      </c>
      <c r="C413" s="39" t="s">
        <v>20</v>
      </c>
      <c r="D413" s="39" t="s">
        <v>20</v>
      </c>
      <c r="E413" s="40" t="s">
        <v>489</v>
      </c>
      <c r="F413" s="71">
        <v>643000000</v>
      </c>
      <c r="G413" s="71">
        <v>0</v>
      </c>
      <c r="H413" s="71">
        <f t="shared" si="24"/>
        <v>643000000</v>
      </c>
      <c r="I413" s="71">
        <v>113632000</v>
      </c>
      <c r="J413" s="71">
        <v>112922633</v>
      </c>
      <c r="K413" s="71">
        <v>0</v>
      </c>
      <c r="L413" s="71">
        <f t="shared" si="25"/>
        <v>112922633</v>
      </c>
      <c r="M413" s="73">
        <f t="shared" si="26"/>
        <v>99.37573306814981</v>
      </c>
      <c r="N413" s="72">
        <f t="shared" si="27"/>
        <v>709367</v>
      </c>
    </row>
    <row r="414" spans="1:14" ht="27" customHeight="1">
      <c r="A414" s="38" t="s">
        <v>20</v>
      </c>
      <c r="B414" s="39" t="s">
        <v>20</v>
      </c>
      <c r="C414" s="39" t="s">
        <v>20</v>
      </c>
      <c r="D414" s="39" t="s">
        <v>20</v>
      </c>
      <c r="E414" s="40" t="s">
        <v>490</v>
      </c>
      <c r="F414" s="71">
        <v>643000000</v>
      </c>
      <c r="G414" s="71">
        <v>0</v>
      </c>
      <c r="H414" s="71">
        <f t="shared" si="24"/>
        <v>643000000</v>
      </c>
      <c r="I414" s="71">
        <v>113632000</v>
      </c>
      <c r="J414" s="71">
        <v>112922633</v>
      </c>
      <c r="K414" s="71">
        <v>0</v>
      </c>
      <c r="L414" s="71">
        <f t="shared" si="25"/>
        <v>112922633</v>
      </c>
      <c r="M414" s="73">
        <f t="shared" si="26"/>
        <v>99.37573306814981</v>
      </c>
      <c r="N414" s="72">
        <f t="shared" si="27"/>
        <v>709367</v>
      </c>
    </row>
    <row r="415" spans="1:14" ht="27" customHeight="1">
      <c r="A415" s="38" t="s">
        <v>20</v>
      </c>
      <c r="B415" s="39" t="s">
        <v>20</v>
      </c>
      <c r="C415" s="39" t="s">
        <v>23</v>
      </c>
      <c r="D415" s="39" t="s">
        <v>20</v>
      </c>
      <c r="E415" s="40" t="s">
        <v>491</v>
      </c>
      <c r="F415" s="71">
        <v>643000000</v>
      </c>
      <c r="G415" s="71">
        <v>0</v>
      </c>
      <c r="H415" s="71">
        <f t="shared" si="24"/>
        <v>643000000</v>
      </c>
      <c r="I415" s="71">
        <v>113632000</v>
      </c>
      <c r="J415" s="71">
        <v>112922633</v>
      </c>
      <c r="K415" s="71">
        <v>0</v>
      </c>
      <c r="L415" s="71">
        <f t="shared" si="25"/>
        <v>112922633</v>
      </c>
      <c r="M415" s="73">
        <f t="shared" si="26"/>
        <v>99.37573306814981</v>
      </c>
      <c r="N415" s="72">
        <f t="shared" si="27"/>
        <v>709367</v>
      </c>
    </row>
    <row r="416" spans="1:14" ht="27" customHeight="1">
      <c r="A416" s="38" t="s">
        <v>20</v>
      </c>
      <c r="B416" s="39" t="s">
        <v>20</v>
      </c>
      <c r="C416" s="39" t="s">
        <v>20</v>
      </c>
      <c r="D416" s="39" t="s">
        <v>23</v>
      </c>
      <c r="E416" s="40" t="s">
        <v>492</v>
      </c>
      <c r="F416" s="71">
        <v>643000000</v>
      </c>
      <c r="G416" s="71">
        <v>0</v>
      </c>
      <c r="H416" s="71">
        <f t="shared" si="24"/>
        <v>643000000</v>
      </c>
      <c r="I416" s="71">
        <v>113632000</v>
      </c>
      <c r="J416" s="71">
        <v>112922633</v>
      </c>
      <c r="K416" s="71">
        <v>0</v>
      </c>
      <c r="L416" s="71">
        <f t="shared" si="25"/>
        <v>112922633</v>
      </c>
      <c r="M416" s="73">
        <f t="shared" si="26"/>
        <v>99.37573306814981</v>
      </c>
      <c r="N416" s="72">
        <f t="shared" si="27"/>
        <v>709367</v>
      </c>
    </row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spans="1:14" ht="27" customHeight="1">
      <c r="A432" s="76"/>
      <c r="B432" s="77"/>
      <c r="C432" s="77"/>
      <c r="D432" s="77"/>
      <c r="E432" s="78"/>
      <c r="F432" s="104"/>
      <c r="G432" s="104"/>
      <c r="H432" s="104"/>
      <c r="I432" s="104"/>
      <c r="J432" s="104"/>
      <c r="K432" s="104"/>
      <c r="L432" s="104"/>
      <c r="M432" s="104"/>
      <c r="N432" s="105"/>
    </row>
    <row r="433" ht="27" customHeight="1"/>
    <row r="434" ht="27" customHeight="1"/>
    <row r="435" ht="27" customHeight="1"/>
    <row r="436" ht="27" customHeight="1"/>
    <row r="437" ht="27" customHeight="1"/>
  </sheetData>
  <sheetProtection/>
  <mergeCells count="11">
    <mergeCell ref="E1:H1"/>
    <mergeCell ref="I1:M1"/>
    <mergeCell ref="G2:H2"/>
    <mergeCell ref="A3:E3"/>
    <mergeCell ref="G3:H3"/>
    <mergeCell ref="M3:N3"/>
    <mergeCell ref="A4:E4"/>
    <mergeCell ref="F4:H4"/>
    <mergeCell ref="I4:I5"/>
    <mergeCell ref="J4:M4"/>
    <mergeCell ref="N4:N5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26.25" customHeight="1"/>
  <cols>
    <col min="1" max="1" width="25.125" style="60" customWidth="1"/>
    <col min="2" max="2" width="15.875" style="61" customWidth="1"/>
    <col min="3" max="3" width="14.625" style="61" customWidth="1"/>
    <col min="4" max="4" width="15.875" style="61" customWidth="1"/>
    <col min="5" max="5" width="15.75390625" style="61" customWidth="1"/>
    <col min="6" max="7" width="16.25390625" style="61" customWidth="1"/>
    <col min="8" max="8" width="27.25390625" style="61" customWidth="1"/>
    <col min="9" max="9" width="27.25390625" style="62" customWidth="1"/>
    <col min="10" max="16384" width="9.00390625" style="1" customWidth="1"/>
  </cols>
  <sheetData>
    <row r="1" spans="1:9" s="2" customFormat="1" ht="16.5" customHeight="1">
      <c r="A1" s="46"/>
      <c r="B1" s="168" t="s">
        <v>495</v>
      </c>
      <c r="C1" s="168"/>
      <c r="D1" s="169"/>
      <c r="E1" s="169"/>
      <c r="F1" s="170" t="s">
        <v>496</v>
      </c>
      <c r="G1" s="170"/>
      <c r="H1" s="170"/>
      <c r="I1" s="47"/>
    </row>
    <row r="2" spans="1:9" s="50" customFormat="1" ht="18.75" customHeight="1">
      <c r="A2" s="46"/>
      <c r="B2" s="48"/>
      <c r="C2" s="48"/>
      <c r="D2" s="171" t="s">
        <v>515</v>
      </c>
      <c r="E2" s="171"/>
      <c r="F2" s="172" t="s">
        <v>516</v>
      </c>
      <c r="G2" s="173"/>
      <c r="H2" s="173"/>
      <c r="I2" s="47"/>
    </row>
    <row r="3" spans="1:9" s="3" customFormat="1" ht="16.5" customHeight="1">
      <c r="A3" s="51"/>
      <c r="B3" s="47"/>
      <c r="C3" s="47"/>
      <c r="D3" s="174" t="s">
        <v>497</v>
      </c>
      <c r="E3" s="174"/>
      <c r="F3" s="175" t="s">
        <v>498</v>
      </c>
      <c r="G3" s="175"/>
      <c r="H3" s="175"/>
      <c r="I3" s="53" t="s">
        <v>3</v>
      </c>
    </row>
    <row r="4" spans="1:9" s="54" customFormat="1" ht="24.75" customHeight="1">
      <c r="A4" s="176" t="s">
        <v>517</v>
      </c>
      <c r="B4" s="112" t="s">
        <v>518</v>
      </c>
      <c r="C4" s="113"/>
      <c r="D4" s="114"/>
      <c r="E4" s="179" t="s">
        <v>6</v>
      </c>
      <c r="F4" s="180"/>
      <c r="G4" s="181"/>
      <c r="H4" s="166" t="s">
        <v>519</v>
      </c>
      <c r="I4" s="184" t="s">
        <v>520</v>
      </c>
    </row>
    <row r="5" spans="1:9" s="54" customFormat="1" ht="14.25" customHeight="1">
      <c r="A5" s="177"/>
      <c r="B5" s="187" t="s">
        <v>13</v>
      </c>
      <c r="C5" s="187" t="s">
        <v>14</v>
      </c>
      <c r="D5" s="187" t="s">
        <v>15</v>
      </c>
      <c r="E5" s="188" t="s">
        <v>16</v>
      </c>
      <c r="F5" s="189" t="s">
        <v>17</v>
      </c>
      <c r="G5" s="166" t="s">
        <v>521</v>
      </c>
      <c r="H5" s="182"/>
      <c r="I5" s="185"/>
    </row>
    <row r="6" spans="1:9" s="54" customFormat="1" ht="16.5" customHeight="1">
      <c r="A6" s="178"/>
      <c r="B6" s="167"/>
      <c r="C6" s="167"/>
      <c r="D6" s="167"/>
      <c r="E6" s="188"/>
      <c r="F6" s="188"/>
      <c r="G6" s="167"/>
      <c r="H6" s="183"/>
      <c r="I6" s="186"/>
    </row>
    <row r="7" spans="1:9" ht="27" customHeight="1">
      <c r="A7" s="55" t="s">
        <v>522</v>
      </c>
      <c r="B7" s="34">
        <f aca="true" t="shared" si="0" ref="B7:I7">B8</f>
        <v>229830463000</v>
      </c>
      <c r="C7" s="34">
        <f t="shared" si="0"/>
        <v>0</v>
      </c>
      <c r="D7" s="34">
        <f t="shared" si="0"/>
        <v>229830463000</v>
      </c>
      <c r="E7" s="34">
        <f t="shared" si="0"/>
        <v>124059827000</v>
      </c>
      <c r="F7" s="34">
        <f t="shared" si="0"/>
        <v>0</v>
      </c>
      <c r="G7" s="34">
        <f t="shared" si="0"/>
        <v>124059827000</v>
      </c>
      <c r="H7" s="34">
        <f t="shared" si="0"/>
        <v>18000000000</v>
      </c>
      <c r="I7" s="56">
        <f t="shared" si="0"/>
        <v>106059827000</v>
      </c>
    </row>
    <row r="8" spans="1:9" ht="27" customHeight="1">
      <c r="A8" s="57" t="s">
        <v>523</v>
      </c>
      <c r="B8" s="58">
        <v>229830463000</v>
      </c>
      <c r="C8" s="58">
        <v>0</v>
      </c>
      <c r="D8" s="58">
        <v>229830463000</v>
      </c>
      <c r="E8" s="58">
        <v>124059827000</v>
      </c>
      <c r="F8" s="58">
        <v>0</v>
      </c>
      <c r="G8" s="58">
        <f>E8+F8</f>
        <v>124059827000</v>
      </c>
      <c r="H8" s="58">
        <v>18000000000</v>
      </c>
      <c r="I8" s="59">
        <f>G8-H8</f>
        <v>106059827000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spans="1:9" ht="27" customHeight="1">
      <c r="A30" s="63"/>
      <c r="B30" s="64"/>
      <c r="C30" s="64"/>
      <c r="D30" s="64"/>
      <c r="E30" s="64"/>
      <c r="F30" s="64"/>
      <c r="G30" s="64"/>
      <c r="H30" s="64"/>
      <c r="I30" s="65"/>
    </row>
    <row r="31" spans="1:9" ht="26.25" customHeight="1">
      <c r="A31" s="63"/>
      <c r="B31" s="64"/>
      <c r="C31" s="64"/>
      <c r="D31" s="64"/>
      <c r="E31" s="64"/>
      <c r="F31" s="64"/>
      <c r="G31" s="64"/>
      <c r="H31" s="64"/>
      <c r="I31" s="65"/>
    </row>
  </sheetData>
  <sheetProtection/>
  <mergeCells count="17">
    <mergeCell ref="A4:A6"/>
    <mergeCell ref="B4:D4"/>
    <mergeCell ref="E4:G4"/>
    <mergeCell ref="H4:H6"/>
    <mergeCell ref="I4:I6"/>
    <mergeCell ref="B5:B6"/>
    <mergeCell ref="C5:C6"/>
    <mergeCell ref="D5:D6"/>
    <mergeCell ref="E5:E6"/>
    <mergeCell ref="F5:F6"/>
    <mergeCell ref="G5:G6"/>
    <mergeCell ref="B1:E1"/>
    <mergeCell ref="F1:H1"/>
    <mergeCell ref="D2:E2"/>
    <mergeCell ref="F2:H2"/>
    <mergeCell ref="D3:E3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 topLeftCell="A1">
      <selection activeCell="D7" sqref="D7"/>
    </sheetView>
  </sheetViews>
  <sheetFormatPr defaultColWidth="9.00390625" defaultRowHeight="26.25" customHeight="1"/>
  <cols>
    <col min="1" max="1" width="25.125" style="60" customWidth="1"/>
    <col min="2" max="2" width="20.00390625" style="61" customWidth="1"/>
    <col min="3" max="3" width="20.375" style="61" customWidth="1"/>
    <col min="4" max="4" width="21.50390625" style="61" customWidth="1"/>
    <col min="5" max="5" width="26.375" style="61" customWidth="1"/>
    <col min="6" max="6" width="24.00390625" style="61" customWidth="1"/>
    <col min="7" max="7" width="13.625" style="61" customWidth="1"/>
    <col min="8" max="8" width="22.125" style="62" customWidth="1"/>
    <col min="9" max="16384" width="9.00390625" style="69" customWidth="1"/>
  </cols>
  <sheetData>
    <row r="1" spans="1:8" s="66" customFormat="1" ht="16.5" customHeight="1">
      <c r="A1" s="168" t="s">
        <v>495</v>
      </c>
      <c r="B1" s="190"/>
      <c r="C1" s="190"/>
      <c r="D1" s="190"/>
      <c r="E1" s="170" t="s">
        <v>496</v>
      </c>
      <c r="F1" s="170"/>
      <c r="G1" s="26"/>
      <c r="H1" s="47"/>
    </row>
    <row r="2" spans="1:8" s="67" customFormat="1" ht="18.75" customHeight="1">
      <c r="A2" s="171" t="s">
        <v>524</v>
      </c>
      <c r="B2" s="191"/>
      <c r="C2" s="191"/>
      <c r="D2" s="191"/>
      <c r="E2" s="173" t="s">
        <v>525</v>
      </c>
      <c r="F2" s="173"/>
      <c r="G2" s="49"/>
      <c r="H2" s="47"/>
    </row>
    <row r="3" spans="1:8" s="66" customFormat="1" ht="16.5" customHeight="1">
      <c r="A3" s="174" t="s">
        <v>497</v>
      </c>
      <c r="B3" s="192"/>
      <c r="C3" s="192"/>
      <c r="D3" s="192"/>
      <c r="E3" s="175" t="s">
        <v>498</v>
      </c>
      <c r="F3" s="175"/>
      <c r="G3" s="52"/>
      <c r="H3" s="53" t="s">
        <v>3</v>
      </c>
    </row>
    <row r="4" spans="1:8" s="54" customFormat="1" ht="24.75" customHeight="1">
      <c r="A4" s="176" t="s">
        <v>517</v>
      </c>
      <c r="B4" s="193" t="s">
        <v>526</v>
      </c>
      <c r="C4" s="194"/>
      <c r="D4" s="195"/>
      <c r="E4" s="166" t="s">
        <v>527</v>
      </c>
      <c r="F4" s="166" t="s">
        <v>528</v>
      </c>
      <c r="G4" s="166" t="s">
        <v>529</v>
      </c>
      <c r="H4" s="184" t="s">
        <v>520</v>
      </c>
    </row>
    <row r="5" spans="1:8" s="54" customFormat="1" ht="14.25" customHeight="1">
      <c r="A5" s="177"/>
      <c r="B5" s="188" t="s">
        <v>13</v>
      </c>
      <c r="C5" s="187" t="s">
        <v>14</v>
      </c>
      <c r="D5" s="187" t="s">
        <v>15</v>
      </c>
      <c r="E5" s="196"/>
      <c r="F5" s="196"/>
      <c r="G5" s="198"/>
      <c r="H5" s="200"/>
    </row>
    <row r="6" spans="1:8" s="54" customFormat="1" ht="16.5" customHeight="1">
      <c r="A6" s="178"/>
      <c r="B6" s="188"/>
      <c r="C6" s="167"/>
      <c r="D6" s="167"/>
      <c r="E6" s="197"/>
      <c r="F6" s="197"/>
      <c r="G6" s="199"/>
      <c r="H6" s="201"/>
    </row>
    <row r="7" spans="1:8" ht="27" customHeight="1">
      <c r="A7" s="55" t="s">
        <v>522</v>
      </c>
      <c r="B7" s="34">
        <f aca="true" t="shared" si="0" ref="B7:H7">B8</f>
        <v>229830463000</v>
      </c>
      <c r="C7" s="34">
        <f t="shared" si="0"/>
        <v>0</v>
      </c>
      <c r="D7" s="34">
        <f t="shared" si="0"/>
        <v>229830463000</v>
      </c>
      <c r="E7" s="34">
        <f t="shared" si="0"/>
        <v>124059827000</v>
      </c>
      <c r="F7" s="34">
        <f t="shared" si="0"/>
        <v>18000000000</v>
      </c>
      <c r="G7" s="68">
        <f t="shared" si="0"/>
        <v>14.509128728673787</v>
      </c>
      <c r="H7" s="56">
        <f t="shared" si="0"/>
        <v>106059827000</v>
      </c>
    </row>
    <row r="8" spans="1:8" ht="27" customHeight="1">
      <c r="A8" s="57" t="s">
        <v>523</v>
      </c>
      <c r="B8" s="58">
        <v>229830463000</v>
      </c>
      <c r="C8" s="58">
        <v>0</v>
      </c>
      <c r="D8" s="58">
        <v>229830463000</v>
      </c>
      <c r="E8" s="58">
        <v>124059827000</v>
      </c>
      <c r="F8" s="58">
        <v>18000000000</v>
      </c>
      <c r="G8" s="70">
        <f>(F8/E8)*100</f>
        <v>14.509128728673787</v>
      </c>
      <c r="H8" s="59">
        <f>E8-F8</f>
        <v>106059827000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spans="1:8" ht="27" customHeight="1">
      <c r="A30" s="63"/>
      <c r="B30" s="64"/>
      <c r="C30" s="64"/>
      <c r="D30" s="64"/>
      <c r="E30" s="64"/>
      <c r="F30" s="64"/>
      <c r="G30" s="64"/>
      <c r="H30" s="65"/>
    </row>
    <row r="31" spans="1:8" ht="26.25" customHeight="1">
      <c r="A31" s="63"/>
      <c r="B31" s="64"/>
      <c r="C31" s="64"/>
      <c r="D31" s="64"/>
      <c r="E31" s="64"/>
      <c r="F31" s="64"/>
      <c r="G31" s="64"/>
      <c r="H31" s="65"/>
    </row>
  </sheetData>
  <sheetProtection/>
  <mergeCells count="15">
    <mergeCell ref="A4:A6"/>
    <mergeCell ref="B4:D4"/>
    <mergeCell ref="E4:E6"/>
    <mergeCell ref="F4:F6"/>
    <mergeCell ref="G4:G6"/>
    <mergeCell ref="H4:H6"/>
    <mergeCell ref="B5:B6"/>
    <mergeCell ref="C5:C6"/>
    <mergeCell ref="D5:D6"/>
    <mergeCell ref="A1:D1"/>
    <mergeCell ref="E1:F1"/>
    <mergeCell ref="A2:D2"/>
    <mergeCell ref="E2:F2"/>
    <mergeCell ref="A3:D3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會計決算處公務會計科李國鼎</cp:lastModifiedBy>
  <cp:lastPrinted>2021-08-12T06:21:20Z</cp:lastPrinted>
  <dcterms:created xsi:type="dcterms:W3CDTF">2014-06-09T07:35:15Z</dcterms:created>
  <dcterms:modified xsi:type="dcterms:W3CDTF">2021-08-12T06:23:05Z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c419b9c9-93ce-4136-91d6-1f6c3efa86c8</vt:lpwstr>
  </property>
</Properties>
</file>