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5" windowHeight="8085" activeTab="0"/>
  </bookViews>
  <sheets>
    <sheet name="表4國損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'表4國損'!$A$1:$G$36</definedName>
    <definedName name="Print_Area_MI">#REF!</definedName>
    <definedName name="_xlnm.Print_Titles" localSheetId="0">'表4國損'!$1:$4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<sst xmlns="http://schemas.openxmlformats.org/spreadsheetml/2006/main" count="43" uniqueCount="43">
  <si>
    <t>單位：百萬元</t>
  </si>
  <si>
    <t>行政院主管</t>
  </si>
  <si>
    <t xml:space="preserve">   1.中央銀行</t>
  </si>
  <si>
    <t>經濟部主管</t>
  </si>
  <si>
    <t xml:space="preserve">   2.台灣糖業股份有限公司</t>
  </si>
  <si>
    <t>財政部主管</t>
  </si>
  <si>
    <t>交通部主管</t>
  </si>
  <si>
    <r>
      <t>100</t>
    </r>
    <r>
      <rPr>
        <sz val="16"/>
        <color indexed="8"/>
        <rFont val="標楷體"/>
        <family val="4"/>
      </rPr>
      <t>年度營業基金（國營事業）截至</t>
    </r>
    <r>
      <rPr>
        <sz val="16"/>
        <color indexed="8"/>
        <rFont val="Times New Roman"/>
        <family val="1"/>
      </rPr>
      <t>100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6</t>
    </r>
    <r>
      <rPr>
        <sz val="16"/>
        <color indexed="8"/>
        <rFont val="標楷體"/>
        <family val="4"/>
      </rPr>
      <t>月底實際盈虧情形</t>
    </r>
  </si>
  <si>
    <r>
      <t>主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關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及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營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事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業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名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稱</t>
    </r>
  </si>
  <si>
    <r>
      <t xml:space="preserve">純益預算數
</t>
    </r>
    <r>
      <rPr>
        <sz val="12"/>
        <color indexed="8"/>
        <rFont val="Times New Roman"/>
        <family val="1"/>
      </rPr>
      <t>(1)</t>
    </r>
  </si>
  <si>
    <t xml:space="preserve"> 稅 前 純 益</t>
  </si>
  <si>
    <r>
      <t>分配預算數</t>
    </r>
    <r>
      <rPr>
        <sz val="12"/>
        <color indexed="8"/>
        <rFont val="Times New Roman"/>
        <family val="1"/>
      </rPr>
      <t xml:space="preserve">
(2)</t>
    </r>
  </si>
  <si>
    <r>
      <t>實際稅前
純益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損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</rPr>
      <t>數</t>
    </r>
    <r>
      <rPr>
        <sz val="12"/>
        <color indexed="8"/>
        <rFont val="Times New Roman"/>
        <family val="1"/>
      </rPr>
      <t xml:space="preserve">
(3)</t>
    </r>
  </si>
  <si>
    <r>
      <t>增減數</t>
    </r>
    <r>
      <rPr>
        <sz val="12"/>
        <color indexed="8"/>
        <rFont val="Times New Roman"/>
        <family val="1"/>
      </rPr>
      <t xml:space="preserve">
(4)=(3)-(2)</t>
    </r>
  </si>
  <si>
    <r>
      <t>增減％</t>
    </r>
    <r>
      <rPr>
        <sz val="12"/>
        <color indexed="8"/>
        <rFont val="Times New Roman"/>
        <family val="1"/>
      </rPr>
      <t xml:space="preserve">
(5)=(4)/(2)</t>
    </r>
  </si>
  <si>
    <r>
      <t xml:space="preserve">預算達成率
</t>
    </r>
    <r>
      <rPr>
        <sz val="12"/>
        <color indexed="8"/>
        <rFont val="Times New Roman"/>
        <family val="1"/>
      </rPr>
      <t>(6)=(3)/(1)</t>
    </r>
  </si>
  <si>
    <t>合         計</t>
  </si>
  <si>
    <t xml:space="preserve">   3.台灣中油股份有限公司</t>
  </si>
  <si>
    <t xml:space="preserve">   4.台灣電力股份有限公司</t>
  </si>
  <si>
    <t xml:space="preserve">   5.漢翔航空工業股份有限公司</t>
  </si>
  <si>
    <t xml:space="preserve">   6.台灣自來水股份有限公司</t>
  </si>
  <si>
    <t>轉虧為盈</t>
  </si>
  <si>
    <t xml:space="preserve">   7.中國輸出入銀行</t>
  </si>
  <si>
    <t xml:space="preserve">   8.臺灣金融控股股份有限公司</t>
  </si>
  <si>
    <t xml:space="preserve">   9.臺灣土地銀行股份有限公司</t>
  </si>
  <si>
    <t xml:space="preserve">   10.財政部印刷廠</t>
  </si>
  <si>
    <t xml:space="preserve">   11.臺灣菸酒股份有限公司</t>
  </si>
  <si>
    <t xml:space="preserve">   12.中華郵政股份有限公司</t>
  </si>
  <si>
    <t xml:space="preserve">   13.交通部臺灣鐵路管理局</t>
  </si>
  <si>
    <t xml:space="preserve">   14.交通部基隆港務局</t>
  </si>
  <si>
    <t xml:space="preserve">   15.交通部臺中港務局</t>
  </si>
  <si>
    <t xml:space="preserve">   16.交通部高雄港務局</t>
  </si>
  <si>
    <t xml:space="preserve">   17.交通部花蓮港務局</t>
  </si>
  <si>
    <t xml:space="preserve">   18.桃園國際機場股份有限公司</t>
  </si>
  <si>
    <t>勞工委員會主管</t>
  </si>
  <si>
    <r>
      <t xml:space="preserve">   19.勞工保險局</t>
    </r>
    <r>
      <rPr>
        <sz val="10"/>
        <color indexed="8"/>
        <rFont val="標楷體"/>
        <family val="4"/>
      </rPr>
      <t xml:space="preserve"> (註1)</t>
    </r>
  </si>
  <si>
    <t>金融監督管理委員會主管</t>
  </si>
  <si>
    <r>
      <t xml:space="preserve">   20.中央存款保險股份有限公司</t>
    </r>
    <r>
      <rPr>
        <sz val="10"/>
        <color indexed="8"/>
        <rFont val="標楷體"/>
        <family val="4"/>
      </rPr>
      <t xml:space="preserve"> (註2)</t>
    </r>
  </si>
  <si>
    <t>註：1.勞工保險局依勞工保險條例等規定，以收支餘絀悉數列入勞保責任準備，故無列數。</t>
  </si>
  <si>
    <t xml:space="preserve">    2.中央存款保險股份有限公司依存款保險條例規定，所有盈餘應悉數納入存款保險理賠準備金，故無列數。</t>
  </si>
  <si>
    <t xml:space="preserve">    3.本表數據係以新臺幣百萬元為單位及經四捨五入處理後列計；另百分比欄位係以採計至元為單位核算，未達1％者，則以"0"表示。  </t>
  </si>
  <si>
    <t xml:space="preserve">    4.100年度附屬單位預算尚未完成法定程序，本表相關預算數據暫以行政院預算案數據表達。</t>
  </si>
  <si>
    <t xml:space="preserve">         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</si>
</sst>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#"/>
    <numFmt numFmtId="183" formatCode="_-* #,##0\ \ \ \ _-;\-* #,##0_-;_-* &quot;-&quot;\ \ \ \ _-;_-@_-"/>
    <numFmt numFmtId="184" formatCode="_-* #,##0\ \ \ _-;\-* #,##0_-;_-* &quot;-  &quot;_-;_-@_-"/>
    <numFmt numFmtId="185" formatCode="_-* #,##0\ \ \ _-;\-\ #,##0\ \ \ _-;_-* &quot;-   &quot;_-;_-@_-"/>
    <numFmt numFmtId="186" formatCode="_-* #,##0\ \ \ _-;\-* #,##0_-;_-* &quot;-    &quot;_-;_-@_-"/>
    <numFmt numFmtId="187" formatCode="_-* #,##0.0\ \ \ \ _-;\-* #,##0.0_-;_-* &quot;-&quot;\ \ \ \ _-;_-@_-"/>
    <numFmt numFmtId="188" formatCode="_-* #,##0.00\ \ \ \ _-;\-* #,##0.00_-;_-* &quot;-&quot;\ \ \ \ _-;_-@_-"/>
    <numFmt numFmtId="189" formatCode="#,##0.0"/>
    <numFmt numFmtId="190" formatCode="_(* #,##0,,_);_(&quot;–&quot;* #,##0,,_);_(* &quot;&quot;_);_(@_)"/>
    <numFmt numFmtId="191" formatCode="_(* #,##0,,_);_(* &quot;–&quot;\ #,##0,,_);_(* &quot;&quot;_);_(@_)"/>
    <numFmt numFmtId="192" formatCode="#,###_ "/>
    <numFmt numFmtId="193" formatCode="_(* #,##0_);_(&quot;–&quot;* #,##0_);_(* &quot;&quot;_);_(@_)"/>
    <numFmt numFmtId="194" formatCode="0_ "/>
    <numFmt numFmtId="195" formatCode="#,##0.00_ "/>
    <numFmt numFmtId="196" formatCode="_-* #,##0_-;\-* #,##0_-;_-* &quot;-&quot;??_-;_-@_-"/>
    <numFmt numFmtId="197" formatCode="_(* #,##0,,_);_(&quot;–&quot;* #,##0,,_);_(* &quot;-&quot;_);_(@_)"/>
    <numFmt numFmtId="198" formatCode="_(* #,##0_);_(&quot;–&quot;* #,##0_);_(* &quot;-&quot;_);_(@_)"/>
  </numFmts>
  <fonts count="22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11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sz val="9"/>
      <name val="細明體"/>
      <family val="3"/>
    </font>
    <font>
      <sz val="11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b/>
      <sz val="12"/>
      <color indexed="8"/>
      <name val="標楷體"/>
      <family val="4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0" fontId="5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1" fillId="0" borderId="0" xfId="19" applyFont="1" applyBorder="1" applyAlignment="1">
      <alignment horizontal="center" vertical="top"/>
      <protection/>
    </xf>
    <xf numFmtId="0" fontId="11" fillId="0" borderId="0" xfId="19" applyFont="1" applyBorder="1" applyAlignment="1">
      <alignment horizontal="center" vertical="top"/>
      <protection/>
    </xf>
    <xf numFmtId="0" fontId="11" fillId="0" borderId="0" xfId="19" applyFont="1" applyBorder="1" applyAlignment="1">
      <alignment horizontal="center" vertical="top"/>
      <protection/>
    </xf>
    <xf numFmtId="0" fontId="5" fillId="0" borderId="0" xfId="19" applyFont="1">
      <alignment vertical="top"/>
      <protection/>
    </xf>
    <xf numFmtId="0" fontId="5" fillId="0" borderId="0" xfId="19" applyFont="1" applyBorder="1">
      <alignment vertical="top"/>
      <protection/>
    </xf>
    <xf numFmtId="0" fontId="13" fillId="0" borderId="0" xfId="19" applyFont="1" applyBorder="1" applyAlignment="1">
      <alignment horizontal="right"/>
      <protection/>
    </xf>
    <xf numFmtId="0" fontId="5" fillId="0" borderId="0" xfId="19" applyFont="1" applyBorder="1">
      <alignment vertical="top"/>
      <protection/>
    </xf>
    <xf numFmtId="0" fontId="15" fillId="0" borderId="2" xfId="19" applyFont="1" applyBorder="1" applyAlignment="1">
      <alignment horizontal="center" vertical="distributed"/>
      <protection/>
    </xf>
    <xf numFmtId="0" fontId="15" fillId="0" borderId="2" xfId="19" applyFont="1" applyBorder="1" applyAlignment="1">
      <alignment horizontal="center" vertical="center" wrapText="1"/>
      <protection/>
    </xf>
    <xf numFmtId="0" fontId="15" fillId="0" borderId="3" xfId="19" applyFont="1" applyBorder="1" applyAlignment="1">
      <alignment horizontal="center" vertical="center" wrapText="1"/>
      <protection/>
    </xf>
    <xf numFmtId="0" fontId="15" fillId="0" borderId="4" xfId="19" applyFont="1" applyBorder="1" applyAlignment="1">
      <alignment horizontal="center" vertical="center" wrapText="1"/>
      <protection/>
    </xf>
    <xf numFmtId="0" fontId="15" fillId="0" borderId="5" xfId="19" applyFont="1" applyBorder="1" applyAlignment="1">
      <alignment horizontal="center" vertical="center" wrapText="1"/>
      <protection/>
    </xf>
    <xf numFmtId="0" fontId="16" fillId="0" borderId="0" xfId="19" applyFont="1" applyBorder="1">
      <alignment vertical="top"/>
      <protection/>
    </xf>
    <xf numFmtId="0" fontId="16" fillId="0" borderId="0" xfId="19" applyFont="1">
      <alignment vertical="top"/>
      <protection/>
    </xf>
    <xf numFmtId="0" fontId="15" fillId="0" borderId="6" xfId="19" applyFont="1" applyBorder="1" applyAlignment="1">
      <alignment horizontal="center" vertical="distributed"/>
      <protection/>
    </xf>
    <xf numFmtId="0" fontId="15" fillId="0" borderId="6" xfId="19" applyFont="1" applyBorder="1" applyAlignment="1">
      <alignment horizontal="center" vertical="center" wrapText="1"/>
      <protection/>
    </xf>
    <xf numFmtId="49" fontId="15" fillId="0" borderId="6" xfId="19" applyNumberFormat="1" applyFont="1" applyBorder="1" applyAlignment="1">
      <alignment horizontal="center" vertical="center" wrapText="1"/>
      <protection/>
    </xf>
    <xf numFmtId="0" fontId="15" fillId="0" borderId="1" xfId="19" applyFont="1" applyBorder="1" applyAlignment="1">
      <alignment horizontal="center" vertical="center" wrapText="1"/>
      <protection/>
    </xf>
    <xf numFmtId="0" fontId="17" fillId="0" borderId="1" xfId="19" applyFont="1" applyBorder="1" applyAlignment="1">
      <alignment horizontal="center" vertical="center" wrapText="1"/>
      <protection/>
    </xf>
    <xf numFmtId="3" fontId="18" fillId="0" borderId="1" xfId="19" applyNumberFormat="1" applyFont="1" applyBorder="1" applyAlignment="1">
      <alignment vertical="center"/>
      <protection/>
    </xf>
    <xf numFmtId="0" fontId="19" fillId="0" borderId="0" xfId="19" applyFont="1" applyBorder="1">
      <alignment vertical="top"/>
      <protection/>
    </xf>
    <xf numFmtId="0" fontId="19" fillId="0" borderId="0" xfId="19" applyFont="1">
      <alignment vertical="top"/>
      <protection/>
    </xf>
    <xf numFmtId="0" fontId="17" fillId="0" borderId="1" xfId="19" applyFont="1" applyBorder="1" applyAlignment="1">
      <alignment vertical="center" wrapText="1"/>
      <protection/>
    </xf>
    <xf numFmtId="0" fontId="19" fillId="0" borderId="0" xfId="19" applyFont="1" applyBorder="1" applyAlignment="1">
      <alignment vertical="center"/>
      <protection/>
    </xf>
    <xf numFmtId="0" fontId="19" fillId="0" borderId="0" xfId="19" applyFont="1" applyAlignment="1">
      <alignment vertical="center"/>
      <protection/>
    </xf>
    <xf numFmtId="0" fontId="15" fillId="0" borderId="1" xfId="19" applyFont="1" applyBorder="1" applyAlignment="1">
      <alignment vertical="center" wrapText="1"/>
      <protection/>
    </xf>
    <xf numFmtId="3" fontId="14" fillId="0" borderId="1" xfId="0" applyNumberFormat="1" applyFont="1" applyBorder="1" applyAlignment="1">
      <alignment vertical="center"/>
    </xf>
    <xf numFmtId="3" fontId="14" fillId="0" borderId="1" xfId="19" applyNumberFormat="1" applyFont="1" applyBorder="1" applyAlignment="1">
      <alignment vertical="center"/>
      <protection/>
    </xf>
    <xf numFmtId="0" fontId="16" fillId="0" borderId="0" xfId="19" applyFont="1" applyBorder="1" applyAlignment="1">
      <alignment vertical="center"/>
      <protection/>
    </xf>
    <xf numFmtId="0" fontId="16" fillId="0" borderId="0" xfId="19" applyFont="1" applyAlignment="1">
      <alignment vertical="center"/>
      <protection/>
    </xf>
    <xf numFmtId="3" fontId="7" fillId="0" borderId="1" xfId="0" applyNumberFormat="1" applyFont="1" applyBorder="1" applyAlignment="1">
      <alignment vertical="center"/>
    </xf>
    <xf numFmtId="3" fontId="15" fillId="0" borderId="1" xfId="19" applyNumberFormat="1" applyFont="1" applyBorder="1" applyAlignment="1">
      <alignment horizontal="right" vertical="center"/>
      <protection/>
    </xf>
    <xf numFmtId="182" fontId="14" fillId="0" borderId="1" xfId="19" applyNumberFormat="1" applyFont="1" applyBorder="1" applyAlignment="1">
      <alignment vertical="center"/>
      <protection/>
    </xf>
    <xf numFmtId="181" fontId="7" fillId="0" borderId="1" xfId="0" applyNumberFormat="1" applyFont="1" applyFill="1" applyBorder="1" applyAlignment="1" applyProtection="1">
      <alignment horizontal="right" vertical="center"/>
      <protection/>
    </xf>
    <xf numFmtId="181" fontId="20" fillId="0" borderId="1" xfId="0" applyNumberFormat="1" applyFont="1" applyFill="1" applyBorder="1" applyAlignment="1" applyProtection="1">
      <alignment horizontal="right" vertical="center"/>
      <protection/>
    </xf>
    <xf numFmtId="182" fontId="18" fillId="0" borderId="1" xfId="19" applyNumberFormat="1" applyFont="1" applyBorder="1" applyAlignment="1">
      <alignment vertical="center"/>
      <protection/>
    </xf>
    <xf numFmtId="0" fontId="16" fillId="0" borderId="1" xfId="19" applyFont="1" applyBorder="1" applyAlignment="1">
      <alignment vertical="center"/>
      <protection/>
    </xf>
    <xf numFmtId="49" fontId="21" fillId="0" borderId="0" xfId="19" applyNumberFormat="1" applyFont="1" applyBorder="1" applyAlignment="1">
      <alignment horizontal="left" vertical="center" wrapText="1"/>
      <protection/>
    </xf>
    <xf numFmtId="49" fontId="21" fillId="0" borderId="0" xfId="19" applyNumberFormat="1" applyFont="1" applyBorder="1" applyAlignment="1">
      <alignment horizontal="left" vertical="center" wrapText="1"/>
      <protection/>
    </xf>
    <xf numFmtId="0" fontId="16" fillId="0" borderId="0" xfId="19" applyFont="1" applyBorder="1" applyAlignment="1">
      <alignment vertical="center"/>
      <protection/>
    </xf>
    <xf numFmtId="0" fontId="21" fillId="0" borderId="0" xfId="19" applyFont="1" applyBorder="1" applyAlignment="1">
      <alignment vertical="center"/>
      <protection/>
    </xf>
    <xf numFmtId="3" fontId="18" fillId="0" borderId="0" xfId="19" applyNumberFormat="1" applyFont="1" applyBorder="1" applyAlignment="1">
      <alignment vertical="center"/>
      <protection/>
    </xf>
    <xf numFmtId="0" fontId="19" fillId="0" borderId="0" xfId="19" applyFont="1" applyBorder="1" applyAlignment="1">
      <alignment vertical="center"/>
      <protection/>
    </xf>
    <xf numFmtId="49" fontId="21" fillId="0" borderId="0" xfId="19" applyNumberFormat="1" applyFont="1" applyBorder="1" applyAlignment="1">
      <alignment horizontal="left" vertical="center"/>
      <protection/>
    </xf>
    <xf numFmtId="49" fontId="21" fillId="0" borderId="0" xfId="19" applyNumberFormat="1" applyFont="1" applyBorder="1" applyAlignment="1">
      <alignment horizontal="left" vertical="top" wrapText="1"/>
      <protection/>
    </xf>
    <xf numFmtId="49" fontId="21" fillId="0" borderId="0" xfId="19" applyNumberFormat="1" applyFont="1" applyBorder="1" applyAlignment="1">
      <alignment horizontal="left" vertical="top" wrapText="1"/>
      <protection/>
    </xf>
    <xf numFmtId="49" fontId="21" fillId="0" borderId="0" xfId="19" applyNumberFormat="1" applyFont="1" applyBorder="1" applyAlignment="1">
      <alignment horizontal="left" vertical="top" wrapText="1"/>
      <protection/>
    </xf>
    <xf numFmtId="0" fontId="5" fillId="0" borderId="0" xfId="19" applyAlignment="1">
      <alignment vertical="top"/>
      <protection/>
    </xf>
    <xf numFmtId="0" fontId="5" fillId="0" borderId="0" xfId="19">
      <alignment vertical="top"/>
      <protection/>
    </xf>
    <xf numFmtId="0" fontId="5" fillId="0" borderId="0" xfId="19" applyAlignment="1">
      <alignment horizontal="right" vertical="top"/>
      <protection/>
    </xf>
  </cellXfs>
  <cellStyles count="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九十三第二季--附表(附屬單位)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SheetLayoutView="100" workbookViewId="0" topLeftCell="A1">
      <pane xSplit="1" ySplit="4" topLeftCell="B5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G13" sqref="G13"/>
    </sheetView>
  </sheetViews>
  <sheetFormatPr defaultColWidth="9.00390625" defaultRowHeight="16.5"/>
  <cols>
    <col min="1" max="1" width="42.75390625" style="49" customWidth="1"/>
    <col min="2" max="4" width="15.875" style="49" customWidth="1"/>
    <col min="5" max="5" width="15.75390625" style="49" customWidth="1"/>
    <col min="6" max="6" width="15.875" style="50" customWidth="1"/>
    <col min="7" max="7" width="16.875" style="50" customWidth="1"/>
    <col min="8" max="16384" width="5.875" style="49" customWidth="1"/>
  </cols>
  <sheetData>
    <row r="1" spans="1:7" s="4" customFormat="1" ht="26.25" customHeight="1">
      <c r="A1" s="1" t="s">
        <v>7</v>
      </c>
      <c r="B1" s="2"/>
      <c r="C1" s="2"/>
      <c r="D1" s="2"/>
      <c r="E1" s="2"/>
      <c r="F1" s="2"/>
      <c r="G1" s="3"/>
    </row>
    <row r="2" spans="3:8" s="4" customFormat="1" ht="15.75" customHeight="1">
      <c r="C2" s="5"/>
      <c r="D2" s="5"/>
      <c r="E2" s="5"/>
      <c r="G2" s="6" t="s">
        <v>0</v>
      </c>
      <c r="H2" s="7"/>
    </row>
    <row r="3" spans="1:8" s="14" customFormat="1" ht="22.5" customHeight="1">
      <c r="A3" s="8" t="s">
        <v>8</v>
      </c>
      <c r="B3" s="9" t="s">
        <v>9</v>
      </c>
      <c r="C3" s="10" t="s">
        <v>10</v>
      </c>
      <c r="D3" s="11"/>
      <c r="E3" s="11"/>
      <c r="F3" s="11"/>
      <c r="G3" s="12"/>
      <c r="H3" s="13"/>
    </row>
    <row r="4" spans="1:8" s="14" customFormat="1" ht="51.75" customHeight="1">
      <c r="A4" s="15"/>
      <c r="B4" s="16"/>
      <c r="C4" s="17" t="s">
        <v>11</v>
      </c>
      <c r="D4" s="17" t="s">
        <v>12</v>
      </c>
      <c r="E4" s="17" t="s">
        <v>13</v>
      </c>
      <c r="F4" s="17" t="s">
        <v>14</v>
      </c>
      <c r="G4" s="18" t="s">
        <v>15</v>
      </c>
      <c r="H4" s="13"/>
    </row>
    <row r="5" spans="1:8" s="22" customFormat="1" ht="19.5" customHeight="1">
      <c r="A5" s="19" t="s">
        <v>16</v>
      </c>
      <c r="B5" s="20">
        <f>B6+B8+B14+B20+B28+B30</f>
        <v>120906</v>
      </c>
      <c r="C5" s="20">
        <f>C6+C8+C14+C20+C28+C30</f>
        <v>51833</v>
      </c>
      <c r="D5" s="20">
        <f>D6+D8+D14+D20+D28+D30</f>
        <v>109293</v>
      </c>
      <c r="E5" s="20">
        <f>E6+E8+E14+E20+E28+E30</f>
        <v>57460</v>
      </c>
      <c r="F5" s="20">
        <f aca="true" t="shared" si="0" ref="F5:F27">IF(E5/C5*100&lt;0,-E5/C5*100,E5/C5*100)</f>
        <v>110.8560183666776</v>
      </c>
      <c r="G5" s="20">
        <f aca="true" t="shared" si="1" ref="G5:G12">IF(D5/B5*100&lt;0,-D5/B5*100,D5/B5*100)</f>
        <v>90.39501761699171</v>
      </c>
      <c r="H5" s="21"/>
    </row>
    <row r="6" spans="1:8" s="25" customFormat="1" ht="22.5" customHeight="1">
      <c r="A6" s="23" t="s">
        <v>1</v>
      </c>
      <c r="B6" s="20">
        <f>B7</f>
        <v>123160</v>
      </c>
      <c r="C6" s="20">
        <f>C7</f>
        <v>62061</v>
      </c>
      <c r="D6" s="20">
        <f>D7</f>
        <v>114575</v>
      </c>
      <c r="E6" s="20">
        <f>E7</f>
        <v>52514</v>
      </c>
      <c r="F6" s="20">
        <f t="shared" si="0"/>
        <v>84.61674803822046</v>
      </c>
      <c r="G6" s="20">
        <f t="shared" si="1"/>
        <v>93.02939265995454</v>
      </c>
      <c r="H6" s="24"/>
    </row>
    <row r="7" spans="1:8" s="30" customFormat="1" ht="22.5" customHeight="1">
      <c r="A7" s="26" t="s">
        <v>2</v>
      </c>
      <c r="B7" s="27">
        <v>123160</v>
      </c>
      <c r="C7" s="27">
        <v>62061</v>
      </c>
      <c r="D7" s="27">
        <v>114575</v>
      </c>
      <c r="E7" s="28">
        <f>D7-C7</f>
        <v>52514</v>
      </c>
      <c r="F7" s="28">
        <f t="shared" si="0"/>
        <v>84.61674803822046</v>
      </c>
      <c r="G7" s="28">
        <f t="shared" si="1"/>
        <v>93.02939265995454</v>
      </c>
      <c r="H7" s="29"/>
    </row>
    <row r="8" spans="1:8" s="25" customFormat="1" ht="22.5" customHeight="1">
      <c r="A8" s="23" t="s">
        <v>3</v>
      </c>
      <c r="B8" s="20">
        <f>SUM(B9:B13)</f>
        <v>-32651</v>
      </c>
      <c r="C8" s="20">
        <f>SUM(C9:C13)</f>
        <v>-23586</v>
      </c>
      <c r="D8" s="20">
        <f>SUM(D9:D13)</f>
        <v>-25970</v>
      </c>
      <c r="E8" s="20">
        <f>SUM(E9:E13)</f>
        <v>-2384</v>
      </c>
      <c r="F8" s="20">
        <f t="shared" si="0"/>
        <v>10.107691003137456</v>
      </c>
      <c r="G8" s="20">
        <f t="shared" si="1"/>
        <v>79.5381458454565</v>
      </c>
      <c r="H8" s="24"/>
    </row>
    <row r="9" spans="1:8" s="30" customFormat="1" ht="22.5" customHeight="1">
      <c r="A9" s="26" t="s">
        <v>4</v>
      </c>
      <c r="B9" s="27">
        <v>3764</v>
      </c>
      <c r="C9" s="27">
        <v>809</v>
      </c>
      <c r="D9" s="27">
        <v>743</v>
      </c>
      <c r="E9" s="28">
        <f>D9-C9</f>
        <v>-66</v>
      </c>
      <c r="F9" s="28">
        <f t="shared" si="0"/>
        <v>8.15822002472188</v>
      </c>
      <c r="G9" s="28">
        <f t="shared" si="1"/>
        <v>19.73963868225292</v>
      </c>
      <c r="H9" s="29"/>
    </row>
    <row r="10" spans="1:8" s="30" customFormat="1" ht="22.5" customHeight="1">
      <c r="A10" s="26" t="s">
        <v>17</v>
      </c>
      <c r="B10" s="27">
        <v>11040</v>
      </c>
      <c r="C10" s="27">
        <v>6328</v>
      </c>
      <c r="D10" s="27">
        <v>283</v>
      </c>
      <c r="E10" s="28">
        <f>D10-C10</f>
        <v>-6045</v>
      </c>
      <c r="F10" s="28">
        <f t="shared" si="0"/>
        <v>95.52781289506953</v>
      </c>
      <c r="G10" s="28">
        <f t="shared" si="1"/>
        <v>2.5634057971014492</v>
      </c>
      <c r="H10" s="29"/>
    </row>
    <row r="11" spans="1:8" s="30" customFormat="1" ht="22.5" customHeight="1">
      <c r="A11" s="26" t="s">
        <v>18</v>
      </c>
      <c r="B11" s="27">
        <v>-47936</v>
      </c>
      <c r="C11" s="27">
        <v>-30831</v>
      </c>
      <c r="D11" s="27">
        <v>-27570</v>
      </c>
      <c r="E11" s="28">
        <f>D11-C11</f>
        <v>3261</v>
      </c>
      <c r="F11" s="28">
        <f t="shared" si="0"/>
        <v>10.577016639097012</v>
      </c>
      <c r="G11" s="28">
        <f t="shared" si="1"/>
        <v>57.51418558077437</v>
      </c>
      <c r="H11" s="29"/>
    </row>
    <row r="12" spans="1:8" s="30" customFormat="1" ht="22.5" customHeight="1">
      <c r="A12" s="26" t="s">
        <v>19</v>
      </c>
      <c r="B12" s="27">
        <v>885</v>
      </c>
      <c r="C12" s="27">
        <v>354</v>
      </c>
      <c r="D12" s="27">
        <v>524</v>
      </c>
      <c r="E12" s="28">
        <f>D12-C12</f>
        <v>170</v>
      </c>
      <c r="F12" s="28">
        <f t="shared" si="0"/>
        <v>48.0225988700565</v>
      </c>
      <c r="G12" s="28">
        <f t="shared" si="1"/>
        <v>59.2090395480226</v>
      </c>
      <c r="H12" s="29"/>
    </row>
    <row r="13" spans="1:8" s="30" customFormat="1" ht="22.5" customHeight="1">
      <c r="A13" s="26" t="s">
        <v>20</v>
      </c>
      <c r="B13" s="27">
        <v>-404</v>
      </c>
      <c r="C13" s="27">
        <v>-246</v>
      </c>
      <c r="D13" s="31">
        <v>50</v>
      </c>
      <c r="E13" s="28">
        <f>D13-C13</f>
        <v>296</v>
      </c>
      <c r="F13" s="28">
        <f t="shared" si="0"/>
        <v>120.32520325203254</v>
      </c>
      <c r="G13" s="32" t="s">
        <v>21</v>
      </c>
      <c r="H13" s="29"/>
    </row>
    <row r="14" spans="1:8" s="25" customFormat="1" ht="22.5" customHeight="1">
      <c r="A14" s="23" t="s">
        <v>5</v>
      </c>
      <c r="B14" s="20">
        <f>SUM(B15:B19)</f>
        <v>23402</v>
      </c>
      <c r="C14" s="20">
        <f>SUM(C15:C19)</f>
        <v>9606</v>
      </c>
      <c r="D14" s="20">
        <f>SUM(D15:D19)</f>
        <v>13004</v>
      </c>
      <c r="E14" s="20">
        <f>SUM(E15:E19)</f>
        <v>3398</v>
      </c>
      <c r="F14" s="20">
        <f t="shared" si="0"/>
        <v>35.37372475536123</v>
      </c>
      <c r="G14" s="20">
        <f aca="true" t="shared" si="2" ref="G14:G27">IF(D14/B14*100&lt;0,-D14/B14*100,D14/B14*100)</f>
        <v>55.56790017947184</v>
      </c>
      <c r="H14" s="24"/>
    </row>
    <row r="15" spans="1:8" s="25" customFormat="1" ht="22.5" customHeight="1">
      <c r="A15" s="26" t="s">
        <v>22</v>
      </c>
      <c r="B15" s="27">
        <v>429</v>
      </c>
      <c r="C15" s="27">
        <v>234</v>
      </c>
      <c r="D15" s="27">
        <v>252</v>
      </c>
      <c r="E15" s="28">
        <f>D15-C15</f>
        <v>18</v>
      </c>
      <c r="F15" s="28">
        <f t="shared" si="0"/>
        <v>7.6923076923076925</v>
      </c>
      <c r="G15" s="28">
        <f t="shared" si="2"/>
        <v>58.74125874125874</v>
      </c>
      <c r="H15" s="24"/>
    </row>
    <row r="16" spans="1:8" s="30" customFormat="1" ht="22.5" customHeight="1">
      <c r="A16" s="26" t="s">
        <v>23</v>
      </c>
      <c r="B16" s="27">
        <v>6366</v>
      </c>
      <c r="C16" s="27">
        <v>940</v>
      </c>
      <c r="D16" s="27">
        <v>2462</v>
      </c>
      <c r="E16" s="28">
        <f>D16-C16</f>
        <v>1522</v>
      </c>
      <c r="F16" s="28">
        <f t="shared" si="0"/>
        <v>161.91489361702128</v>
      </c>
      <c r="G16" s="28">
        <f t="shared" si="2"/>
        <v>38.67420672321709</v>
      </c>
      <c r="H16" s="29"/>
    </row>
    <row r="17" spans="1:8" s="30" customFormat="1" ht="22.5" customHeight="1">
      <c r="A17" s="26" t="s">
        <v>24</v>
      </c>
      <c r="B17" s="27">
        <v>7410</v>
      </c>
      <c r="C17" s="27">
        <v>3705</v>
      </c>
      <c r="D17" s="27">
        <v>5602</v>
      </c>
      <c r="E17" s="28">
        <f>D17-C17</f>
        <v>1897</v>
      </c>
      <c r="F17" s="28">
        <f t="shared" si="0"/>
        <v>51.20107962213225</v>
      </c>
      <c r="G17" s="28">
        <f t="shared" si="2"/>
        <v>75.60053981106613</v>
      </c>
      <c r="H17" s="29"/>
    </row>
    <row r="18" spans="1:8" s="30" customFormat="1" ht="22.5" customHeight="1">
      <c r="A18" s="26" t="s">
        <v>25</v>
      </c>
      <c r="B18" s="27">
        <v>100</v>
      </c>
      <c r="C18" s="27">
        <v>50</v>
      </c>
      <c r="D18" s="27">
        <v>62</v>
      </c>
      <c r="E18" s="28">
        <f>D18-C18</f>
        <v>12</v>
      </c>
      <c r="F18" s="28">
        <f t="shared" si="0"/>
        <v>24</v>
      </c>
      <c r="G18" s="28">
        <f t="shared" si="2"/>
        <v>62</v>
      </c>
      <c r="H18" s="29"/>
    </row>
    <row r="19" spans="1:8" s="30" customFormat="1" ht="22.5" customHeight="1">
      <c r="A19" s="26" t="s">
        <v>26</v>
      </c>
      <c r="B19" s="27">
        <v>9097</v>
      </c>
      <c r="C19" s="27">
        <v>4677</v>
      </c>
      <c r="D19" s="27">
        <v>4626</v>
      </c>
      <c r="E19" s="28">
        <f>D19-C19</f>
        <v>-51</v>
      </c>
      <c r="F19" s="28">
        <f t="shared" si="0"/>
        <v>1.0904425914047466</v>
      </c>
      <c r="G19" s="28">
        <f t="shared" si="2"/>
        <v>50.85192920743103</v>
      </c>
      <c r="H19" s="29"/>
    </row>
    <row r="20" spans="1:8" s="25" customFormat="1" ht="19.5" customHeight="1">
      <c r="A20" s="23" t="s">
        <v>6</v>
      </c>
      <c r="B20" s="20">
        <f>SUM(B21:B27)</f>
        <v>6995</v>
      </c>
      <c r="C20" s="20">
        <f>SUM(C21:C27)</f>
        <v>3752</v>
      </c>
      <c r="D20" s="20">
        <f>SUM(D21:D27)</f>
        <v>7684</v>
      </c>
      <c r="E20" s="20">
        <f>SUM(E21:E27)</f>
        <v>3932</v>
      </c>
      <c r="F20" s="20">
        <f t="shared" si="0"/>
        <v>104.79744136460553</v>
      </c>
      <c r="G20" s="20">
        <f t="shared" si="2"/>
        <v>109.84989278055754</v>
      </c>
      <c r="H20" s="24"/>
    </row>
    <row r="21" spans="1:8" s="30" customFormat="1" ht="22.5" customHeight="1">
      <c r="A21" s="26" t="s">
        <v>27</v>
      </c>
      <c r="B21" s="27">
        <v>10116</v>
      </c>
      <c r="C21" s="27">
        <v>5107</v>
      </c>
      <c r="D21" s="27">
        <v>7451</v>
      </c>
      <c r="E21" s="28">
        <f aca="true" t="shared" si="3" ref="E21:E27">D21-C21</f>
        <v>2344</v>
      </c>
      <c r="F21" s="28">
        <f t="shared" si="0"/>
        <v>45.897787350695125</v>
      </c>
      <c r="G21" s="28">
        <f t="shared" si="2"/>
        <v>73.65559509687624</v>
      </c>
      <c r="H21" s="29"/>
    </row>
    <row r="22" spans="1:8" s="30" customFormat="1" ht="19.5" customHeight="1">
      <c r="A22" s="26" t="s">
        <v>28</v>
      </c>
      <c r="B22" s="27">
        <v>-9767</v>
      </c>
      <c r="C22" s="27">
        <v>-4724</v>
      </c>
      <c r="D22" s="27">
        <v>-4385</v>
      </c>
      <c r="E22" s="28">
        <f t="shared" si="3"/>
        <v>339</v>
      </c>
      <c r="F22" s="28">
        <f t="shared" si="0"/>
        <v>7.176121930567316</v>
      </c>
      <c r="G22" s="28">
        <f t="shared" si="2"/>
        <v>44.89607863212859</v>
      </c>
      <c r="H22" s="29"/>
    </row>
    <row r="23" spans="1:8" s="30" customFormat="1" ht="19.5" customHeight="1">
      <c r="A23" s="26" t="s">
        <v>29</v>
      </c>
      <c r="B23" s="27">
        <v>508</v>
      </c>
      <c r="C23" s="27">
        <v>256</v>
      </c>
      <c r="D23" s="27">
        <v>309</v>
      </c>
      <c r="E23" s="33">
        <f t="shared" si="3"/>
        <v>53</v>
      </c>
      <c r="F23" s="28">
        <f t="shared" si="0"/>
        <v>20.703125</v>
      </c>
      <c r="G23" s="28">
        <f t="shared" si="2"/>
        <v>60.82677165354331</v>
      </c>
      <c r="H23" s="29"/>
    </row>
    <row r="24" spans="1:8" s="30" customFormat="1" ht="19.5" customHeight="1">
      <c r="A24" s="26" t="s">
        <v>30</v>
      </c>
      <c r="B24" s="27">
        <v>1289</v>
      </c>
      <c r="C24" s="27">
        <v>669</v>
      </c>
      <c r="D24" s="27">
        <v>861</v>
      </c>
      <c r="E24" s="28">
        <f t="shared" si="3"/>
        <v>192</v>
      </c>
      <c r="F24" s="28">
        <f t="shared" si="0"/>
        <v>28.699551569506728</v>
      </c>
      <c r="G24" s="28">
        <f t="shared" si="2"/>
        <v>66.79596586501164</v>
      </c>
      <c r="H24" s="29"/>
    </row>
    <row r="25" spans="1:8" s="30" customFormat="1" ht="19.5" customHeight="1">
      <c r="A25" s="26" t="s">
        <v>31</v>
      </c>
      <c r="B25" s="27">
        <v>2988</v>
      </c>
      <c r="C25" s="27">
        <v>1462</v>
      </c>
      <c r="D25" s="27">
        <v>1696</v>
      </c>
      <c r="E25" s="28">
        <f t="shared" si="3"/>
        <v>234</v>
      </c>
      <c r="F25" s="28">
        <f t="shared" si="0"/>
        <v>16.00547195622435</v>
      </c>
      <c r="G25" s="28">
        <f t="shared" si="2"/>
        <v>56.760374832663985</v>
      </c>
      <c r="H25" s="29"/>
    </row>
    <row r="26" spans="1:8" s="30" customFormat="1" ht="19.5" customHeight="1">
      <c r="A26" s="26" t="s">
        <v>32</v>
      </c>
      <c r="B26" s="27">
        <v>86</v>
      </c>
      <c r="C26" s="27">
        <v>46</v>
      </c>
      <c r="D26" s="27">
        <v>68</v>
      </c>
      <c r="E26" s="28">
        <f t="shared" si="3"/>
        <v>22</v>
      </c>
      <c r="F26" s="28">
        <f t="shared" si="0"/>
        <v>47.82608695652174</v>
      </c>
      <c r="G26" s="28">
        <f t="shared" si="2"/>
        <v>79.06976744186046</v>
      </c>
      <c r="H26" s="29"/>
    </row>
    <row r="27" spans="1:8" s="30" customFormat="1" ht="19.5" customHeight="1">
      <c r="A27" s="26" t="s">
        <v>33</v>
      </c>
      <c r="B27" s="27">
        <v>1775</v>
      </c>
      <c r="C27" s="27">
        <v>936</v>
      </c>
      <c r="D27" s="27">
        <v>1684</v>
      </c>
      <c r="E27" s="28">
        <f t="shared" si="3"/>
        <v>748</v>
      </c>
      <c r="F27" s="28">
        <f t="shared" si="0"/>
        <v>79.91452991452992</v>
      </c>
      <c r="G27" s="28">
        <f t="shared" si="2"/>
        <v>94.87323943661971</v>
      </c>
      <c r="H27" s="29"/>
    </row>
    <row r="28" spans="1:8" s="25" customFormat="1" ht="19.5" customHeight="1">
      <c r="A28" s="23" t="s">
        <v>34</v>
      </c>
      <c r="B28" s="34"/>
      <c r="C28" s="35"/>
      <c r="D28" s="35"/>
      <c r="E28" s="35"/>
      <c r="F28" s="35"/>
      <c r="G28" s="35"/>
      <c r="H28" s="24"/>
    </row>
    <row r="29" spans="1:8" s="30" customFormat="1" ht="19.5" customHeight="1">
      <c r="A29" s="26" t="s">
        <v>35</v>
      </c>
      <c r="B29" s="34"/>
      <c r="C29" s="34"/>
      <c r="D29" s="34"/>
      <c r="E29" s="34"/>
      <c r="F29" s="34"/>
      <c r="G29" s="34"/>
      <c r="H29" s="29"/>
    </row>
    <row r="30" spans="1:8" s="25" customFormat="1" ht="19.5" customHeight="1">
      <c r="A30" s="23" t="s">
        <v>36</v>
      </c>
      <c r="B30" s="36">
        <f aca="true" t="shared" si="4" ref="B30:G30">B31</f>
        <v>0</v>
      </c>
      <c r="C30" s="36">
        <f t="shared" si="4"/>
        <v>0</v>
      </c>
      <c r="D30" s="36">
        <f t="shared" si="4"/>
        <v>0</v>
      </c>
      <c r="E30" s="36">
        <f t="shared" si="4"/>
        <v>0</v>
      </c>
      <c r="F30" s="36">
        <f t="shared" si="4"/>
        <v>0</v>
      </c>
      <c r="G30" s="36">
        <f t="shared" si="4"/>
        <v>0</v>
      </c>
      <c r="H30" s="24"/>
    </row>
    <row r="31" spans="1:8" s="30" customFormat="1" ht="20.25" customHeight="1">
      <c r="A31" s="26" t="s">
        <v>37</v>
      </c>
      <c r="B31" s="37"/>
      <c r="C31" s="37"/>
      <c r="D31" s="37"/>
      <c r="E31" s="34"/>
      <c r="F31" s="37"/>
      <c r="G31" s="37"/>
      <c r="H31" s="29"/>
    </row>
    <row r="32" spans="1:7" s="40" customFormat="1" ht="12.75" customHeight="1">
      <c r="A32" s="38" t="s">
        <v>38</v>
      </c>
      <c r="B32" s="38"/>
      <c r="C32" s="38"/>
      <c r="D32" s="38"/>
      <c r="E32" s="38"/>
      <c r="F32" s="38"/>
      <c r="G32" s="39"/>
    </row>
    <row r="33" spans="1:7" s="43" customFormat="1" ht="12.75" customHeight="1">
      <c r="A33" s="41" t="s">
        <v>39</v>
      </c>
      <c r="B33" s="42"/>
      <c r="C33" s="42"/>
      <c r="D33" s="42"/>
      <c r="E33" s="42"/>
      <c r="F33" s="42"/>
      <c r="G33" s="42"/>
    </row>
    <row r="34" spans="1:7" s="40" customFormat="1" ht="12.75" customHeight="1">
      <c r="A34" s="44" t="s">
        <v>40</v>
      </c>
      <c r="B34" s="39"/>
      <c r="C34" s="39"/>
      <c r="D34" s="39"/>
      <c r="E34" s="39"/>
      <c r="F34" s="39"/>
      <c r="G34" s="39"/>
    </row>
    <row r="35" spans="1:7" s="40" customFormat="1" ht="12.75" customHeight="1">
      <c r="A35" s="38" t="s">
        <v>41</v>
      </c>
      <c r="B35" s="38"/>
      <c r="C35" s="38"/>
      <c r="D35" s="38"/>
      <c r="E35" s="38"/>
      <c r="F35" s="38"/>
      <c r="G35" s="38"/>
    </row>
    <row r="36" spans="1:7" s="48" customFormat="1" ht="14.25" customHeight="1">
      <c r="A36" s="45" t="s">
        <v>42</v>
      </c>
      <c r="B36" s="46"/>
      <c r="C36" s="46"/>
      <c r="D36" s="46"/>
      <c r="E36" s="46"/>
      <c r="F36" s="46"/>
      <c r="G36" s="47"/>
    </row>
  </sheetData>
  <mergeCells count="7">
    <mergeCell ref="A36:G36"/>
    <mergeCell ref="A1:G1"/>
    <mergeCell ref="A3:A4"/>
    <mergeCell ref="A32:F32"/>
    <mergeCell ref="C3:G3"/>
    <mergeCell ref="B3:B4"/>
    <mergeCell ref="A35:G35"/>
  </mergeCells>
  <printOptions horizontalCentered="1"/>
  <pageMargins left="0.1968503937007874" right="0.1968503937007874" top="0.7874015748031497" bottom="0.5118110236220472" header="0.5905511811023623" footer="0.31496062992125984"/>
  <pageSetup firstPageNumber="12" useFirstPageNumber="1" horizontalDpi="600" verticalDpi="600" orientation="landscape" paperSize="9" scale="90" r:id="rId1"/>
  <headerFooter alignWithMargins="0">
    <oddHeader>&amp;L&amp;"標楷體,標準"&amp;17附表&amp;"Times New Roman,標準"4</oddHeader>
    <oddFooter>&amp;C&amp;"Times New Roman,標準"&amp;13&amp;P</oddFooter>
  </headerFooter>
  <rowBreaks count="1" manualBreakCount="1">
    <brk id="2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2012-04-06T10:31:51Z</dcterms:created>
  <dcterms:modified xsi:type="dcterms:W3CDTF">2012-04-06T10:32:18Z</dcterms:modified>
  <cp:category/>
  <cp:version/>
  <cp:contentType/>
  <cp:contentStatus/>
</cp:coreProperties>
</file>