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歲出政事總表 (併)" sheetId="1" r:id="rId1"/>
    <sheet name="歲出政事 (經)" sheetId="2" r:id="rId2"/>
    <sheet name="歲出政事 (資) " sheetId="3" r:id="rId3"/>
    <sheet name="歲出政事" sheetId="4" r:id="rId4"/>
  </sheets>
  <externalReferences>
    <externalReference r:id="rId7"/>
  </externalReferences>
  <definedNames>
    <definedName name="_xlnm.Print_Area" localSheetId="3">'歲出政事'!$A$1:$M$27</definedName>
    <definedName name="_xlnm.Print_Area" localSheetId="1">'歲出政事 (經)'!$A$1:$J$31</definedName>
    <definedName name="_xlnm.Print_Area" localSheetId="2">'歲出政事 (資) '!$A$1:$J$31</definedName>
    <definedName name="_xlnm.Print_Area" localSheetId="0">'歲出政事總表 (併)'!$A$1:$J$31</definedName>
    <definedName name="_xlnm.Print_Titles" localSheetId="3">'歲出政事'!$1:$6</definedName>
    <definedName name="_xlnm.Print_Titles" localSheetId="1">'歲出政事 (經)'!$1:$6</definedName>
    <definedName name="_xlnm.Print_Titles" localSheetId="2">'歲出政事 (資) '!$1:$6</definedName>
    <definedName name="_xlnm.Print_Titles" localSheetId="0">'歲出政事總表 (併)'!$1:$6</definedName>
  </definedNames>
  <calcPr fullCalcOnLoad="1"/>
</workbook>
</file>

<file path=xl/sharedStrings.xml><?xml version="1.0" encoding="utf-8"?>
<sst xmlns="http://schemas.openxmlformats.org/spreadsheetml/2006/main" count="121" uniqueCount="83">
  <si>
    <t>中央</t>
  </si>
  <si>
    <t>政府</t>
  </si>
  <si>
    <t>歲出政事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</si>
  <si>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</si>
  <si>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</si>
  <si>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</si>
  <si>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</si>
  <si>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</si>
  <si>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石門水庫及其集水區整</t>
  </si>
  <si>
    <t>治計畫第2期特別決算</t>
  </si>
  <si>
    <t>別決算總表</t>
  </si>
  <si>
    <t>經資門併計</t>
  </si>
  <si>
    <t>中華民國98年度</t>
  </si>
  <si>
    <t>至100年度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</si>
  <si>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</si>
  <si>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細明體"/>
        <family val="3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</si>
  <si>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</si>
  <si>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</si>
  <si>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</si>
  <si>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</si>
  <si>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</si>
  <si>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</si>
  <si>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計</t>
  </si>
  <si>
    <t>(1.經濟發展支出)</t>
  </si>
  <si>
    <t>農業支出</t>
  </si>
  <si>
    <t>交通支出</t>
  </si>
  <si>
    <t>中央</t>
  </si>
  <si>
    <t>政府</t>
  </si>
  <si>
    <t>歲出政事</t>
  </si>
  <si>
    <t>別決算總表</t>
  </si>
  <si>
    <t>經常門</t>
  </si>
  <si>
    <t>中華民國98年度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</si>
  <si>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</si>
  <si>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</si>
  <si>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</si>
  <si>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</si>
  <si>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 xml:space="preserve"> </t>
    </r>
    <r>
      <rPr>
        <sz val="12"/>
        <rFont val="細明體"/>
        <family val="3"/>
      </rPr>
      <t>名　　　　稱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</si>
  <si>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</si>
  <si>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</si>
  <si>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</si>
  <si>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中央</t>
  </si>
  <si>
    <t>政府</t>
  </si>
  <si>
    <t>石門水庫及其集水區整</t>
  </si>
  <si>
    <t>治計畫第2期特別決算</t>
  </si>
  <si>
    <t>歲出政事</t>
  </si>
  <si>
    <t>別決算總表</t>
  </si>
  <si>
    <t>資本門</t>
  </si>
  <si>
    <t>中華民國98年度</t>
  </si>
  <si>
    <t>至100年度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</si>
  <si>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</si>
  <si>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</si>
  <si>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</si>
  <si>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</si>
  <si>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</si>
  <si>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細明體"/>
        <family val="3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</si>
  <si>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</si>
  <si>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</si>
  <si>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合    計</t>
  </si>
  <si>
    <t>(1.經濟發展支出)</t>
  </si>
  <si>
    <t>農業支出</t>
  </si>
  <si>
    <t>交通支出</t>
  </si>
  <si>
    <t>中華民國98年度</t>
  </si>
  <si>
    <t>至100年度</t>
  </si>
  <si>
    <t>項</t>
  </si>
  <si>
    <t>目</t>
  </si>
  <si>
    <t>節</t>
  </si>
  <si>
    <t>　合　　　　計　</t>
  </si>
  <si>
    <t>穩定供水設施及幹管改善</t>
  </si>
  <si>
    <t>別決算表</t>
  </si>
  <si>
    <r>
      <t xml:space="preserve"> </t>
    </r>
    <r>
      <rPr>
        <sz val="12"/>
        <rFont val="新細明體"/>
        <family val="1"/>
      </rPr>
      <t>名　　　　稱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</si>
  <si>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</si>
  <si>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</si>
  <si>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</si>
  <si>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(1.經濟發展支出)</t>
  </si>
  <si>
    <t>農業支出</t>
  </si>
  <si>
    <t>原住民族委員會</t>
  </si>
  <si>
    <t>集水區保育治理</t>
  </si>
  <si>
    <t>水利署及所屬</t>
  </si>
  <si>
    <t>緊急供水工程暨水庫更新改善</t>
  </si>
  <si>
    <t>林務局</t>
  </si>
  <si>
    <t>水土保持局</t>
  </si>
  <si>
    <t>交通支出</t>
  </si>
  <si>
    <t>公路總局及所屬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</si>
</sst>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u val="single"/>
      <sz val="1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b/>
      <u val="single"/>
      <sz val="15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13" fillId="0" borderId="8" xfId="0" applyFont="1" applyBorder="1" applyAlignment="1" quotePrefix="1">
      <alignment horizontal="center" vertical="center"/>
    </xf>
    <xf numFmtId="0" fontId="13" fillId="0" borderId="9" xfId="0" applyFont="1" applyBorder="1" applyAlignment="1" quotePrefix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right"/>
    </xf>
    <xf numFmtId="186" fontId="1" fillId="0" borderId="13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186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49" fontId="18" fillId="0" borderId="14" xfId="15" applyNumberFormat="1" applyFont="1" applyBorder="1" applyAlignment="1">
      <alignment horizontal="left" vertical="center" wrapText="1"/>
    </xf>
    <xf numFmtId="186" fontId="0" fillId="0" borderId="12" xfId="0" applyNumberFormat="1" applyFont="1" applyBorder="1" applyAlignment="1">
      <alignment horizontal="right"/>
    </xf>
    <xf numFmtId="186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8" fillId="0" borderId="12" xfId="15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left" wrapText="1" indent="2"/>
    </xf>
    <xf numFmtId="184" fontId="0" fillId="0" borderId="12" xfId="0" applyNumberFormat="1" applyFont="1" applyBorder="1" applyAlignment="1">
      <alignment horizontal="right"/>
    </xf>
    <xf numFmtId="186" fontId="0" fillId="0" borderId="12" xfId="0" applyNumberFormat="1" applyFont="1" applyBorder="1" applyAlignment="1" quotePrefix="1">
      <alignment horizontal="right"/>
    </xf>
    <xf numFmtId="184" fontId="0" fillId="0" borderId="15" xfId="0" applyNumberFormat="1" applyFont="1" applyBorder="1" applyAlignment="1">
      <alignment horizontal="right"/>
    </xf>
    <xf numFmtId="0" fontId="16" fillId="0" borderId="12" xfId="0" applyFont="1" applyBorder="1" applyAlignment="1">
      <alignment/>
    </xf>
    <xf numFmtId="184" fontId="1" fillId="0" borderId="12" xfId="0" applyNumberFormat="1" applyFont="1" applyBorder="1" applyAlignment="1">
      <alignment horizontal="right"/>
    </xf>
    <xf numFmtId="184" fontId="1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12" fillId="0" borderId="16" xfId="0" applyFont="1" applyBorder="1" applyAlignment="1">
      <alignment horizontal="left" wrapText="1" indent="2"/>
    </xf>
    <xf numFmtId="184" fontId="0" fillId="0" borderId="16" xfId="0" applyNumberFormat="1" applyFont="1" applyBorder="1" applyAlignment="1">
      <alignment horizontal="right"/>
    </xf>
    <xf numFmtId="186" fontId="0" fillId="0" borderId="16" xfId="0" applyNumberFormat="1" applyFont="1" applyBorder="1" applyAlignment="1" quotePrefix="1">
      <alignment horizontal="right"/>
    </xf>
    <xf numFmtId="184" fontId="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3" fillId="0" borderId="7" xfId="0" applyFont="1" applyBorder="1" applyAlignment="1" quotePrefix="1">
      <alignment horizontal="center" vertical="center"/>
    </xf>
    <xf numFmtId="0" fontId="20" fillId="0" borderId="0" xfId="0" applyFont="1" applyAlignment="1">
      <alignment vertical="center"/>
    </xf>
    <xf numFmtId="186" fontId="0" fillId="0" borderId="15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16" fillId="0" borderId="14" xfId="15" applyNumberFormat="1" applyFont="1" applyBorder="1" applyAlignment="1">
      <alignment horizontal="left" vertical="center" wrapText="1"/>
    </xf>
    <xf numFmtId="186" fontId="1" fillId="0" borderId="15" xfId="0" applyNumberFormat="1" applyFont="1" applyBorder="1" applyAlignment="1">
      <alignment horizontal="right" vertical="center"/>
    </xf>
    <xf numFmtId="186" fontId="1" fillId="0" borderId="14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top"/>
    </xf>
    <xf numFmtId="49" fontId="21" fillId="0" borderId="14" xfId="15" applyNumberFormat="1" applyFont="1" applyBorder="1" applyAlignment="1">
      <alignment horizontal="left" vertical="top" wrapText="1"/>
    </xf>
    <xf numFmtId="186" fontId="22" fillId="0" borderId="15" xfId="0" applyNumberFormat="1" applyFont="1" applyBorder="1" applyAlignment="1">
      <alignment horizontal="right" vertical="center"/>
    </xf>
    <xf numFmtId="186" fontId="22" fillId="0" borderId="14" xfId="0" applyNumberFormat="1" applyFont="1" applyBorder="1" applyAlignment="1">
      <alignment horizontal="right" vertical="center"/>
    </xf>
    <xf numFmtId="186" fontId="22" fillId="0" borderId="1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top"/>
    </xf>
    <xf numFmtId="49" fontId="16" fillId="0" borderId="18" xfId="15" applyNumberFormat="1" applyFont="1" applyBorder="1" applyAlignment="1">
      <alignment horizontal="left" vertical="top" wrapText="1"/>
    </xf>
    <xf numFmtId="186" fontId="22" fillId="0" borderId="17" xfId="0" applyNumberFormat="1" applyFont="1" applyBorder="1" applyAlignment="1">
      <alignment horizontal="right" vertical="center"/>
    </xf>
    <xf numFmtId="186" fontId="22" fillId="0" borderId="18" xfId="0" applyNumberFormat="1" applyFont="1" applyBorder="1" applyAlignment="1">
      <alignment horizontal="right" vertical="center"/>
    </xf>
    <xf numFmtId="186" fontId="22" fillId="0" borderId="16" xfId="0" applyNumberFormat="1" applyFont="1" applyBorder="1" applyAlignment="1">
      <alignment horizontal="right" vertical="center"/>
    </xf>
    <xf numFmtId="199" fontId="0" fillId="0" borderId="0" xfId="0" applyNumberFormat="1" applyAlignment="1">
      <alignment/>
    </xf>
    <xf numFmtId="18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99" fontId="23" fillId="0" borderId="15" xfId="0" applyNumberFormat="1" applyFont="1" applyBorder="1" applyAlignment="1">
      <alignment horizontal="right" vertical="center"/>
    </xf>
    <xf numFmtId="199" fontId="23" fillId="0" borderId="0" xfId="0" applyNumberFormat="1" applyFont="1" applyBorder="1" applyAlignment="1">
      <alignment horizontal="right" vertical="center"/>
    </xf>
    <xf numFmtId="199" fontId="22" fillId="0" borderId="15" xfId="0" applyNumberFormat="1" applyFont="1" applyBorder="1" applyAlignment="1">
      <alignment horizontal="right" vertical="center"/>
    </xf>
    <xf numFmtId="199" fontId="22" fillId="0" borderId="14" xfId="0" applyNumberFormat="1" applyFont="1" applyBorder="1" applyAlignment="1">
      <alignment horizontal="right" vertical="center"/>
    </xf>
    <xf numFmtId="199" fontId="22" fillId="0" borderId="12" xfId="0" applyNumberFormat="1" applyFont="1" applyBorder="1" applyAlignment="1">
      <alignment horizontal="right" vertical="center"/>
    </xf>
    <xf numFmtId="199" fontId="22" fillId="0" borderId="17" xfId="0" applyNumberFormat="1" applyFont="1" applyBorder="1" applyAlignment="1">
      <alignment horizontal="right" vertical="center"/>
    </xf>
    <xf numFmtId="199" fontId="22" fillId="0" borderId="18" xfId="0" applyNumberFormat="1" applyFont="1" applyBorder="1" applyAlignment="1">
      <alignment horizontal="right" vertical="center"/>
    </xf>
    <xf numFmtId="199" fontId="22" fillId="0" borderId="16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86" fontId="22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wrapText="1" indent="2"/>
    </xf>
    <xf numFmtId="186" fontId="23" fillId="0" borderId="12" xfId="0" applyNumberFormat="1" applyFont="1" applyBorder="1" applyAlignment="1">
      <alignment horizontal="right" vertical="center"/>
    </xf>
    <xf numFmtId="186" fontId="23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30707;&#38272;&#27700;&#24235;&#31532;2&#26399;&#20057;&#36019;&#2777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出機關 (併-總說明用) "/>
      <sheetName val="歲出機關 (併)"/>
      <sheetName val="歲出機關 (經)"/>
      <sheetName val="歲出機關 (資)"/>
    </sheetNames>
    <sheetDataSet>
      <sheetData sheetId="2">
        <row r="11">
          <cell r="F11">
            <v>145500000</v>
          </cell>
          <cell r="G11">
            <v>-4050000</v>
          </cell>
          <cell r="I11">
            <v>130983208</v>
          </cell>
          <cell r="J11">
            <v>0</v>
          </cell>
          <cell r="K11">
            <v>0</v>
          </cell>
        </row>
        <row r="16">
          <cell r="F16">
            <v>200000000</v>
          </cell>
          <cell r="G16">
            <v>0</v>
          </cell>
          <cell r="I16">
            <v>64629995</v>
          </cell>
          <cell r="J16">
            <v>2860876</v>
          </cell>
          <cell r="K16">
            <v>132509129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60040000</v>
          </cell>
          <cell r="G18">
            <v>0</v>
          </cell>
          <cell r="I18">
            <v>53722151</v>
          </cell>
          <cell r="J18">
            <v>0</v>
          </cell>
          <cell r="K18">
            <v>0</v>
          </cell>
        </row>
        <row r="28">
          <cell r="F28">
            <v>9000000</v>
          </cell>
          <cell r="G28">
            <v>0</v>
          </cell>
          <cell r="I28">
            <v>8888674</v>
          </cell>
          <cell r="J28">
            <v>0</v>
          </cell>
          <cell r="K28">
            <v>0</v>
          </cell>
        </row>
        <row r="32">
          <cell r="F32">
            <v>58000000</v>
          </cell>
          <cell r="G32">
            <v>0</v>
          </cell>
          <cell r="I32">
            <v>56973203</v>
          </cell>
          <cell r="J32">
            <v>0</v>
          </cell>
          <cell r="K32">
            <v>0</v>
          </cell>
        </row>
      </sheetData>
      <sheetData sheetId="3">
        <row r="11">
          <cell r="F11">
            <v>4500000</v>
          </cell>
          <cell r="G11">
            <v>4050000</v>
          </cell>
          <cell r="I11">
            <v>7971630</v>
          </cell>
          <cell r="J11">
            <v>0</v>
          </cell>
          <cell r="K11">
            <v>0</v>
          </cell>
        </row>
        <row r="16">
          <cell r="F16">
            <v>5745260000</v>
          </cell>
          <cell r="G16">
            <v>0</v>
          </cell>
          <cell r="I16">
            <v>1101966200</v>
          </cell>
          <cell r="J16">
            <v>249885321</v>
          </cell>
          <cell r="K16">
            <v>4365480158</v>
          </cell>
        </row>
        <row r="17">
          <cell r="F17">
            <v>2199000000</v>
          </cell>
          <cell r="G17">
            <v>0</v>
          </cell>
          <cell r="I17">
            <v>746243196</v>
          </cell>
          <cell r="J17">
            <v>0</v>
          </cell>
          <cell r="K17">
            <v>1452756804</v>
          </cell>
        </row>
        <row r="18">
          <cell r="F18">
            <v>138000000</v>
          </cell>
          <cell r="G18">
            <v>0</v>
          </cell>
          <cell r="I18">
            <v>105489270</v>
          </cell>
          <cell r="J18">
            <v>0</v>
          </cell>
          <cell r="K18">
            <v>0</v>
          </cell>
        </row>
        <row r="23">
          <cell r="F23">
            <v>318000000</v>
          </cell>
          <cell r="G23">
            <v>0</v>
          </cell>
          <cell r="I23">
            <v>293038529</v>
          </cell>
          <cell r="J23">
            <v>0</v>
          </cell>
          <cell r="K23">
            <v>0</v>
          </cell>
        </row>
        <row r="28">
          <cell r="F28">
            <v>231000000</v>
          </cell>
          <cell r="G28">
            <v>0</v>
          </cell>
          <cell r="I28">
            <v>128560428</v>
          </cell>
          <cell r="J28">
            <v>0</v>
          </cell>
          <cell r="K28">
            <v>0</v>
          </cell>
        </row>
        <row r="32">
          <cell r="F32">
            <v>1921700000</v>
          </cell>
          <cell r="G32">
            <v>0</v>
          </cell>
          <cell r="I32">
            <v>1025049133</v>
          </cell>
          <cell r="J32">
            <v>41276743</v>
          </cell>
          <cell r="K32">
            <v>121752937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zoomScaleSheetLayoutView="85" workbookViewId="0" topLeftCell="A1">
      <selection activeCell="C13" sqref="C13"/>
    </sheetView>
  </sheetViews>
  <sheetFormatPr defaultColWidth="9.00390625" defaultRowHeight="15.75"/>
  <cols>
    <col min="1" max="1" width="3.625" style="0" customWidth="1"/>
    <col min="2" max="2" width="27.25390625" style="0" customWidth="1"/>
    <col min="3" max="5" width="17.625" style="0" customWidth="1"/>
    <col min="6" max="6" width="17.25390625" style="0" customWidth="1"/>
    <col min="7" max="7" width="15.25390625" style="0" customWidth="1"/>
    <col min="8" max="8" width="16.625" style="0" customWidth="1"/>
    <col min="9" max="9" width="17.75390625" style="0" customWidth="1"/>
    <col min="10" max="10" width="19.00390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8</v>
      </c>
      <c r="F2" s="3" t="s">
        <v>9</v>
      </c>
      <c r="G2" s="3"/>
    </row>
    <row r="3" spans="1:7" s="4" customFormat="1" ht="30" customHeight="1">
      <c r="A3" s="6"/>
      <c r="B3" s="7"/>
      <c r="E3" s="2" t="s">
        <v>2</v>
      </c>
      <c r="F3" s="3" t="s">
        <v>10</v>
      </c>
      <c r="G3" s="3"/>
    </row>
    <row r="4" spans="1:10" s="4" customFormat="1" ht="24.75" customHeight="1" thickBot="1">
      <c r="A4" s="8" t="s">
        <v>11</v>
      </c>
      <c r="B4" s="9"/>
      <c r="E4" s="10" t="s">
        <v>12</v>
      </c>
      <c r="F4" s="11" t="s">
        <v>13</v>
      </c>
      <c r="G4" s="12"/>
      <c r="J4" s="13" t="s">
        <v>3</v>
      </c>
    </row>
    <row r="5" spans="1:10" s="22" customFormat="1" ht="20.25" customHeight="1">
      <c r="A5" s="14" t="s">
        <v>4</v>
      </c>
      <c r="B5" s="15"/>
      <c r="C5" s="16"/>
      <c r="D5" s="17" t="s">
        <v>5</v>
      </c>
      <c r="E5" s="18"/>
      <c r="F5" s="19" t="s">
        <v>6</v>
      </c>
      <c r="G5" s="19"/>
      <c r="H5" s="20"/>
      <c r="I5" s="18"/>
      <c r="J5" s="21" t="s">
        <v>14</v>
      </c>
    </row>
    <row r="6" spans="1:10" s="22" customFormat="1" ht="22.5" customHeight="1">
      <c r="A6" s="23" t="s">
        <v>7</v>
      </c>
      <c r="B6" s="24" t="s">
        <v>15</v>
      </c>
      <c r="C6" s="23" t="s">
        <v>16</v>
      </c>
      <c r="D6" s="23" t="s">
        <v>17</v>
      </c>
      <c r="E6" s="25" t="s">
        <v>18</v>
      </c>
      <c r="F6" s="23" t="s">
        <v>19</v>
      </c>
      <c r="G6" s="23" t="s">
        <v>20</v>
      </c>
      <c r="H6" s="23" t="s">
        <v>21</v>
      </c>
      <c r="I6" s="25" t="s">
        <v>18</v>
      </c>
      <c r="J6" s="26"/>
    </row>
    <row r="7" spans="1:10" ht="24.75" customHeight="1">
      <c r="A7" s="27"/>
      <c r="B7" s="28" t="s">
        <v>22</v>
      </c>
      <c r="C7" s="29">
        <f>'歲出政事 (經)'!C7+'歲出政事 (資) '!C7</f>
        <v>11030000000</v>
      </c>
      <c r="D7" s="29">
        <f>'歲出政事 (經)'!D7+'歲出政事 (資) '!D7</f>
        <v>0</v>
      </c>
      <c r="E7" s="29">
        <f>'歲出政事 (經)'!E7+'歲出政事 (資) '!E7</f>
        <v>11030000000</v>
      </c>
      <c r="F7" s="29">
        <f>'歲出政事 (經)'!F7+'歲出政事 (資) '!F7</f>
        <v>3723515617</v>
      </c>
      <c r="G7" s="29">
        <f>'歲出政事 (經)'!G7+'歲出政事 (資) '!G7</f>
        <v>294022940</v>
      </c>
      <c r="H7" s="29">
        <f>'歲出政事 (經)'!H7+'歲出政事 (資) '!H7</f>
        <v>6072499028</v>
      </c>
      <c r="I7" s="29">
        <f>'歲出政事 (經)'!I7+'歲出政事 (資) '!I7</f>
        <v>10090037585</v>
      </c>
      <c r="J7" s="30">
        <f>'歲出政事 (經)'!J7+'歲出政事 (資) '!J7</f>
        <v>-939962415</v>
      </c>
    </row>
    <row r="8" spans="1:10" s="34" customFormat="1" ht="24" customHeight="1">
      <c r="A8" s="31"/>
      <c r="B8" s="32" t="s">
        <v>23</v>
      </c>
      <c r="C8" s="29">
        <f>'歲出政事 (經)'!C8+'歲出政事 (資) '!C8</f>
        <v>11030000000</v>
      </c>
      <c r="D8" s="29">
        <f>'歲出政事 (經)'!D8+'歲出政事 (資) '!D8</f>
        <v>0</v>
      </c>
      <c r="E8" s="29">
        <f>'歲出政事 (經)'!E8+'歲出政事 (資) '!E8</f>
        <v>11030000000</v>
      </c>
      <c r="F8" s="29">
        <f>'歲出政事 (經)'!F8+'歲出政事 (資) '!F8</f>
        <v>3723515617</v>
      </c>
      <c r="G8" s="29">
        <f>'歲出政事 (經)'!G8+'歲出政事 (資) '!G8</f>
        <v>294022940</v>
      </c>
      <c r="H8" s="29">
        <f>'歲出政事 (經)'!H8+'歲出政事 (資) '!H8</f>
        <v>6072499028</v>
      </c>
      <c r="I8" s="29">
        <f>'歲出政事 (經)'!I8+'歲出政事 (資) '!I8</f>
        <v>10090037585</v>
      </c>
      <c r="J8" s="33">
        <f>'歲出政事 (經)'!J8+'歲出政事 (資) '!J8</f>
        <v>-939962415</v>
      </c>
    </row>
    <row r="9" spans="1:10" s="39" customFormat="1" ht="24.75" customHeight="1">
      <c r="A9" s="35">
        <v>1</v>
      </c>
      <c r="B9" s="36" t="s">
        <v>24</v>
      </c>
      <c r="C9" s="37">
        <f>'歲出政事 (經)'!C9+'歲出政事 (資) '!C9</f>
        <v>10712000000</v>
      </c>
      <c r="D9" s="37">
        <f>'歲出政事 (經)'!D9+'歲出政事 (資) '!D9</f>
        <v>0</v>
      </c>
      <c r="E9" s="37">
        <f>'歲出政事 (經)'!E9+'歲出政事 (資) '!E9</f>
        <v>10712000000</v>
      </c>
      <c r="F9" s="37">
        <f>'歲出政事 (經)'!F9+'歲出政事 (資) '!F9</f>
        <v>3430477088</v>
      </c>
      <c r="G9" s="37">
        <f>'歲出政事 (經)'!G9+'歲出政事 (資) '!G9</f>
        <v>294022940</v>
      </c>
      <c r="H9" s="37">
        <f>'歲出政事 (經)'!H9+'歲出政事 (資) '!H9</f>
        <v>6072499028</v>
      </c>
      <c r="I9" s="37">
        <f>'歲出政事 (經)'!I9+'歲出政事 (資) '!I9</f>
        <v>9796999056</v>
      </c>
      <c r="J9" s="38">
        <f>'歲出政事 (經)'!J9+'歲出政事 (資) '!J9</f>
        <v>-915000944</v>
      </c>
    </row>
    <row r="10" spans="1:10" s="39" customFormat="1" ht="24" customHeight="1">
      <c r="A10" s="35">
        <v>2</v>
      </c>
      <c r="B10" s="36" t="s">
        <v>25</v>
      </c>
      <c r="C10" s="37">
        <f>'歲出政事 (資) '!C10</f>
        <v>318000000</v>
      </c>
      <c r="D10" s="37">
        <f>'歲出政事 (資) '!D10</f>
        <v>0</v>
      </c>
      <c r="E10" s="37">
        <f>'歲出政事 (資) '!E10</f>
        <v>318000000</v>
      </c>
      <c r="F10" s="37">
        <f>'歲出政事 (資) '!F10</f>
        <v>293038529</v>
      </c>
      <c r="G10" s="37">
        <f>'歲出政事 (資) '!G10</f>
        <v>0</v>
      </c>
      <c r="H10" s="37">
        <f>'歲出政事 (資) '!H10</f>
        <v>0</v>
      </c>
      <c r="I10" s="37">
        <f>'歲出政事 (資) '!I10</f>
        <v>293038529</v>
      </c>
      <c r="J10" s="38">
        <f>'歲出政事 (資) '!J10</f>
        <v>-24961471</v>
      </c>
    </row>
    <row r="11" spans="1:10" s="39" customFormat="1" ht="24" customHeight="1">
      <c r="A11" s="35"/>
      <c r="B11" s="40"/>
      <c r="C11" s="37"/>
      <c r="D11" s="37"/>
      <c r="E11" s="37"/>
      <c r="F11" s="37"/>
      <c r="G11" s="37"/>
      <c r="H11" s="37"/>
      <c r="I11" s="37"/>
      <c r="J11" s="38"/>
    </row>
    <row r="12" spans="1:10" s="39" customFormat="1" ht="24" customHeight="1">
      <c r="A12" s="35"/>
      <c r="B12" s="40"/>
      <c r="C12" s="37"/>
      <c r="D12" s="37"/>
      <c r="E12" s="37"/>
      <c r="F12" s="37"/>
      <c r="G12" s="37"/>
      <c r="H12" s="37"/>
      <c r="I12" s="37"/>
      <c r="J12" s="38"/>
    </row>
    <row r="13" spans="1:10" s="39" customFormat="1" ht="24" customHeight="1">
      <c r="A13" s="35"/>
      <c r="B13" s="40"/>
      <c r="C13" s="37"/>
      <c r="D13" s="37"/>
      <c r="E13" s="37"/>
      <c r="F13" s="37"/>
      <c r="G13" s="37"/>
      <c r="H13" s="37"/>
      <c r="I13" s="37"/>
      <c r="J13" s="38"/>
    </row>
    <row r="14" spans="1:10" s="39" customFormat="1" ht="24" customHeight="1">
      <c r="A14" s="35"/>
      <c r="B14" s="40"/>
      <c r="C14" s="37"/>
      <c r="D14" s="37"/>
      <c r="E14" s="37"/>
      <c r="F14" s="37"/>
      <c r="G14" s="37"/>
      <c r="H14" s="37"/>
      <c r="I14" s="37"/>
      <c r="J14" s="38"/>
    </row>
    <row r="15" spans="1:10" s="39" customFormat="1" ht="24" customHeight="1">
      <c r="A15" s="35"/>
      <c r="B15" s="40"/>
      <c r="C15" s="37"/>
      <c r="D15" s="37"/>
      <c r="E15" s="37"/>
      <c r="F15" s="37"/>
      <c r="G15" s="37"/>
      <c r="H15" s="37"/>
      <c r="I15" s="37"/>
      <c r="J15" s="38"/>
    </row>
    <row r="16" spans="1:10" s="39" customFormat="1" ht="24" customHeight="1">
      <c r="A16" s="35"/>
      <c r="B16" s="40"/>
      <c r="C16" s="37"/>
      <c r="D16" s="37"/>
      <c r="E16" s="37"/>
      <c r="F16" s="37"/>
      <c r="G16" s="37"/>
      <c r="H16" s="37"/>
      <c r="I16" s="37"/>
      <c r="J16" s="38"/>
    </row>
    <row r="17" spans="1:10" s="39" customFormat="1" ht="24" customHeight="1">
      <c r="A17" s="35"/>
      <c r="B17" s="40"/>
      <c r="C17" s="37"/>
      <c r="D17" s="37"/>
      <c r="E17" s="37"/>
      <c r="F17" s="37"/>
      <c r="G17" s="37"/>
      <c r="H17" s="37"/>
      <c r="I17" s="37"/>
      <c r="J17" s="38"/>
    </row>
    <row r="18" spans="1:10" s="39" customFormat="1" ht="24" customHeight="1">
      <c r="A18" s="35"/>
      <c r="B18" s="40"/>
      <c r="C18" s="37"/>
      <c r="D18" s="37"/>
      <c r="E18" s="37"/>
      <c r="F18" s="37"/>
      <c r="G18" s="37"/>
      <c r="H18" s="37"/>
      <c r="I18" s="37"/>
      <c r="J18" s="38"/>
    </row>
    <row r="19" spans="1:10" s="39" customFormat="1" ht="24" customHeight="1">
      <c r="A19" s="35"/>
      <c r="B19" s="40"/>
      <c r="C19" s="37"/>
      <c r="D19" s="37"/>
      <c r="E19" s="37"/>
      <c r="F19" s="37"/>
      <c r="G19" s="37"/>
      <c r="H19" s="37"/>
      <c r="I19" s="37"/>
      <c r="J19" s="38"/>
    </row>
    <row r="20" spans="1:10" s="39" customFormat="1" ht="24" customHeight="1">
      <c r="A20" s="35"/>
      <c r="B20" s="40"/>
      <c r="C20" s="37"/>
      <c r="D20" s="37"/>
      <c r="E20" s="37"/>
      <c r="F20" s="37"/>
      <c r="G20" s="37"/>
      <c r="H20" s="37"/>
      <c r="I20" s="37"/>
      <c r="J20" s="38"/>
    </row>
    <row r="21" spans="1:10" s="39" customFormat="1" ht="24" customHeight="1">
      <c r="A21" s="35"/>
      <c r="B21" s="40"/>
      <c r="C21" s="37"/>
      <c r="D21" s="37"/>
      <c r="E21" s="37"/>
      <c r="F21" s="37"/>
      <c r="G21" s="37"/>
      <c r="H21" s="37"/>
      <c r="I21" s="37"/>
      <c r="J21" s="38"/>
    </row>
    <row r="22" spans="1:10" s="39" customFormat="1" ht="24" customHeight="1">
      <c r="A22" s="35"/>
      <c r="B22" s="40"/>
      <c r="C22" s="37"/>
      <c r="D22" s="37"/>
      <c r="E22" s="37"/>
      <c r="F22" s="37"/>
      <c r="G22" s="37"/>
      <c r="H22" s="37"/>
      <c r="I22" s="37"/>
      <c r="J22" s="38"/>
    </row>
    <row r="23" spans="1:10" s="39" customFormat="1" ht="24" customHeight="1">
      <c r="A23" s="35"/>
      <c r="B23" s="40"/>
      <c r="C23" s="37"/>
      <c r="D23" s="37"/>
      <c r="E23" s="37"/>
      <c r="F23" s="37"/>
      <c r="G23" s="37"/>
      <c r="H23" s="37"/>
      <c r="I23" s="37"/>
      <c r="J23" s="38"/>
    </row>
    <row r="24" spans="1:10" s="39" customFormat="1" ht="24" customHeight="1">
      <c r="A24" s="35"/>
      <c r="B24" s="40"/>
      <c r="C24" s="37"/>
      <c r="D24" s="37"/>
      <c r="E24" s="37"/>
      <c r="F24" s="37"/>
      <c r="G24" s="37"/>
      <c r="H24" s="37"/>
      <c r="I24" s="37"/>
      <c r="J24" s="38"/>
    </row>
    <row r="25" spans="1:10" s="39" customFormat="1" ht="24" customHeight="1">
      <c r="A25" s="35"/>
      <c r="B25" s="40"/>
      <c r="C25" s="37"/>
      <c r="D25" s="37"/>
      <c r="E25" s="37"/>
      <c r="F25" s="37"/>
      <c r="G25" s="37"/>
      <c r="H25" s="37"/>
      <c r="I25" s="37"/>
      <c r="J25" s="38"/>
    </row>
    <row r="26" spans="1:10" s="39" customFormat="1" ht="24" customHeight="1">
      <c r="A26" s="35"/>
      <c r="B26" s="40"/>
      <c r="C26" s="37"/>
      <c r="D26" s="37"/>
      <c r="E26" s="37"/>
      <c r="F26" s="37"/>
      <c r="G26" s="37"/>
      <c r="H26" s="37"/>
      <c r="I26" s="37"/>
      <c r="J26" s="38"/>
    </row>
    <row r="27" spans="1:10" s="39" customFormat="1" ht="24" customHeight="1">
      <c r="A27" s="35"/>
      <c r="B27" s="40"/>
      <c r="C27" s="37"/>
      <c r="D27" s="37"/>
      <c r="E27" s="37"/>
      <c r="F27" s="37"/>
      <c r="G27" s="37"/>
      <c r="H27" s="37"/>
      <c r="I27" s="37"/>
      <c r="J27" s="38"/>
    </row>
    <row r="28" spans="1:10" s="39" customFormat="1" ht="24" customHeight="1">
      <c r="A28" s="35"/>
      <c r="B28" s="40"/>
      <c r="C28" s="37"/>
      <c r="D28" s="37"/>
      <c r="E28" s="37"/>
      <c r="F28" s="37"/>
      <c r="G28" s="37"/>
      <c r="H28" s="37"/>
      <c r="I28" s="37"/>
      <c r="J28" s="38"/>
    </row>
    <row r="29" spans="1:10" ht="23.25" customHeight="1">
      <c r="A29" s="41"/>
      <c r="B29" s="42"/>
      <c r="C29" s="43"/>
      <c r="D29" s="43"/>
      <c r="E29" s="43"/>
      <c r="F29" s="43"/>
      <c r="G29" s="43"/>
      <c r="H29" s="43"/>
      <c r="I29" s="44"/>
      <c r="J29" s="45"/>
    </row>
    <row r="30" spans="1:10" ht="24" customHeight="1">
      <c r="A30" s="41"/>
      <c r="B30" s="46"/>
      <c r="C30" s="47"/>
      <c r="D30" s="47"/>
      <c r="E30" s="47"/>
      <c r="F30" s="47"/>
      <c r="G30" s="47"/>
      <c r="H30" s="47"/>
      <c r="I30" s="47"/>
      <c r="J30" s="48"/>
    </row>
    <row r="31" spans="1:10" s="54" customFormat="1" ht="33" customHeight="1" thickBot="1">
      <c r="A31" s="49"/>
      <c r="B31" s="50"/>
      <c r="C31" s="51"/>
      <c r="D31" s="51"/>
      <c r="E31" s="51"/>
      <c r="F31" s="51"/>
      <c r="G31" s="51"/>
      <c r="H31" s="51"/>
      <c r="I31" s="52"/>
      <c r="J31" s="53"/>
    </row>
  </sheetData>
  <mergeCells count="3">
    <mergeCell ref="J5:J6"/>
    <mergeCell ref="A5:B5"/>
    <mergeCell ref="A4:B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SheetLayoutView="75" workbookViewId="0" topLeftCell="A1">
      <selection activeCell="J7" sqref="J7"/>
    </sheetView>
  </sheetViews>
  <sheetFormatPr defaultColWidth="9.00390625" defaultRowHeight="15.75"/>
  <cols>
    <col min="1" max="1" width="3.75390625" style="55" customWidth="1"/>
    <col min="2" max="2" width="27.125" style="0" customWidth="1"/>
    <col min="3" max="3" width="16.625" style="0" customWidth="1"/>
    <col min="4" max="4" width="16.125" style="0" customWidth="1"/>
    <col min="5" max="5" width="17.25390625" style="0" customWidth="1"/>
    <col min="6" max="6" width="16.625" style="0" customWidth="1"/>
    <col min="7" max="7" width="16.125" style="0" customWidth="1"/>
    <col min="8" max="10" width="17.125" style="0" customWidth="1"/>
  </cols>
  <sheetData>
    <row r="1" spans="5:6" ht="24.75" customHeight="1">
      <c r="E1" s="2" t="s">
        <v>26</v>
      </c>
      <c r="F1" s="3" t="s">
        <v>27</v>
      </c>
    </row>
    <row r="2" spans="1:6" s="4" customFormat="1" ht="27.75" customHeight="1">
      <c r="A2" s="56"/>
      <c r="B2" s="5"/>
      <c r="E2" s="2" t="s">
        <v>8</v>
      </c>
      <c r="F2" s="3" t="s">
        <v>9</v>
      </c>
    </row>
    <row r="3" spans="1:6" s="4" customFormat="1" ht="27.75" customHeight="1">
      <c r="A3" s="57"/>
      <c r="B3" s="7"/>
      <c r="E3" s="2" t="s">
        <v>28</v>
      </c>
      <c r="F3" s="3" t="s">
        <v>29</v>
      </c>
    </row>
    <row r="4" spans="1:10" s="4" customFormat="1" ht="24.75" customHeight="1" thickBot="1">
      <c r="A4" s="58" t="s">
        <v>30</v>
      </c>
      <c r="B4" s="59"/>
      <c r="E4" s="10" t="s">
        <v>31</v>
      </c>
      <c r="F4" s="11" t="s">
        <v>13</v>
      </c>
      <c r="I4" s="60"/>
      <c r="J4" s="13" t="s">
        <v>32</v>
      </c>
    </row>
    <row r="5" spans="1:11" s="22" customFormat="1" ht="21" customHeight="1">
      <c r="A5" s="14" t="s">
        <v>33</v>
      </c>
      <c r="B5" s="15"/>
      <c r="C5" s="16"/>
      <c r="D5" s="17" t="s">
        <v>34</v>
      </c>
      <c r="E5" s="18"/>
      <c r="F5" s="19" t="s">
        <v>35</v>
      </c>
      <c r="G5" s="19"/>
      <c r="H5" s="20"/>
      <c r="I5" s="18"/>
      <c r="J5" s="61" t="s">
        <v>14</v>
      </c>
      <c r="K5" s="62"/>
    </row>
    <row r="6" spans="1:11" s="22" customFormat="1" ht="23.25" customHeight="1">
      <c r="A6" s="23" t="s">
        <v>7</v>
      </c>
      <c r="B6" s="24" t="s">
        <v>36</v>
      </c>
      <c r="C6" s="23" t="s">
        <v>16</v>
      </c>
      <c r="D6" s="23" t="s">
        <v>17</v>
      </c>
      <c r="E6" s="25" t="s">
        <v>18</v>
      </c>
      <c r="F6" s="23" t="s">
        <v>37</v>
      </c>
      <c r="G6" s="23" t="s">
        <v>38</v>
      </c>
      <c r="H6" s="23" t="s">
        <v>39</v>
      </c>
      <c r="I6" s="25" t="s">
        <v>18</v>
      </c>
      <c r="J6" s="26"/>
      <c r="K6" s="62"/>
    </row>
    <row r="7" spans="1:10" ht="24" customHeight="1">
      <c r="A7" s="27"/>
      <c r="B7" s="28" t="s">
        <v>22</v>
      </c>
      <c r="C7" s="29">
        <f>C8</f>
        <v>472540000</v>
      </c>
      <c r="D7" s="29">
        <f>D8</f>
        <v>-4050000</v>
      </c>
      <c r="E7" s="29">
        <f>C7+D7</f>
        <v>468490000</v>
      </c>
      <c r="F7" s="29">
        <f>F8</f>
        <v>315197231</v>
      </c>
      <c r="G7" s="29">
        <f>G8</f>
        <v>2860876</v>
      </c>
      <c r="H7" s="29">
        <f>H8</f>
        <v>132509129</v>
      </c>
      <c r="I7" s="29">
        <f>SUM(F7:H7)</f>
        <v>450567236</v>
      </c>
      <c r="J7" s="33">
        <f>I7-E7</f>
        <v>-17922764</v>
      </c>
    </row>
    <row r="8" spans="1:10" s="34" customFormat="1" ht="24" customHeight="1">
      <c r="A8" s="31"/>
      <c r="B8" s="32" t="s">
        <v>23</v>
      </c>
      <c r="C8" s="29">
        <f>C9</f>
        <v>472540000</v>
      </c>
      <c r="D8" s="29">
        <f aca="true" t="shared" si="0" ref="D8:J8">D9</f>
        <v>-4050000</v>
      </c>
      <c r="E8" s="29">
        <f>C8+D8</f>
        <v>468490000</v>
      </c>
      <c r="F8" s="29">
        <f t="shared" si="0"/>
        <v>315197231</v>
      </c>
      <c r="G8" s="29">
        <f t="shared" si="0"/>
        <v>2860876</v>
      </c>
      <c r="H8" s="29">
        <f t="shared" si="0"/>
        <v>132509129</v>
      </c>
      <c r="I8" s="29">
        <f>SUM(F8:H8)</f>
        <v>450567236</v>
      </c>
      <c r="J8" s="33">
        <f t="shared" si="0"/>
        <v>-17922764</v>
      </c>
    </row>
    <row r="9" spans="1:10" s="66" customFormat="1" ht="24" customHeight="1">
      <c r="A9" s="35">
        <v>1</v>
      </c>
      <c r="B9" s="36" t="s">
        <v>24</v>
      </c>
      <c r="C9" s="63">
        <f>'[1]歲出機關 (經)'!F11+'[1]歲出機關 (經)'!F16+'[1]歲出機關 (經)'!F17+'[1]歲出機關 (經)'!F18+'[1]歲出機關 (經)'!F28+'[1]歲出機關 (經)'!F32</f>
        <v>472540000</v>
      </c>
      <c r="D9" s="63">
        <f>'[1]歲出機關 (經)'!G11+'[1]歲出機關 (經)'!G16+'[1]歲出機關 (經)'!G17+'[1]歲出機關 (經)'!G18+'[1]歲出機關 (經)'!G28+'[1]歲出機關 (經)'!G32</f>
        <v>-4050000</v>
      </c>
      <c r="E9" s="64">
        <f>C9+D9</f>
        <v>468490000</v>
      </c>
      <c r="F9" s="65">
        <f>'[1]歲出機關 (經)'!I11+'[1]歲出機關 (經)'!I16+'[1]歲出機關 (經)'!I17+'[1]歲出機關 (經)'!I18+'[1]歲出機關 (經)'!I28+'[1]歲出機關 (經)'!I32</f>
        <v>315197231</v>
      </c>
      <c r="G9" s="63">
        <f>'[1]歲出機關 (經)'!J11+'[1]歲出機關 (經)'!J16+'[1]歲出機關 (經)'!J17+'[1]歲出機關 (經)'!J18+'[1]歲出機關 (經)'!J28+'[1]歲出機關 (經)'!J32</f>
        <v>2860876</v>
      </c>
      <c r="H9" s="64">
        <f>'[1]歲出機關 (經)'!K11+'[1]歲出機關 (經)'!K16+'[1]歲出機關 (經)'!K17+'[1]歲出機關 (經)'!K18+'[1]歲出機關 (經)'!K28+'[1]歲出機關 (經)'!K32</f>
        <v>132509129</v>
      </c>
      <c r="I9" s="63">
        <f>SUM(F9:H9)</f>
        <v>450567236</v>
      </c>
      <c r="J9" s="63">
        <f>I9-E9</f>
        <v>-17922764</v>
      </c>
    </row>
    <row r="10" spans="1:10" s="66" customFormat="1" ht="24" customHeight="1">
      <c r="A10" s="35"/>
      <c r="B10" s="36"/>
      <c r="C10" s="63"/>
      <c r="D10" s="63"/>
      <c r="E10" s="64"/>
      <c r="F10" s="65"/>
      <c r="G10" s="63"/>
      <c r="H10" s="63"/>
      <c r="I10" s="63"/>
      <c r="J10" s="63"/>
    </row>
    <row r="11" spans="1:10" s="66" customFormat="1" ht="24" customHeight="1">
      <c r="A11" s="35"/>
      <c r="B11" s="36"/>
      <c r="C11" s="63"/>
      <c r="D11" s="63"/>
      <c r="E11" s="64"/>
      <c r="F11" s="65"/>
      <c r="G11" s="63"/>
      <c r="H11" s="63"/>
      <c r="I11" s="63"/>
      <c r="J11" s="63"/>
    </row>
    <row r="12" spans="1:10" s="66" customFormat="1" ht="24" customHeight="1">
      <c r="A12" s="35"/>
      <c r="B12" s="36"/>
      <c r="C12" s="63"/>
      <c r="D12" s="63"/>
      <c r="E12" s="64"/>
      <c r="F12" s="65"/>
      <c r="G12" s="63"/>
      <c r="H12" s="63"/>
      <c r="I12" s="63"/>
      <c r="J12" s="63"/>
    </row>
    <row r="13" spans="1:10" s="66" customFormat="1" ht="24" customHeight="1">
      <c r="A13" s="35"/>
      <c r="B13" s="36"/>
      <c r="C13" s="63"/>
      <c r="D13" s="63"/>
      <c r="E13" s="64"/>
      <c r="F13" s="65"/>
      <c r="G13" s="63"/>
      <c r="H13" s="63"/>
      <c r="I13" s="63"/>
      <c r="J13" s="63"/>
    </row>
    <row r="14" spans="1:10" s="66" customFormat="1" ht="24" customHeight="1">
      <c r="A14" s="35"/>
      <c r="B14" s="36"/>
      <c r="C14" s="63"/>
      <c r="D14" s="63"/>
      <c r="E14" s="64"/>
      <c r="F14" s="65"/>
      <c r="G14" s="63"/>
      <c r="H14" s="63"/>
      <c r="I14" s="63"/>
      <c r="J14" s="63"/>
    </row>
    <row r="15" spans="1:10" s="66" customFormat="1" ht="24" customHeight="1">
      <c r="A15" s="35"/>
      <c r="B15" s="36"/>
      <c r="C15" s="63"/>
      <c r="D15" s="63"/>
      <c r="E15" s="64"/>
      <c r="F15" s="65"/>
      <c r="G15" s="63"/>
      <c r="H15" s="63"/>
      <c r="I15" s="63"/>
      <c r="J15" s="63"/>
    </row>
    <row r="16" spans="1:10" s="66" customFormat="1" ht="24" customHeight="1">
      <c r="A16" s="35"/>
      <c r="B16" s="36"/>
      <c r="C16" s="63"/>
      <c r="D16" s="63"/>
      <c r="E16" s="64"/>
      <c r="F16" s="65"/>
      <c r="G16" s="63"/>
      <c r="H16" s="63"/>
      <c r="I16" s="63"/>
      <c r="J16" s="63"/>
    </row>
    <row r="17" spans="1:10" s="66" customFormat="1" ht="24" customHeight="1">
      <c r="A17" s="35"/>
      <c r="B17" s="36"/>
      <c r="C17" s="63"/>
      <c r="D17" s="63"/>
      <c r="E17" s="64"/>
      <c r="F17" s="65"/>
      <c r="G17" s="63"/>
      <c r="H17" s="63"/>
      <c r="I17" s="63"/>
      <c r="J17" s="63"/>
    </row>
    <row r="18" spans="1:10" s="66" customFormat="1" ht="24" customHeight="1">
      <c r="A18" s="35"/>
      <c r="B18" s="36"/>
      <c r="C18" s="63"/>
      <c r="D18" s="63"/>
      <c r="E18" s="64"/>
      <c r="F18" s="65"/>
      <c r="G18" s="63"/>
      <c r="H18" s="63"/>
      <c r="I18" s="63"/>
      <c r="J18" s="63"/>
    </row>
    <row r="19" spans="1:10" s="66" customFormat="1" ht="24" customHeight="1">
      <c r="A19" s="35"/>
      <c r="B19" s="36"/>
      <c r="C19" s="63"/>
      <c r="D19" s="63"/>
      <c r="E19" s="64"/>
      <c r="F19" s="65"/>
      <c r="G19" s="63"/>
      <c r="H19" s="63"/>
      <c r="I19" s="63"/>
      <c r="J19" s="63"/>
    </row>
    <row r="20" spans="1:10" s="66" customFormat="1" ht="24" customHeight="1">
      <c r="A20" s="35"/>
      <c r="B20" s="36"/>
      <c r="C20" s="63"/>
      <c r="D20" s="63"/>
      <c r="E20" s="64"/>
      <c r="F20" s="65"/>
      <c r="G20" s="63"/>
      <c r="H20" s="63"/>
      <c r="I20" s="63"/>
      <c r="J20" s="63"/>
    </row>
    <row r="21" spans="1:10" s="66" customFormat="1" ht="24" customHeight="1">
      <c r="A21" s="35"/>
      <c r="B21" s="36"/>
      <c r="C21" s="63"/>
      <c r="D21" s="63"/>
      <c r="E21" s="64"/>
      <c r="F21" s="65"/>
      <c r="G21" s="63"/>
      <c r="H21" s="63"/>
      <c r="I21" s="63"/>
      <c r="J21" s="63"/>
    </row>
    <row r="22" spans="1:10" s="66" customFormat="1" ht="24" customHeight="1">
      <c r="A22" s="35"/>
      <c r="B22" s="36"/>
      <c r="C22" s="63"/>
      <c r="D22" s="63"/>
      <c r="E22" s="64"/>
      <c r="F22" s="65"/>
      <c r="G22" s="63"/>
      <c r="H22" s="63"/>
      <c r="I22" s="63"/>
      <c r="J22" s="63"/>
    </row>
    <row r="23" spans="1:10" s="66" customFormat="1" ht="24" customHeight="1">
      <c r="A23" s="35"/>
      <c r="B23" s="36"/>
      <c r="C23" s="63"/>
      <c r="D23" s="63"/>
      <c r="E23" s="64"/>
      <c r="F23" s="65"/>
      <c r="G23" s="63"/>
      <c r="H23" s="63"/>
      <c r="I23" s="63"/>
      <c r="J23" s="63"/>
    </row>
    <row r="24" spans="1:10" s="4" customFormat="1" ht="24" customHeight="1">
      <c r="A24" s="35"/>
      <c r="B24" s="67"/>
      <c r="C24" s="68"/>
      <c r="D24" s="68"/>
      <c r="E24" s="69"/>
      <c r="F24" s="70"/>
      <c r="G24" s="68"/>
      <c r="H24" s="68"/>
      <c r="I24" s="68"/>
      <c r="J24" s="68"/>
    </row>
    <row r="25" spans="1:10" s="4" customFormat="1" ht="24" customHeight="1">
      <c r="A25" s="35"/>
      <c r="B25" s="67"/>
      <c r="C25" s="68"/>
      <c r="D25" s="68"/>
      <c r="E25" s="69"/>
      <c r="F25" s="70"/>
      <c r="G25" s="68"/>
      <c r="H25" s="68"/>
      <c r="I25" s="68"/>
      <c r="J25" s="68"/>
    </row>
    <row r="26" spans="1:10" s="4" customFormat="1" ht="24" customHeight="1">
      <c r="A26" s="35"/>
      <c r="B26" s="67"/>
      <c r="C26" s="68"/>
      <c r="D26" s="68"/>
      <c r="E26" s="69"/>
      <c r="F26" s="70"/>
      <c r="G26" s="68"/>
      <c r="H26" s="68"/>
      <c r="I26" s="68"/>
      <c r="J26" s="68"/>
    </row>
    <row r="27" spans="1:10" s="4" customFormat="1" ht="24" customHeight="1">
      <c r="A27" s="35"/>
      <c r="B27" s="67"/>
      <c r="C27" s="68"/>
      <c r="D27" s="68"/>
      <c r="E27" s="69"/>
      <c r="F27" s="70"/>
      <c r="G27" s="68"/>
      <c r="H27" s="68"/>
      <c r="I27" s="68"/>
      <c r="J27" s="68"/>
    </row>
    <row r="28" spans="1:10" s="4" customFormat="1" ht="24" customHeight="1">
      <c r="A28" s="35"/>
      <c r="B28" s="67"/>
      <c r="C28" s="68"/>
      <c r="D28" s="68"/>
      <c r="E28" s="69"/>
      <c r="F28" s="70"/>
      <c r="G28" s="68"/>
      <c r="H28" s="68"/>
      <c r="I28" s="68"/>
      <c r="J28" s="68"/>
    </row>
    <row r="29" spans="1:10" s="4" customFormat="1" ht="24" customHeight="1">
      <c r="A29" s="35"/>
      <c r="B29" s="67"/>
      <c r="C29" s="68"/>
      <c r="D29" s="68"/>
      <c r="E29" s="69"/>
      <c r="F29" s="70"/>
      <c r="G29" s="68"/>
      <c r="H29" s="68"/>
      <c r="I29" s="68"/>
      <c r="J29" s="68"/>
    </row>
    <row r="30" spans="1:10" ht="24" customHeight="1">
      <c r="A30" s="71"/>
      <c r="B30" s="72"/>
      <c r="C30" s="73"/>
      <c r="D30" s="73"/>
      <c r="E30" s="74"/>
      <c r="F30" s="75"/>
      <c r="G30" s="73"/>
      <c r="H30" s="73"/>
      <c r="I30" s="73"/>
      <c r="J30" s="73"/>
    </row>
    <row r="31" spans="1:10" ht="30.75" customHeight="1" thickBot="1">
      <c r="A31" s="76"/>
      <c r="B31" s="77"/>
      <c r="C31" s="78"/>
      <c r="D31" s="78"/>
      <c r="E31" s="79"/>
      <c r="F31" s="80"/>
      <c r="G31" s="78"/>
      <c r="H31" s="78"/>
      <c r="I31" s="78"/>
      <c r="J31" s="78"/>
    </row>
    <row r="32" ht="24.75" customHeight="1"/>
    <row r="33" ht="24" customHeight="1">
      <c r="E33" s="81"/>
    </row>
  </sheetData>
  <mergeCells count="3">
    <mergeCell ref="J5:J6"/>
    <mergeCell ref="A5:B5"/>
    <mergeCell ref="A4:B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SheetLayoutView="75" workbookViewId="0" topLeftCell="A1">
      <selection activeCell="J7" sqref="J7"/>
    </sheetView>
  </sheetViews>
  <sheetFormatPr defaultColWidth="9.00390625" defaultRowHeight="15.75"/>
  <cols>
    <col min="1" max="1" width="3.625" style="55" customWidth="1"/>
    <col min="2" max="2" width="27.125" style="0" customWidth="1"/>
    <col min="3" max="3" width="20.00390625" style="0" customWidth="1"/>
    <col min="4" max="4" width="16.125" style="0" customWidth="1"/>
    <col min="5" max="5" width="18.875" style="0" customWidth="1"/>
    <col min="6" max="6" width="19.25390625" style="0" customWidth="1"/>
    <col min="7" max="7" width="16.125" style="0" customWidth="1"/>
    <col min="8" max="8" width="17.125" style="0" customWidth="1"/>
    <col min="9" max="9" width="19.375" style="0" customWidth="1"/>
    <col min="10" max="10" width="18.25390625" style="0" customWidth="1"/>
  </cols>
  <sheetData>
    <row r="1" spans="5:6" ht="24.75" customHeight="1">
      <c r="E1" s="2" t="s">
        <v>40</v>
      </c>
      <c r="F1" s="3" t="s">
        <v>41</v>
      </c>
    </row>
    <row r="2" spans="1:6" s="4" customFormat="1" ht="27.75" customHeight="1">
      <c r="A2" s="56"/>
      <c r="B2" s="5"/>
      <c r="E2" s="2" t="s">
        <v>42</v>
      </c>
      <c r="F2" s="3" t="s">
        <v>43</v>
      </c>
    </row>
    <row r="3" spans="1:6" s="4" customFormat="1" ht="27.75" customHeight="1">
      <c r="A3" s="57"/>
      <c r="B3" s="7"/>
      <c r="E3" s="2" t="s">
        <v>44</v>
      </c>
      <c r="F3" s="3" t="s">
        <v>45</v>
      </c>
    </row>
    <row r="4" spans="1:10" s="4" customFormat="1" ht="24.75" customHeight="1" thickBot="1">
      <c r="A4" s="58" t="s">
        <v>46</v>
      </c>
      <c r="B4" s="59"/>
      <c r="E4" s="10" t="s">
        <v>47</v>
      </c>
      <c r="F4" s="11" t="s">
        <v>48</v>
      </c>
      <c r="I4" s="60"/>
      <c r="J4" s="13" t="s">
        <v>49</v>
      </c>
    </row>
    <row r="5" spans="1:11" s="22" customFormat="1" ht="21" customHeight="1">
      <c r="A5" s="14" t="s">
        <v>50</v>
      </c>
      <c r="B5" s="15"/>
      <c r="C5" s="16"/>
      <c r="D5" s="17" t="s">
        <v>51</v>
      </c>
      <c r="E5" s="18"/>
      <c r="F5" s="19" t="s">
        <v>52</v>
      </c>
      <c r="G5" s="19"/>
      <c r="H5" s="20"/>
      <c r="I5" s="18"/>
      <c r="J5" s="61" t="s">
        <v>53</v>
      </c>
      <c r="K5" s="62"/>
    </row>
    <row r="6" spans="1:11" s="22" customFormat="1" ht="23.25" customHeight="1">
      <c r="A6" s="23" t="s">
        <v>7</v>
      </c>
      <c r="B6" s="24" t="s">
        <v>54</v>
      </c>
      <c r="C6" s="23" t="s">
        <v>55</v>
      </c>
      <c r="D6" s="23" t="s">
        <v>56</v>
      </c>
      <c r="E6" s="25" t="s">
        <v>18</v>
      </c>
      <c r="F6" s="23" t="s">
        <v>37</v>
      </c>
      <c r="G6" s="23" t="s">
        <v>38</v>
      </c>
      <c r="H6" s="23" t="s">
        <v>39</v>
      </c>
      <c r="I6" s="25" t="s">
        <v>18</v>
      </c>
      <c r="J6" s="26"/>
      <c r="K6" s="62"/>
    </row>
    <row r="7" spans="1:10" s="66" customFormat="1" ht="27" customHeight="1">
      <c r="A7" s="27"/>
      <c r="B7" s="28" t="s">
        <v>57</v>
      </c>
      <c r="C7" s="68">
        <f>C8</f>
        <v>10557460000</v>
      </c>
      <c r="D7" s="68">
        <f>D8</f>
        <v>4050000</v>
      </c>
      <c r="E7" s="69">
        <f>C7+D7</f>
        <v>10561510000</v>
      </c>
      <c r="F7" s="70">
        <f>F8</f>
        <v>3408318386</v>
      </c>
      <c r="G7" s="68">
        <f>G8</f>
        <v>291162064</v>
      </c>
      <c r="H7" s="68">
        <f>H8</f>
        <v>5939989899</v>
      </c>
      <c r="I7" s="68">
        <f>SUM(F7:H7)</f>
        <v>9639470349</v>
      </c>
      <c r="J7" s="68">
        <f>I7-E7</f>
        <v>-922039651</v>
      </c>
    </row>
    <row r="8" spans="1:10" s="34" customFormat="1" ht="25.5" customHeight="1">
      <c r="A8" s="31"/>
      <c r="B8" s="32" t="s">
        <v>58</v>
      </c>
      <c r="C8" s="82">
        <f>C9+C10</f>
        <v>10557460000</v>
      </c>
      <c r="D8" s="82">
        <f>D9+D10</f>
        <v>4050000</v>
      </c>
      <c r="E8" s="82">
        <f>C8+D8</f>
        <v>10561510000</v>
      </c>
      <c r="F8" s="82">
        <f>F9+F10</f>
        <v>3408318386</v>
      </c>
      <c r="G8" s="82">
        <f>G9+G10</f>
        <v>291162064</v>
      </c>
      <c r="H8" s="82">
        <f>H9+H10</f>
        <v>5939989899</v>
      </c>
      <c r="I8" s="68">
        <f>SUM(F8:H8)</f>
        <v>9639470349</v>
      </c>
      <c r="J8" s="68">
        <f>I8-E8</f>
        <v>-922039651</v>
      </c>
    </row>
    <row r="9" spans="1:15" s="4" customFormat="1" ht="25.5" customHeight="1">
      <c r="A9" s="35">
        <v>1</v>
      </c>
      <c r="B9" s="36" t="s">
        <v>59</v>
      </c>
      <c r="C9" s="63">
        <f>'[1]歲出機關 (資)'!F11+'[1]歲出機關 (資)'!F16+'[1]歲出機關 (資)'!F17+'[1]歲出機關 (資)'!F18+'[1]歲出機關 (資)'!F28+'[1]歲出機關 (資)'!F32</f>
        <v>10239460000</v>
      </c>
      <c r="D9" s="63">
        <f>'[1]歲出機關 (資)'!G11+'[1]歲出機關 (資)'!G16+'[1]歲出機關 (資)'!G17+'[1]歲出機關 (資)'!G18+'[1]歲出機關 (資)'!G28+'[1]歲出機關 (資)'!G32</f>
        <v>4050000</v>
      </c>
      <c r="E9" s="64">
        <f>C9+D9</f>
        <v>10243510000</v>
      </c>
      <c r="F9" s="65">
        <f>'[1]歲出機關 (資)'!I11+'[1]歲出機關 (資)'!I16+'[1]歲出機關 (資)'!I17+'[1]歲出機關 (資)'!I18+'[1]歲出機關 (資)'!I28+'[1]歲出機關 (資)'!I32</f>
        <v>3115279857</v>
      </c>
      <c r="G9" s="63">
        <f>'[1]歲出機關 (資)'!J11+'[1]歲出機關 (資)'!J16+'[1]歲出機關 (資)'!J17+'[1]歲出機關 (資)'!J18+'[1]歲出機關 (資)'!J28+'[1]歲出機關 (資)'!J32</f>
        <v>291162064</v>
      </c>
      <c r="H9" s="63">
        <f>'[1]歲出機關 (資)'!K11+'[1]歲出機關 (資)'!K16+'[1]歲出機關 (資)'!K17+'[1]歲出機關 (資)'!K18+'[1]歲出機關 (資)'!K28+'[1]歲出機關 (資)'!K32</f>
        <v>5939989899</v>
      </c>
      <c r="I9" s="63">
        <f>SUM(F9:H9)</f>
        <v>9346431820</v>
      </c>
      <c r="J9" s="63">
        <f>I9-E9</f>
        <v>-897078180</v>
      </c>
      <c r="K9" s="83"/>
      <c r="L9" s="83"/>
      <c r="M9" s="83"/>
      <c r="N9" s="83"/>
      <c r="O9" s="83"/>
    </row>
    <row r="10" spans="1:10" s="83" customFormat="1" ht="25.5" customHeight="1">
      <c r="A10" s="35">
        <v>2</v>
      </c>
      <c r="B10" s="36" t="s">
        <v>60</v>
      </c>
      <c r="C10" s="63">
        <f>'[1]歲出機關 (資)'!F23</f>
        <v>318000000</v>
      </c>
      <c r="D10" s="84">
        <f>'[1]歲出機關 (資)'!G23</f>
        <v>0</v>
      </c>
      <c r="E10" s="64">
        <f>C10+D10</f>
        <v>318000000</v>
      </c>
      <c r="F10" s="65">
        <f>'[1]歲出機關 (資)'!I23</f>
        <v>293038529</v>
      </c>
      <c r="G10" s="84">
        <f>'[1]歲出機關 (資)'!J23</f>
        <v>0</v>
      </c>
      <c r="H10" s="84">
        <f>'[1]歲出機關 (資)'!K23</f>
        <v>0</v>
      </c>
      <c r="I10" s="63">
        <f>SUM(F10:H10)</f>
        <v>293038529</v>
      </c>
      <c r="J10" s="63">
        <f>I10-E10</f>
        <v>-24961471</v>
      </c>
    </row>
    <row r="11" spans="1:10" s="83" customFormat="1" ht="25.5" customHeight="1">
      <c r="A11" s="35"/>
      <c r="B11" s="36"/>
      <c r="C11" s="84"/>
      <c r="D11" s="84"/>
      <c r="E11" s="64"/>
      <c r="F11" s="85"/>
      <c r="G11" s="84"/>
      <c r="H11" s="84"/>
      <c r="I11" s="63"/>
      <c r="J11" s="63"/>
    </row>
    <row r="12" spans="1:10" s="83" customFormat="1" ht="25.5" customHeight="1">
      <c r="A12" s="35"/>
      <c r="B12" s="36"/>
      <c r="C12" s="84"/>
      <c r="D12" s="84"/>
      <c r="E12" s="64"/>
      <c r="F12" s="85"/>
      <c r="G12" s="84"/>
      <c r="H12" s="84"/>
      <c r="I12" s="63"/>
      <c r="J12" s="63"/>
    </row>
    <row r="13" spans="1:10" s="83" customFormat="1" ht="25.5" customHeight="1">
      <c r="A13" s="35"/>
      <c r="B13" s="36"/>
      <c r="C13" s="84"/>
      <c r="D13" s="84"/>
      <c r="E13" s="64"/>
      <c r="F13" s="85"/>
      <c r="G13" s="84"/>
      <c r="H13" s="84"/>
      <c r="I13" s="63"/>
      <c r="J13" s="63"/>
    </row>
    <row r="14" spans="1:10" s="83" customFormat="1" ht="25.5" customHeight="1">
      <c r="A14" s="35"/>
      <c r="B14" s="36"/>
      <c r="C14" s="84"/>
      <c r="D14" s="84"/>
      <c r="E14" s="64"/>
      <c r="F14" s="85"/>
      <c r="G14" s="84"/>
      <c r="H14" s="84"/>
      <c r="I14" s="63"/>
      <c r="J14" s="63"/>
    </row>
    <row r="15" spans="1:10" s="83" customFormat="1" ht="25.5" customHeight="1">
      <c r="A15" s="35"/>
      <c r="B15" s="36"/>
      <c r="C15" s="84"/>
      <c r="D15" s="84"/>
      <c r="E15" s="64"/>
      <c r="F15" s="85"/>
      <c r="G15" s="84"/>
      <c r="H15" s="84"/>
      <c r="I15" s="63"/>
      <c r="J15" s="63"/>
    </row>
    <row r="16" spans="1:10" s="83" customFormat="1" ht="25.5" customHeight="1">
      <c r="A16" s="35"/>
      <c r="B16" s="36"/>
      <c r="C16" s="84"/>
      <c r="D16" s="84"/>
      <c r="E16" s="64"/>
      <c r="F16" s="85"/>
      <c r="G16" s="84"/>
      <c r="H16" s="84"/>
      <c r="I16" s="63"/>
      <c r="J16" s="63"/>
    </row>
    <row r="17" spans="1:10" s="83" customFormat="1" ht="25.5" customHeight="1">
      <c r="A17" s="35"/>
      <c r="B17" s="36"/>
      <c r="C17" s="84"/>
      <c r="D17" s="84"/>
      <c r="E17" s="64"/>
      <c r="F17" s="85"/>
      <c r="G17" s="84"/>
      <c r="H17" s="84"/>
      <c r="I17" s="63"/>
      <c r="J17" s="63"/>
    </row>
    <row r="18" spans="1:10" s="83" customFormat="1" ht="25.5" customHeight="1">
      <c r="A18" s="35"/>
      <c r="B18" s="36"/>
      <c r="C18" s="84"/>
      <c r="D18" s="84"/>
      <c r="E18" s="64"/>
      <c r="F18" s="85"/>
      <c r="G18" s="84"/>
      <c r="H18" s="84"/>
      <c r="I18" s="63"/>
      <c r="J18" s="63"/>
    </row>
    <row r="19" spans="1:10" s="83" customFormat="1" ht="25.5" customHeight="1">
      <c r="A19" s="35"/>
      <c r="B19" s="36"/>
      <c r="C19" s="84"/>
      <c r="D19" s="84"/>
      <c r="E19" s="64"/>
      <c r="F19" s="85"/>
      <c r="G19" s="84"/>
      <c r="H19" s="84"/>
      <c r="I19" s="63"/>
      <c r="J19" s="63"/>
    </row>
    <row r="20" spans="1:10" s="83" customFormat="1" ht="25.5" customHeight="1">
      <c r="A20" s="35"/>
      <c r="B20" s="36"/>
      <c r="C20" s="84"/>
      <c r="D20" s="84"/>
      <c r="E20" s="64"/>
      <c r="F20" s="85"/>
      <c r="G20" s="84"/>
      <c r="H20" s="84"/>
      <c r="I20" s="63"/>
      <c r="J20" s="63"/>
    </row>
    <row r="21" spans="1:10" s="83" customFormat="1" ht="25.5" customHeight="1">
      <c r="A21" s="35"/>
      <c r="B21" s="36"/>
      <c r="C21" s="84"/>
      <c r="D21" s="84"/>
      <c r="E21" s="64"/>
      <c r="F21" s="85"/>
      <c r="G21" s="84"/>
      <c r="H21" s="84"/>
      <c r="I21" s="63"/>
      <c r="J21" s="63"/>
    </row>
    <row r="22" spans="1:10" s="83" customFormat="1" ht="25.5" customHeight="1">
      <c r="A22" s="35"/>
      <c r="B22" s="36"/>
      <c r="C22" s="84"/>
      <c r="D22" s="84"/>
      <c r="E22" s="64"/>
      <c r="F22" s="85"/>
      <c r="G22" s="84"/>
      <c r="H22" s="84"/>
      <c r="I22" s="63"/>
      <c r="J22" s="63"/>
    </row>
    <row r="23" spans="1:10" s="83" customFormat="1" ht="25.5" customHeight="1">
      <c r="A23" s="35"/>
      <c r="B23" s="36"/>
      <c r="C23" s="84"/>
      <c r="D23" s="84"/>
      <c r="E23" s="64"/>
      <c r="F23" s="85"/>
      <c r="G23" s="84"/>
      <c r="H23" s="84"/>
      <c r="I23" s="63"/>
      <c r="J23" s="63"/>
    </row>
    <row r="24" spans="1:10" s="83" customFormat="1" ht="25.5" customHeight="1">
      <c r="A24" s="35"/>
      <c r="B24" s="36"/>
      <c r="C24" s="84"/>
      <c r="D24" s="84"/>
      <c r="E24" s="64"/>
      <c r="F24" s="85"/>
      <c r="G24" s="84"/>
      <c r="H24" s="84"/>
      <c r="I24" s="63"/>
      <c r="J24" s="63"/>
    </row>
    <row r="25" spans="1:10" s="83" customFormat="1" ht="25.5" customHeight="1">
      <c r="A25" s="35"/>
      <c r="B25" s="36"/>
      <c r="C25" s="84"/>
      <c r="D25" s="84"/>
      <c r="E25" s="64"/>
      <c r="F25" s="85"/>
      <c r="G25" s="84"/>
      <c r="H25" s="84"/>
      <c r="I25" s="63"/>
      <c r="J25" s="63"/>
    </row>
    <row r="26" spans="1:10" s="83" customFormat="1" ht="25.5" customHeight="1">
      <c r="A26" s="35"/>
      <c r="B26" s="36"/>
      <c r="C26" s="84"/>
      <c r="D26" s="84"/>
      <c r="E26" s="64"/>
      <c r="F26" s="85"/>
      <c r="G26" s="84"/>
      <c r="H26" s="84"/>
      <c r="I26" s="63"/>
      <c r="J26" s="63"/>
    </row>
    <row r="27" spans="1:10" s="83" customFormat="1" ht="25.5" customHeight="1">
      <c r="A27" s="35"/>
      <c r="B27" s="36"/>
      <c r="C27" s="84"/>
      <c r="D27" s="84"/>
      <c r="E27" s="64"/>
      <c r="F27" s="85"/>
      <c r="G27" s="84"/>
      <c r="H27" s="84"/>
      <c r="I27" s="63"/>
      <c r="J27" s="63"/>
    </row>
    <row r="28" spans="1:10" s="83" customFormat="1" ht="25.5" customHeight="1">
      <c r="A28" s="35"/>
      <c r="B28" s="36"/>
      <c r="C28" s="84"/>
      <c r="D28" s="84"/>
      <c r="E28" s="64"/>
      <c r="F28" s="85"/>
      <c r="G28" s="84"/>
      <c r="H28" s="84"/>
      <c r="I28" s="63"/>
      <c r="J28" s="63"/>
    </row>
    <row r="29" spans="1:10" s="83" customFormat="1" ht="25.5" customHeight="1">
      <c r="A29" s="35"/>
      <c r="B29" s="36"/>
      <c r="C29" s="84"/>
      <c r="D29" s="84"/>
      <c r="E29" s="64"/>
      <c r="F29" s="85"/>
      <c r="G29" s="84"/>
      <c r="H29" s="84"/>
      <c r="I29" s="63"/>
      <c r="J29" s="63"/>
    </row>
    <row r="30" spans="1:10" ht="25.5" customHeight="1">
      <c r="A30" s="71"/>
      <c r="B30" s="72"/>
      <c r="C30" s="86"/>
      <c r="D30" s="86"/>
      <c r="E30" s="87"/>
      <c r="F30" s="88"/>
      <c r="G30" s="86"/>
      <c r="H30" s="86"/>
      <c r="I30" s="86"/>
      <c r="J30" s="86"/>
    </row>
    <row r="31" spans="1:10" ht="28.5" customHeight="1" thickBot="1">
      <c r="A31" s="76"/>
      <c r="B31" s="77"/>
      <c r="C31" s="89"/>
      <c r="D31" s="89"/>
      <c r="E31" s="90"/>
      <c r="F31" s="91"/>
      <c r="G31" s="89"/>
      <c r="H31" s="89"/>
      <c r="I31" s="89"/>
      <c r="J31" s="89"/>
    </row>
    <row r="32" ht="24.75" customHeight="1"/>
    <row r="33" ht="24" customHeight="1">
      <c r="C33" s="81"/>
    </row>
    <row r="34" ht="15.75">
      <c r="E34" s="81"/>
    </row>
  </sheetData>
  <mergeCells count="3">
    <mergeCell ref="J5:J6"/>
    <mergeCell ref="A5:B5"/>
    <mergeCell ref="A4:B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scale="96" r:id="rId1"/>
  <colBreaks count="1" manualBreakCount="1">
    <brk id="5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="75" zoomScaleNormal="75" zoomScaleSheetLayoutView="75" workbookViewId="0" topLeftCell="B1">
      <selection activeCell="E12" sqref="E11:E12"/>
    </sheetView>
  </sheetViews>
  <sheetFormatPr defaultColWidth="9.00390625" defaultRowHeight="15.75"/>
  <cols>
    <col min="1" max="1" width="3.00390625" style="55" customWidth="1"/>
    <col min="2" max="2" width="2.625" style="55" customWidth="1"/>
    <col min="3" max="4" width="2.625" style="93" customWidth="1"/>
    <col min="5" max="5" width="25.25390625" style="0" customWidth="1"/>
    <col min="6" max="6" width="17.75390625" style="0" customWidth="1"/>
    <col min="7" max="7" width="14.625" style="0" customWidth="1"/>
    <col min="8" max="8" width="18.125" style="0" customWidth="1"/>
    <col min="9" max="10" width="17.50390625" style="0" customWidth="1"/>
    <col min="11" max="11" width="16.75390625" style="0" customWidth="1"/>
    <col min="12" max="12" width="17.75390625" style="0" customWidth="1"/>
    <col min="13" max="13" width="18.00390625" style="0" customWidth="1"/>
  </cols>
  <sheetData>
    <row r="1" spans="1:9" ht="25.5">
      <c r="A1" s="56"/>
      <c r="B1" s="92"/>
      <c r="H1" s="2" t="s">
        <v>40</v>
      </c>
      <c r="I1" s="3" t="s">
        <v>41</v>
      </c>
    </row>
    <row r="2" spans="1:10" s="4" customFormat="1" ht="30.75" customHeight="1">
      <c r="A2" s="55"/>
      <c r="B2" s="94"/>
      <c r="C2" s="95"/>
      <c r="D2" s="96"/>
      <c r="E2" s="5"/>
      <c r="H2" s="2" t="s">
        <v>42</v>
      </c>
      <c r="I2" s="3" t="s">
        <v>43</v>
      </c>
      <c r="J2" s="3"/>
    </row>
    <row r="3" spans="1:10" s="4" customFormat="1" ht="30" customHeight="1">
      <c r="A3" s="57"/>
      <c r="B3" s="97"/>
      <c r="C3" s="98"/>
      <c r="D3" s="97"/>
      <c r="E3" s="7"/>
      <c r="H3" s="2" t="s">
        <v>44</v>
      </c>
      <c r="I3" s="3" t="s">
        <v>68</v>
      </c>
      <c r="J3" s="3"/>
    </row>
    <row r="4" spans="1:13" s="4" customFormat="1" ht="24.75" customHeight="1" thickBot="1">
      <c r="A4" s="99"/>
      <c r="B4" s="100"/>
      <c r="C4" s="100"/>
      <c r="D4" s="101"/>
      <c r="E4" s="102"/>
      <c r="H4" s="10" t="s">
        <v>61</v>
      </c>
      <c r="I4" s="11" t="s">
        <v>62</v>
      </c>
      <c r="J4" s="12"/>
      <c r="M4" s="13" t="s">
        <v>49</v>
      </c>
    </row>
    <row r="5" spans="1:13" s="103" customFormat="1" ht="20.25" customHeight="1">
      <c r="A5" s="14" t="s">
        <v>50</v>
      </c>
      <c r="B5" s="14"/>
      <c r="C5" s="14"/>
      <c r="D5" s="14"/>
      <c r="E5" s="15"/>
      <c r="F5" s="16"/>
      <c r="G5" s="17" t="s">
        <v>51</v>
      </c>
      <c r="H5" s="18"/>
      <c r="I5" s="19" t="s">
        <v>52</v>
      </c>
      <c r="J5" s="19"/>
      <c r="K5" s="20"/>
      <c r="L5" s="18"/>
      <c r="M5" s="21" t="s">
        <v>53</v>
      </c>
    </row>
    <row r="6" spans="1:13" s="104" customFormat="1" ht="22.5" customHeight="1">
      <c r="A6" s="23" t="s">
        <v>7</v>
      </c>
      <c r="B6" s="23" t="s">
        <v>63</v>
      </c>
      <c r="C6" s="23" t="s">
        <v>64</v>
      </c>
      <c r="D6" s="23" t="s">
        <v>65</v>
      </c>
      <c r="E6" s="24" t="s">
        <v>69</v>
      </c>
      <c r="F6" s="23" t="s">
        <v>55</v>
      </c>
      <c r="G6" s="23" t="s">
        <v>56</v>
      </c>
      <c r="H6" s="25" t="s">
        <v>18</v>
      </c>
      <c r="I6" s="23" t="s">
        <v>70</v>
      </c>
      <c r="J6" s="23" t="s">
        <v>71</v>
      </c>
      <c r="K6" s="23" t="s">
        <v>72</v>
      </c>
      <c r="L6" s="25" t="s">
        <v>18</v>
      </c>
      <c r="M6" s="26"/>
    </row>
    <row r="7" spans="1:13" s="108" customFormat="1" ht="27" customHeight="1">
      <c r="A7" s="35"/>
      <c r="B7" s="35"/>
      <c r="C7" s="105"/>
      <c r="D7" s="105"/>
      <c r="E7" s="106" t="s">
        <v>66</v>
      </c>
      <c r="F7" s="75">
        <v>11030000000</v>
      </c>
      <c r="G7" s="75">
        <v>0</v>
      </c>
      <c r="H7" s="75">
        <v>11030000000</v>
      </c>
      <c r="I7" s="75">
        <v>3723515617</v>
      </c>
      <c r="J7" s="75">
        <v>294022940</v>
      </c>
      <c r="K7" s="75">
        <v>6072499028</v>
      </c>
      <c r="L7" s="75">
        <v>10090037585</v>
      </c>
      <c r="M7" s="107">
        <v>-939962415</v>
      </c>
    </row>
    <row r="8" spans="1:13" s="108" customFormat="1" ht="27.75" customHeight="1">
      <c r="A8" s="35"/>
      <c r="B8" s="35"/>
      <c r="C8" s="105"/>
      <c r="D8" s="105"/>
      <c r="E8" s="109" t="s">
        <v>73</v>
      </c>
      <c r="F8" s="75">
        <v>11030000000</v>
      </c>
      <c r="G8" s="75">
        <v>0</v>
      </c>
      <c r="H8" s="75">
        <v>11030000000</v>
      </c>
      <c r="I8" s="75">
        <v>3723515617</v>
      </c>
      <c r="J8" s="75">
        <v>294022940</v>
      </c>
      <c r="K8" s="75">
        <v>6072499028</v>
      </c>
      <c r="L8" s="75">
        <v>10090037585</v>
      </c>
      <c r="M8" s="73">
        <v>-939962415</v>
      </c>
    </row>
    <row r="9" spans="1:13" s="108" customFormat="1" ht="26.25" customHeight="1">
      <c r="A9" s="35">
        <v>1</v>
      </c>
      <c r="B9" s="35"/>
      <c r="C9" s="105"/>
      <c r="D9" s="105"/>
      <c r="E9" s="109" t="s">
        <v>74</v>
      </c>
      <c r="F9" s="75">
        <v>10712000000</v>
      </c>
      <c r="G9" s="75">
        <v>0</v>
      </c>
      <c r="H9" s="75">
        <v>10712000000</v>
      </c>
      <c r="I9" s="75">
        <v>3430477088</v>
      </c>
      <c r="J9" s="75">
        <v>294022940</v>
      </c>
      <c r="K9" s="75">
        <v>6072499028</v>
      </c>
      <c r="L9" s="75">
        <v>9796999056</v>
      </c>
      <c r="M9" s="73">
        <v>-915000944</v>
      </c>
    </row>
    <row r="10" spans="1:13" s="108" customFormat="1" ht="24.75" customHeight="1">
      <c r="A10" s="35"/>
      <c r="B10" s="35">
        <v>1</v>
      </c>
      <c r="C10" s="105"/>
      <c r="D10" s="105"/>
      <c r="E10" s="110" t="s">
        <v>75</v>
      </c>
      <c r="F10" s="75">
        <v>150000000</v>
      </c>
      <c r="G10" s="75">
        <v>0</v>
      </c>
      <c r="H10" s="75">
        <v>150000000</v>
      </c>
      <c r="I10" s="75">
        <v>138954838</v>
      </c>
      <c r="J10" s="75">
        <v>0</v>
      </c>
      <c r="K10" s="75">
        <v>0</v>
      </c>
      <c r="L10" s="75">
        <v>138954838</v>
      </c>
      <c r="M10" s="73">
        <v>-11045162</v>
      </c>
    </row>
    <row r="11" spans="1:13" s="108" customFormat="1" ht="29.25" customHeight="1">
      <c r="A11" s="35"/>
      <c r="B11" s="35"/>
      <c r="C11" s="35">
        <v>1</v>
      </c>
      <c r="D11" s="105"/>
      <c r="E11" s="111" t="s">
        <v>76</v>
      </c>
      <c r="F11" s="112">
        <v>150000000</v>
      </c>
      <c r="G11" s="112">
        <v>0</v>
      </c>
      <c r="H11" s="112">
        <v>150000000</v>
      </c>
      <c r="I11" s="112">
        <v>138954838</v>
      </c>
      <c r="J11" s="112">
        <v>0</v>
      </c>
      <c r="K11" s="112">
        <v>0</v>
      </c>
      <c r="L11" s="112">
        <v>138954838</v>
      </c>
      <c r="M11" s="113">
        <v>-11045162</v>
      </c>
    </row>
    <row r="12" spans="1:13" s="108" customFormat="1" ht="27" customHeight="1">
      <c r="A12" s="35"/>
      <c r="B12" s="35">
        <v>2</v>
      </c>
      <c r="C12" s="35"/>
      <c r="D12" s="105"/>
      <c r="E12" s="110" t="s">
        <v>77</v>
      </c>
      <c r="F12" s="75">
        <v>8342300000</v>
      </c>
      <c r="G12" s="75">
        <v>0</v>
      </c>
      <c r="H12" s="75">
        <v>8342300000</v>
      </c>
      <c r="I12" s="75">
        <v>2072050812</v>
      </c>
      <c r="J12" s="75">
        <v>252746197</v>
      </c>
      <c r="K12" s="75">
        <v>5950746091</v>
      </c>
      <c r="L12" s="75">
        <v>8275543100</v>
      </c>
      <c r="M12" s="73">
        <v>-66756900</v>
      </c>
    </row>
    <row r="13" spans="1:13" s="108" customFormat="1" ht="35.25" customHeight="1">
      <c r="A13" s="35"/>
      <c r="B13" s="35"/>
      <c r="C13" s="35">
        <v>1</v>
      </c>
      <c r="D13" s="105"/>
      <c r="E13" s="111" t="s">
        <v>78</v>
      </c>
      <c r="F13" s="112">
        <v>5945260000</v>
      </c>
      <c r="G13" s="112">
        <v>0</v>
      </c>
      <c r="H13" s="112">
        <v>5945260000</v>
      </c>
      <c r="I13" s="112">
        <v>1166596195</v>
      </c>
      <c r="J13" s="112">
        <v>252746197</v>
      </c>
      <c r="K13" s="112">
        <v>4497989287</v>
      </c>
      <c r="L13" s="112">
        <v>5917331679</v>
      </c>
      <c r="M13" s="113">
        <v>-27928321</v>
      </c>
    </row>
    <row r="14" spans="1:13" s="108" customFormat="1" ht="35.25" customHeight="1">
      <c r="A14" s="35"/>
      <c r="B14" s="35"/>
      <c r="C14" s="35">
        <v>2</v>
      </c>
      <c r="D14" s="105"/>
      <c r="E14" s="111" t="s">
        <v>67</v>
      </c>
      <c r="F14" s="112">
        <v>2199000000</v>
      </c>
      <c r="G14" s="112">
        <v>0</v>
      </c>
      <c r="H14" s="112">
        <v>2199000000</v>
      </c>
      <c r="I14" s="112">
        <v>746243196</v>
      </c>
      <c r="J14" s="112">
        <v>0</v>
      </c>
      <c r="K14" s="112">
        <v>1452756804</v>
      </c>
      <c r="L14" s="112">
        <v>2199000000</v>
      </c>
      <c r="M14" s="113">
        <v>0</v>
      </c>
    </row>
    <row r="15" spans="1:13" s="108" customFormat="1" ht="29.25" customHeight="1">
      <c r="A15" s="35"/>
      <c r="B15" s="35"/>
      <c r="C15" s="35">
        <v>3</v>
      </c>
      <c r="D15" s="105"/>
      <c r="E15" s="111" t="s">
        <v>76</v>
      </c>
      <c r="F15" s="112">
        <v>198040000</v>
      </c>
      <c r="G15" s="112">
        <v>0</v>
      </c>
      <c r="H15" s="112">
        <v>198040000</v>
      </c>
      <c r="I15" s="112">
        <v>159211421</v>
      </c>
      <c r="J15" s="112">
        <v>0</v>
      </c>
      <c r="K15" s="112">
        <v>0</v>
      </c>
      <c r="L15" s="112">
        <v>159211421</v>
      </c>
      <c r="M15" s="113">
        <v>-38828579</v>
      </c>
    </row>
    <row r="16" spans="1:13" s="108" customFormat="1" ht="27" customHeight="1">
      <c r="A16" s="35"/>
      <c r="B16" s="35">
        <v>3</v>
      </c>
      <c r="C16" s="35"/>
      <c r="D16" s="105"/>
      <c r="E16" s="110" t="s">
        <v>79</v>
      </c>
      <c r="F16" s="75">
        <v>240000000</v>
      </c>
      <c r="G16" s="75">
        <v>0</v>
      </c>
      <c r="H16" s="75">
        <v>240000000</v>
      </c>
      <c r="I16" s="75">
        <v>137449102</v>
      </c>
      <c r="J16" s="75">
        <v>0</v>
      </c>
      <c r="K16" s="75">
        <v>0</v>
      </c>
      <c r="L16" s="75">
        <v>137449102</v>
      </c>
      <c r="M16" s="73">
        <v>-102550898</v>
      </c>
    </row>
    <row r="17" spans="1:13" s="108" customFormat="1" ht="29.25" customHeight="1">
      <c r="A17" s="35"/>
      <c r="B17" s="35"/>
      <c r="C17" s="35">
        <v>1</v>
      </c>
      <c r="D17" s="105"/>
      <c r="E17" s="111" t="s">
        <v>76</v>
      </c>
      <c r="F17" s="112">
        <v>240000000</v>
      </c>
      <c r="G17" s="112">
        <v>0</v>
      </c>
      <c r="H17" s="112">
        <v>240000000</v>
      </c>
      <c r="I17" s="112">
        <v>137449102</v>
      </c>
      <c r="J17" s="112">
        <v>0</v>
      </c>
      <c r="K17" s="112">
        <v>0</v>
      </c>
      <c r="L17" s="112">
        <v>137449102</v>
      </c>
      <c r="M17" s="113">
        <v>-102550898</v>
      </c>
    </row>
    <row r="18" spans="1:13" s="108" customFormat="1" ht="27" customHeight="1">
      <c r="A18" s="35"/>
      <c r="B18" s="35">
        <v>4</v>
      </c>
      <c r="C18" s="35"/>
      <c r="D18" s="105"/>
      <c r="E18" s="110" t="s">
        <v>80</v>
      </c>
      <c r="F18" s="75">
        <v>1979700000</v>
      </c>
      <c r="G18" s="75">
        <v>0</v>
      </c>
      <c r="H18" s="75">
        <v>1979700000</v>
      </c>
      <c r="I18" s="75">
        <v>1082022336</v>
      </c>
      <c r="J18" s="75">
        <v>41276743</v>
      </c>
      <c r="K18" s="75">
        <v>121752937</v>
      </c>
      <c r="L18" s="75">
        <v>1245052016</v>
      </c>
      <c r="M18" s="73">
        <v>-734647984</v>
      </c>
    </row>
    <row r="19" spans="1:13" s="108" customFormat="1" ht="27" customHeight="1">
      <c r="A19" s="35"/>
      <c r="B19" s="35"/>
      <c r="C19" s="35">
        <v>1</v>
      </c>
      <c r="D19" s="105"/>
      <c r="E19" s="111" t="s">
        <v>76</v>
      </c>
      <c r="F19" s="112">
        <v>1979700000</v>
      </c>
      <c r="G19" s="112">
        <v>0</v>
      </c>
      <c r="H19" s="112">
        <v>1979700000</v>
      </c>
      <c r="I19" s="112">
        <v>1082022336</v>
      </c>
      <c r="J19" s="112">
        <v>41276743</v>
      </c>
      <c r="K19" s="112">
        <v>121752937</v>
      </c>
      <c r="L19" s="112">
        <v>1245052016</v>
      </c>
      <c r="M19" s="113">
        <v>-734647984</v>
      </c>
    </row>
    <row r="20" spans="1:13" s="108" customFormat="1" ht="26.25" customHeight="1">
      <c r="A20" s="35">
        <v>2</v>
      </c>
      <c r="B20" s="35"/>
      <c r="C20" s="105"/>
      <c r="D20" s="105"/>
      <c r="E20" s="109" t="s">
        <v>81</v>
      </c>
      <c r="F20" s="75">
        <v>318000000</v>
      </c>
      <c r="G20" s="75">
        <v>0</v>
      </c>
      <c r="H20" s="75">
        <v>318000000</v>
      </c>
      <c r="I20" s="75">
        <v>293038529</v>
      </c>
      <c r="J20" s="75">
        <v>0</v>
      </c>
      <c r="K20" s="75">
        <v>0</v>
      </c>
      <c r="L20" s="75">
        <v>293038529</v>
      </c>
      <c r="M20" s="73">
        <v>-24961471</v>
      </c>
    </row>
    <row r="21" spans="1:13" s="108" customFormat="1" ht="24.75" customHeight="1">
      <c r="A21" s="35"/>
      <c r="B21" s="35">
        <v>1</v>
      </c>
      <c r="C21" s="105"/>
      <c r="D21" s="105"/>
      <c r="E21" s="110" t="s">
        <v>82</v>
      </c>
      <c r="F21" s="75">
        <v>318000000</v>
      </c>
      <c r="G21" s="75">
        <v>0</v>
      </c>
      <c r="H21" s="75">
        <v>318000000</v>
      </c>
      <c r="I21" s="75">
        <v>293038529</v>
      </c>
      <c r="J21" s="75">
        <v>0</v>
      </c>
      <c r="K21" s="75">
        <v>0</v>
      </c>
      <c r="L21" s="75">
        <v>293038529</v>
      </c>
      <c r="M21" s="73">
        <v>-24961471</v>
      </c>
    </row>
    <row r="22" spans="1:13" s="108" customFormat="1" ht="29.25" customHeight="1">
      <c r="A22" s="35"/>
      <c r="B22" s="35"/>
      <c r="C22" s="35">
        <v>1</v>
      </c>
      <c r="D22" s="105"/>
      <c r="E22" s="111" t="s">
        <v>76</v>
      </c>
      <c r="F22" s="112">
        <v>318000000</v>
      </c>
      <c r="G22" s="112">
        <v>0</v>
      </c>
      <c r="H22" s="112">
        <v>318000000</v>
      </c>
      <c r="I22" s="112">
        <v>293038529</v>
      </c>
      <c r="J22" s="112">
        <v>0</v>
      </c>
      <c r="K22" s="112">
        <v>0</v>
      </c>
      <c r="L22" s="112">
        <v>293038529</v>
      </c>
      <c r="M22" s="113">
        <v>-24961471</v>
      </c>
    </row>
    <row r="23" spans="1:13" s="108" customFormat="1" ht="29.25" customHeight="1">
      <c r="A23" s="35"/>
      <c r="B23" s="35"/>
      <c r="C23" s="35"/>
      <c r="D23" s="105"/>
      <c r="E23" s="111"/>
      <c r="F23" s="112"/>
      <c r="G23" s="112"/>
      <c r="H23" s="112"/>
      <c r="I23" s="112"/>
      <c r="J23" s="112"/>
      <c r="K23" s="112"/>
      <c r="L23" s="112"/>
      <c r="M23" s="113"/>
    </row>
    <row r="24" spans="1:13" s="108" customFormat="1" ht="29.25" customHeight="1">
      <c r="A24" s="35"/>
      <c r="B24" s="35"/>
      <c r="C24" s="35"/>
      <c r="D24" s="105"/>
      <c r="E24" s="111"/>
      <c r="F24" s="112"/>
      <c r="G24" s="112"/>
      <c r="H24" s="112"/>
      <c r="I24" s="112"/>
      <c r="J24" s="112"/>
      <c r="K24" s="112"/>
      <c r="L24" s="112"/>
      <c r="M24" s="113"/>
    </row>
    <row r="25" spans="1:13" s="108" customFormat="1" ht="29.25" customHeight="1">
      <c r="A25" s="35"/>
      <c r="B25" s="35"/>
      <c r="C25" s="35"/>
      <c r="D25" s="105"/>
      <c r="E25" s="111"/>
      <c r="F25" s="112"/>
      <c r="G25" s="112"/>
      <c r="H25" s="112"/>
      <c r="I25" s="112"/>
      <c r="J25" s="112"/>
      <c r="K25" s="112"/>
      <c r="L25" s="112"/>
      <c r="M25" s="113"/>
    </row>
    <row r="26" spans="1:13" s="108" customFormat="1" ht="29.25" customHeight="1">
      <c r="A26" s="35"/>
      <c r="B26" s="35"/>
      <c r="C26" s="35"/>
      <c r="D26" s="105"/>
      <c r="E26" s="111"/>
      <c r="F26" s="112"/>
      <c r="G26" s="112"/>
      <c r="H26" s="112"/>
      <c r="I26" s="112"/>
      <c r="J26" s="112"/>
      <c r="K26" s="112"/>
      <c r="L26" s="112"/>
      <c r="M26" s="113"/>
    </row>
    <row r="27" spans="1:14" ht="23.25" customHeight="1" thickBot="1">
      <c r="A27" s="114"/>
      <c r="B27" s="115"/>
      <c r="C27" s="116"/>
      <c r="D27" s="116"/>
      <c r="E27" s="117"/>
      <c r="F27" s="117"/>
      <c r="G27" s="117"/>
      <c r="H27" s="117"/>
      <c r="I27" s="118"/>
      <c r="J27" s="117"/>
      <c r="K27" s="117"/>
      <c r="L27" s="117"/>
      <c r="M27" s="119"/>
      <c r="N27" s="54"/>
    </row>
    <row r="28" spans="1:14" ht="24" customHeight="1">
      <c r="A28" s="120"/>
      <c r="B28" s="120"/>
      <c r="C28" s="121"/>
      <c r="D28" s="121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5.75">
      <c r="A29" s="120"/>
      <c r="B29" s="120"/>
      <c r="C29" s="121"/>
      <c r="D29" s="121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5.75">
      <c r="A30" s="120"/>
      <c r="B30" s="120"/>
      <c r="C30" s="121"/>
      <c r="D30" s="121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5.75">
      <c r="A31" s="120"/>
      <c r="B31" s="120"/>
      <c r="C31" s="121"/>
      <c r="D31" s="121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5.75">
      <c r="A32" s="120"/>
      <c r="B32" s="120"/>
      <c r="C32" s="121"/>
      <c r="D32" s="121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5.75">
      <c r="A33" s="120"/>
      <c r="B33" s="120"/>
      <c r="C33" s="121"/>
      <c r="D33" s="121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5.75">
      <c r="A34" s="120"/>
      <c r="B34" s="120"/>
      <c r="C34" s="121"/>
      <c r="D34" s="121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5.75">
      <c r="A35" s="120"/>
      <c r="B35" s="120"/>
      <c r="C35" s="121"/>
      <c r="D35" s="121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5.75">
      <c r="A36" s="120"/>
      <c r="B36" s="120"/>
      <c r="C36" s="121"/>
      <c r="D36" s="121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5.75">
      <c r="A37" s="120"/>
      <c r="B37" s="120"/>
      <c r="C37" s="121"/>
      <c r="D37" s="121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5.75">
      <c r="A38" s="120"/>
      <c r="B38" s="120"/>
      <c r="C38" s="121"/>
      <c r="D38" s="121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3" s="122" customFormat="1" ht="16.5" thickBot="1">
      <c r="A39" s="120"/>
      <c r="B39" s="120"/>
      <c r="C39" s="121"/>
      <c r="D39" s="121"/>
      <c r="E39" s="54"/>
      <c r="F39" s="54"/>
      <c r="G39" s="54"/>
      <c r="H39" s="54"/>
      <c r="I39" s="54"/>
      <c r="J39" s="54"/>
      <c r="K39" s="54"/>
      <c r="L39" s="54"/>
      <c r="M39" s="54"/>
    </row>
    <row r="40" spans="1:14" ht="15.75">
      <c r="A40" s="120"/>
      <c r="I40" s="54"/>
      <c r="N40" s="54"/>
    </row>
    <row r="41" spans="9:14" ht="15.75">
      <c r="I41" s="54"/>
      <c r="N41" s="54"/>
    </row>
    <row r="42" spans="9:14" ht="15.75">
      <c r="I42" s="54"/>
      <c r="N42" s="54"/>
    </row>
    <row r="43" spans="9:14" ht="15.75">
      <c r="I43" s="54"/>
      <c r="N43" s="54"/>
    </row>
    <row r="44" ht="15.75">
      <c r="I44" s="54"/>
    </row>
    <row r="45" ht="15.75">
      <c r="I45" s="54"/>
    </row>
    <row r="46" ht="15.75">
      <c r="I46" s="54"/>
    </row>
    <row r="47" ht="15.75">
      <c r="I47" s="54"/>
    </row>
    <row r="48" ht="15.75">
      <c r="I48" s="54"/>
    </row>
    <row r="49" ht="15.75">
      <c r="I49" s="54"/>
    </row>
    <row r="50" ht="15.75">
      <c r="I50" s="54"/>
    </row>
    <row r="51" ht="15.75">
      <c r="I51" s="54"/>
    </row>
    <row r="52" ht="15.75">
      <c r="I52" s="54"/>
    </row>
    <row r="53" ht="15.75">
      <c r="I53" s="54"/>
    </row>
    <row r="54" ht="15.75">
      <c r="I54" s="54"/>
    </row>
    <row r="55" ht="15.75">
      <c r="I55" s="54"/>
    </row>
    <row r="56" ht="15.75">
      <c r="I56" s="54"/>
    </row>
    <row r="57" ht="15.75">
      <c r="I57" s="54"/>
    </row>
    <row r="58" ht="15.75">
      <c r="I58" s="54"/>
    </row>
    <row r="59" ht="15.75">
      <c r="I59" s="54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8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2012-05-01T02:52:32Z</dcterms:created>
  <dcterms:modified xsi:type="dcterms:W3CDTF">2012-05-01T03:00:34Z</dcterms:modified>
  <cp:category/>
  <cp:version/>
  <cp:contentType/>
  <cp:contentStatus/>
</cp:coreProperties>
</file>