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決算" sheetId="1" r:id="rId1"/>
    <sheet name="預算" sheetId="2" r:id="rId2"/>
  </sheets>
  <definedNames>
    <definedName name="_xlnm.Print_Area" localSheetId="1">'預算'!$A$1:$M$95</definedName>
    <definedName name="_xlnm.Print_Titles" localSheetId="0">'決算'!$1:$4</definedName>
    <definedName name="_xlnm.Print_Titles" localSheetId="1">'預算'!$1:$4</definedName>
  </definedNames>
  <calcPr fullCalcOnLoad="1"/>
</workbook>
</file>

<file path=xl/sharedStrings.xml><?xml version="1.0" encoding="utf-8"?>
<sst xmlns="http://schemas.openxmlformats.org/spreadsheetml/2006/main" count="180" uniqueCount="79">
  <si>
    <t xml:space="preserve"> </t>
  </si>
  <si>
    <t>機關名稱</t>
  </si>
  <si>
    <t>數</t>
  </si>
  <si>
    <t>正式員額薪資</t>
  </si>
  <si>
    <t>超時工作報酬</t>
  </si>
  <si>
    <t>津貼</t>
  </si>
  <si>
    <t>獎金</t>
  </si>
  <si>
    <t>福利費</t>
  </si>
  <si>
    <t>提繳費</t>
  </si>
  <si>
    <t>合計</t>
  </si>
  <si>
    <t xml:space="preserve"> 行   政   院   主   管</t>
  </si>
  <si>
    <r>
      <t>中央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行</t>
    </r>
    <r>
      <rPr>
        <sz val="10"/>
        <rFont val="Times New Roman"/>
        <family val="1"/>
      </rPr>
      <t xml:space="preserve">    </t>
    </r>
  </si>
  <si>
    <r>
      <t xml:space="preserve"> </t>
    </r>
    <r>
      <rPr>
        <sz val="10"/>
        <rFont val="新細明體"/>
        <family val="1"/>
      </rPr>
      <t>國內部分</t>
    </r>
  </si>
  <si>
    <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外部分</t>
    </r>
  </si>
  <si>
    <t xml:space="preserve"> 經   濟   部   主   管</t>
  </si>
  <si>
    <t>漢翔航空工業股份有限公司</t>
  </si>
  <si>
    <t xml:space="preserve"> 財   政   部   主   管</t>
  </si>
  <si>
    <r>
      <t>中國輸出入銀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行</t>
    </r>
  </si>
  <si>
    <t>中央存款保險股份有限公司</t>
  </si>
  <si>
    <t>財政部印刷廠</t>
  </si>
  <si>
    <t xml:space="preserve"> 交   通   部   主   管</t>
  </si>
  <si>
    <t>榮民工程股份有限公司</t>
  </si>
  <si>
    <t>勞工保險局</t>
  </si>
  <si>
    <t>中央健康保險局</t>
  </si>
  <si>
    <t xml:space="preserve">  總            計</t>
  </si>
  <si>
    <t>丁5、用人費</t>
  </si>
  <si>
    <r>
      <t>用綜計表</t>
    </r>
    <r>
      <rPr>
        <b/>
        <sz val="20"/>
        <rFont val="Times New Roman"/>
        <family val="1"/>
      </rPr>
      <t xml:space="preserve"> (</t>
    </r>
    <r>
      <rPr>
        <b/>
        <sz val="20"/>
        <rFont val="細明體"/>
        <family val="3"/>
      </rPr>
      <t>續</t>
    </r>
    <r>
      <rPr>
        <b/>
        <sz val="20"/>
        <rFont val="Times New Roman"/>
        <family val="1"/>
      </rPr>
      <t>)</t>
    </r>
  </si>
  <si>
    <t>單位：新臺幣元</t>
  </si>
  <si>
    <t>決算數</t>
  </si>
  <si>
    <t>資本支出
用人費用</t>
  </si>
  <si>
    <t>臨時人員薪資</t>
  </si>
  <si>
    <r>
      <t>退休及卹償金</t>
    </r>
    <r>
      <rPr>
        <sz val="11"/>
        <rFont val="Times New Roman"/>
        <family val="1"/>
      </rPr>
      <t xml:space="preserve">  </t>
    </r>
  </si>
  <si>
    <t>資遣費</t>
  </si>
  <si>
    <t>台灣糖業股份有限公司</t>
  </si>
  <si>
    <t>台灣中油股份有限公司</t>
  </si>
  <si>
    <t>台灣電力股份有限公司</t>
  </si>
  <si>
    <t>台灣自來水股份有限公司</t>
  </si>
  <si>
    <t>臺灣金融控股股份有限公司</t>
  </si>
  <si>
    <r>
      <t xml:space="preserve"> </t>
    </r>
    <r>
      <rPr>
        <sz val="10"/>
        <rFont val="新細明體"/>
        <family val="1"/>
      </rPr>
      <t>國內部分</t>
    </r>
  </si>
  <si>
    <t>臺灣土地銀行股份有限公司</t>
  </si>
  <si>
    <t>臺灣菸酒股份有限公司</t>
  </si>
  <si>
    <t>中華郵政股份有限公司</t>
  </si>
  <si>
    <t>交通部臺灣鐵路局</t>
  </si>
  <si>
    <t>交通部基隆港務局</t>
  </si>
  <si>
    <t>交通部臺中港務局</t>
  </si>
  <si>
    <t>交通部高雄港務局</t>
  </si>
  <si>
    <t>交通部花蓮港務局</t>
  </si>
  <si>
    <t xml:space="preserve"> 行政院國軍退除役官兵輔導委員會主管</t>
  </si>
  <si>
    <r>
      <t xml:space="preserve"> </t>
    </r>
    <r>
      <rPr>
        <sz val="10"/>
        <rFont val="新細明體"/>
        <family val="1"/>
      </rPr>
      <t>國外部分</t>
    </r>
  </si>
  <si>
    <t xml:space="preserve"> 行政院勞工委員會主管</t>
  </si>
  <si>
    <t xml:space="preserve"> 行政院衛生署主管</t>
  </si>
  <si>
    <r>
      <t>丁</t>
    </r>
    <r>
      <rPr>
        <b/>
        <sz val="20"/>
        <rFont val="華康特粗明體"/>
        <family val="3"/>
      </rPr>
      <t>5</t>
    </r>
    <r>
      <rPr>
        <b/>
        <sz val="20"/>
        <rFont val="細明體"/>
        <family val="3"/>
      </rPr>
      <t>、</t>
    </r>
    <r>
      <rPr>
        <b/>
        <sz val="20"/>
        <rFont val="華康特粗明體"/>
        <family val="3"/>
      </rPr>
      <t xml:space="preserve">用人費     </t>
    </r>
  </si>
  <si>
    <t>用綜計表 (續)</t>
  </si>
  <si>
    <t>單位：新臺幣元</t>
  </si>
  <si>
    <t>預算數</t>
  </si>
  <si>
    <r>
      <t>預算</t>
    </r>
    <r>
      <rPr>
        <sz val="11"/>
        <rFont val="Times New Roman"/>
        <family val="1"/>
      </rPr>
      <t xml:space="preserve">                         </t>
    </r>
  </si>
  <si>
    <t>資本支出
用人費用</t>
  </si>
  <si>
    <t>臨時人員薪資</t>
  </si>
  <si>
    <r>
      <t>退休及卹償金</t>
    </r>
    <r>
      <rPr>
        <sz val="11"/>
        <rFont val="Times New Roman"/>
        <family val="1"/>
      </rPr>
      <t xml:space="preserve">  </t>
    </r>
  </si>
  <si>
    <t>資遣費</t>
  </si>
  <si>
    <t>台灣糖業股份有限公司</t>
  </si>
  <si>
    <t>台灣中油股份有限公司</t>
  </si>
  <si>
    <t>台灣電力股份有限公司</t>
  </si>
  <si>
    <t>台灣自來水股份有限公司</t>
  </si>
  <si>
    <t>臺灣金融控股股份有限公司</t>
  </si>
  <si>
    <r>
      <t xml:space="preserve"> </t>
    </r>
    <r>
      <rPr>
        <sz val="10"/>
        <rFont val="新細明體"/>
        <family val="1"/>
      </rPr>
      <t>國內部分</t>
    </r>
  </si>
  <si>
    <t>臺灣土地銀行股份有限公司</t>
  </si>
  <si>
    <t>臺灣菸酒股份有限公司</t>
  </si>
  <si>
    <t>中華郵政股份有限公司</t>
  </si>
  <si>
    <r>
      <t xml:space="preserve"> </t>
    </r>
    <r>
      <rPr>
        <sz val="10"/>
        <rFont val="新細明體"/>
        <family val="1"/>
      </rPr>
      <t>國外部分</t>
    </r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</si>
  <si>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</si>
  <si>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</si>
  <si>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</si>
  <si>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</si>
  <si>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</si>
  <si>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行政院國軍退除役官兵輔導委員會主管</t>
  </si>
  <si>
    <t>行政院勞工委員會主管</t>
  </si>
  <si>
    <t>行政院衛生署主管</t>
  </si>
  <si>
    <r>
      <t>決算</t>
    </r>
    <r>
      <rPr>
        <sz val="11"/>
        <rFont val="Times New Roman"/>
        <family val="1"/>
      </rPr>
      <t xml:space="preserve">                        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</si>
</sst>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.00_-;\-* #,##0.00_-;_-\ &quot;&quot;_-"/>
  </numFmts>
  <fonts count="17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20"/>
      <name val="華康特粗明體"/>
      <family val="3"/>
    </font>
    <font>
      <b/>
      <sz val="12"/>
      <name val="華康中黑體"/>
      <family val="3"/>
    </font>
    <font>
      <b/>
      <sz val="20"/>
      <name val="細明體"/>
      <family val="3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name val="新細明體"/>
      <family val="1"/>
    </font>
    <font>
      <sz val="9"/>
      <name val="細明體"/>
      <family val="3"/>
    </font>
    <font>
      <sz val="20"/>
      <name val="華康特粗明體"/>
      <family val="3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華康中黑體"/>
      <family val="3"/>
    </font>
    <font>
      <sz val="10"/>
      <name val="新細明體"/>
      <family val="1"/>
    </font>
    <font>
      <b/>
      <sz val="9"/>
      <name val="華康中黑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176" fontId="1" fillId="0" borderId="0" xfId="15" applyNumberFormat="1" applyAlignment="1">
      <alignment horizontal="right" vertical="center" wrapText="1"/>
      <protection/>
    </xf>
    <xf numFmtId="176" fontId="1" fillId="0" borderId="0" xfId="15" applyNumberFormat="1" applyAlignment="1">
      <alignment horizontal="center" vertical="center" wrapText="1"/>
      <protection/>
    </xf>
    <xf numFmtId="176" fontId="1" fillId="0" borderId="0" xfId="15" applyNumberFormat="1" applyFont="1" applyAlignment="1">
      <alignment horizontal="centerContinuous" vertical="center" wrapText="1"/>
      <protection/>
    </xf>
    <xf numFmtId="176" fontId="1" fillId="0" borderId="0" xfId="15" applyNumberFormat="1" applyAlignment="1">
      <alignment horizontal="centerContinuous" vertical="center" wrapText="1"/>
      <protection/>
    </xf>
    <xf numFmtId="176" fontId="7" fillId="0" borderId="0" xfId="15" applyNumberFormat="1" applyFont="1" applyAlignment="1">
      <alignment horizontal="centerContinuous" vertical="center" wrapText="1"/>
      <protection/>
    </xf>
    <xf numFmtId="176" fontId="1" fillId="0" borderId="0" xfId="15" applyNumberFormat="1">
      <alignment/>
      <protection/>
    </xf>
    <xf numFmtId="176" fontId="8" fillId="0" borderId="0" xfId="15" applyNumberFormat="1" applyFont="1" applyAlignment="1" quotePrefix="1">
      <alignment horizontal="right" vertical="center"/>
      <protection/>
    </xf>
    <xf numFmtId="176" fontId="8" fillId="0" borderId="1" xfId="15" applyNumberFormat="1" applyFont="1" applyBorder="1" applyAlignment="1">
      <alignment horizontal="distributed" vertical="center" wrapText="1"/>
      <protection/>
    </xf>
    <xf numFmtId="176" fontId="8" fillId="0" borderId="2" xfId="15" applyNumberFormat="1" applyFont="1" applyBorder="1" applyAlignment="1" quotePrefix="1">
      <alignment horizontal="distributed" vertical="center" wrapText="1"/>
      <protection/>
    </xf>
    <xf numFmtId="176" fontId="8" fillId="0" borderId="2" xfId="15" applyNumberFormat="1" applyFont="1" applyBorder="1" applyAlignment="1">
      <alignment horizontal="distributed" vertical="center" wrapText="1"/>
      <protection/>
    </xf>
    <xf numFmtId="176" fontId="8" fillId="0" borderId="2" xfId="15" applyNumberFormat="1" applyFont="1" applyBorder="1" applyAlignment="1" quotePrefix="1">
      <alignment horizontal="distributed" vertical="center"/>
      <protection/>
    </xf>
    <xf numFmtId="176" fontId="8" fillId="0" borderId="0" xfId="15" applyNumberFormat="1" applyFont="1" applyBorder="1" applyAlignment="1">
      <alignment horizontal="distributed" vertical="center" wrapText="1"/>
      <protection/>
    </xf>
    <xf numFmtId="176" fontId="8" fillId="0" borderId="0" xfId="15" applyNumberFormat="1" applyFont="1" applyBorder="1" applyAlignment="1" quotePrefix="1">
      <alignment horizontal="distributed" vertical="center" wrapText="1"/>
      <protection/>
    </xf>
    <xf numFmtId="176" fontId="8" fillId="0" borderId="3" xfId="15" applyNumberFormat="1" applyFont="1" applyBorder="1" applyAlignment="1">
      <alignment horizontal="distributed" vertical="center" wrapText="1"/>
      <protection/>
    </xf>
    <xf numFmtId="176" fontId="8" fillId="0" borderId="0" xfId="15" applyNumberFormat="1" applyFont="1" applyBorder="1" applyAlignment="1">
      <alignment horizontal="center" vertical="center" wrapText="1"/>
      <protection/>
    </xf>
    <xf numFmtId="176" fontId="8" fillId="0" borderId="0" xfId="15" applyNumberFormat="1" applyFont="1" applyBorder="1" applyAlignment="1" quotePrefix="1">
      <alignment horizontal="distributed" vertical="center" wrapText="1"/>
      <protection/>
    </xf>
    <xf numFmtId="176" fontId="8" fillId="0" borderId="0" xfId="15" applyNumberFormat="1" applyFont="1" applyBorder="1" applyAlignment="1">
      <alignment horizontal="distributed" vertical="center" wrapText="1"/>
      <protection/>
    </xf>
    <xf numFmtId="176" fontId="8" fillId="0" borderId="0" xfId="15" applyNumberFormat="1" applyFont="1" applyBorder="1" applyAlignment="1" quotePrefix="1">
      <alignment horizontal="distributed" vertical="center"/>
      <protection/>
    </xf>
    <xf numFmtId="176" fontId="12" fillId="0" borderId="0" xfId="15" applyNumberFormat="1" applyFont="1" applyAlignment="1">
      <alignment horizontal="right" vertical="center" wrapText="1"/>
      <protection/>
    </xf>
    <xf numFmtId="176" fontId="13" fillId="0" borderId="0" xfId="15" applyNumberFormat="1" applyFont="1" applyAlignment="1">
      <alignment horizontal="right" vertical="center" wrapText="1"/>
      <protection/>
    </xf>
    <xf numFmtId="176" fontId="14" fillId="0" borderId="0" xfId="15" applyNumberFormat="1" applyFont="1" applyBorder="1" applyAlignment="1" applyProtection="1" quotePrefix="1">
      <alignment horizontal="center" vertical="center"/>
      <protection/>
    </xf>
    <xf numFmtId="176" fontId="13" fillId="0" borderId="0" xfId="15" applyNumberFormat="1" applyFont="1" applyAlignment="1">
      <alignment horizontal="center" vertical="center" wrapText="1"/>
      <protection/>
    </xf>
    <xf numFmtId="176" fontId="15" fillId="0" borderId="0" xfId="15" applyNumberFormat="1" applyFont="1" applyBorder="1" applyAlignment="1" applyProtection="1" quotePrefix="1">
      <alignment horizontal="distributed" vertical="center"/>
      <protection/>
    </xf>
    <xf numFmtId="176" fontId="13" fillId="0" borderId="0" xfId="15" applyNumberFormat="1" applyFont="1" applyAlignment="1" applyProtection="1">
      <alignment horizontal="right" vertical="center" wrapText="1"/>
      <protection locked="0"/>
    </xf>
    <xf numFmtId="176" fontId="13" fillId="0" borderId="0" xfId="15" applyNumberFormat="1" applyFont="1" applyBorder="1" applyAlignment="1" applyProtection="1">
      <alignment horizontal="distributed" vertical="center"/>
      <protection/>
    </xf>
    <xf numFmtId="176" fontId="13" fillId="0" borderId="0" xfId="15" applyNumberFormat="1" applyFont="1" applyBorder="1" applyAlignment="1" applyProtection="1" quotePrefix="1">
      <alignment horizontal="distributed" vertical="center"/>
      <protection/>
    </xf>
    <xf numFmtId="176" fontId="13" fillId="0" borderId="0" xfId="15" applyNumberFormat="1" applyFont="1" applyFill="1" applyAlignment="1">
      <alignment horizontal="right" vertical="center" wrapText="1"/>
      <protection/>
    </xf>
    <xf numFmtId="176" fontId="15" fillId="0" borderId="0" xfId="15" applyNumberFormat="1" applyFont="1" applyFill="1" applyBorder="1" applyAlignment="1" applyProtection="1" quotePrefix="1">
      <alignment horizontal="distributed" vertical="center" wrapText="1"/>
      <protection/>
    </xf>
    <xf numFmtId="176" fontId="13" fillId="0" borderId="0" xfId="15" applyNumberFormat="1" applyFont="1" applyFill="1" applyAlignment="1">
      <alignment horizontal="center" vertical="center" wrapText="1"/>
      <protection/>
    </xf>
    <xf numFmtId="176" fontId="13" fillId="0" borderId="0" xfId="15" applyNumberFormat="1" applyFont="1" applyFill="1" applyAlignment="1" applyProtection="1">
      <alignment horizontal="right" vertical="center" wrapText="1"/>
      <protection locked="0"/>
    </xf>
    <xf numFmtId="176" fontId="13" fillId="0" borderId="0" xfId="15" applyNumberFormat="1" applyFont="1" applyFill="1" applyBorder="1" applyAlignment="1" applyProtection="1">
      <alignment horizontal="distributed" vertical="center"/>
      <protection/>
    </xf>
    <xf numFmtId="176" fontId="13" fillId="0" borderId="0" xfId="15" applyNumberFormat="1" applyFont="1" applyFill="1" applyBorder="1" applyAlignment="1" applyProtection="1" quotePrefix="1">
      <alignment horizontal="distributed" vertical="center"/>
      <protection/>
    </xf>
    <xf numFmtId="176" fontId="15" fillId="0" borderId="0" xfId="15" applyNumberFormat="1" applyFont="1" applyAlignment="1">
      <alignment horizontal="distributed" vertical="center" wrapText="1"/>
      <protection/>
    </xf>
    <xf numFmtId="176" fontId="13" fillId="0" borderId="0" xfId="15" applyNumberFormat="1" applyFont="1" applyBorder="1" applyAlignment="1" applyProtection="1">
      <alignment horizontal="right" vertical="center" wrapText="1"/>
      <protection locked="0"/>
    </xf>
    <xf numFmtId="176" fontId="13" fillId="0" borderId="0" xfId="15" applyNumberFormat="1" applyFont="1" applyBorder="1" applyAlignment="1">
      <alignment horizontal="right" vertical="center" wrapText="1"/>
      <protection/>
    </xf>
    <xf numFmtId="176" fontId="15" fillId="0" borderId="0" xfId="15" applyNumberFormat="1" applyFont="1" applyBorder="1" applyAlignment="1" applyProtection="1">
      <alignment horizontal="distributed" vertical="center" wrapText="1" shrinkToFit="1"/>
      <protection/>
    </xf>
    <xf numFmtId="176" fontId="13" fillId="0" borderId="0" xfId="15" applyNumberFormat="1" applyFont="1" applyBorder="1" applyAlignment="1">
      <alignment horizontal="center" vertical="center" wrapText="1"/>
      <protection/>
    </xf>
    <xf numFmtId="176" fontId="15" fillId="0" borderId="0" xfId="15" applyNumberFormat="1" applyFont="1" applyBorder="1" applyAlignment="1" applyProtection="1">
      <alignment horizontal="distributed" vertical="center"/>
      <protection/>
    </xf>
    <xf numFmtId="176" fontId="13" fillId="0" borderId="4" xfId="15" applyNumberFormat="1" applyFont="1" applyBorder="1" applyAlignment="1" applyProtection="1">
      <alignment horizontal="right" vertical="center" wrapText="1"/>
      <protection locked="0"/>
    </xf>
    <xf numFmtId="176" fontId="13" fillId="0" borderId="4" xfId="15" applyNumberFormat="1" applyFont="1" applyBorder="1" applyAlignment="1">
      <alignment horizontal="right" vertical="center" wrapText="1"/>
      <protection/>
    </xf>
    <xf numFmtId="176" fontId="15" fillId="0" borderId="0" xfId="15" applyNumberFormat="1" applyFont="1" applyBorder="1" applyAlignment="1" applyProtection="1" quotePrefix="1">
      <alignment horizontal="distributed" vertical="center" wrapText="1"/>
      <protection/>
    </xf>
    <xf numFmtId="176" fontId="15" fillId="0" borderId="0" xfId="15" applyNumberFormat="1" applyFont="1" applyAlignment="1">
      <alignment horizontal="distributed" vertical="center"/>
      <protection/>
    </xf>
    <xf numFmtId="176" fontId="16" fillId="0" borderId="0" xfId="15" applyNumberFormat="1" applyFont="1" applyBorder="1" applyAlignment="1" applyProtection="1" quotePrefix="1">
      <alignment horizontal="center" vertical="center"/>
      <protection/>
    </xf>
    <xf numFmtId="176" fontId="14" fillId="0" borderId="0" xfId="15" applyNumberFormat="1" applyFont="1" applyBorder="1" applyAlignment="1" applyProtection="1" quotePrefix="1">
      <alignment horizontal="distributed" vertical="center"/>
      <protection/>
    </xf>
    <xf numFmtId="176" fontId="13" fillId="0" borderId="0" xfId="15" applyNumberFormat="1" applyFont="1">
      <alignment/>
      <protection/>
    </xf>
    <xf numFmtId="176" fontId="12" fillId="0" borderId="4" xfId="15" applyNumberFormat="1" applyFont="1" applyBorder="1" applyAlignment="1">
      <alignment horizontal="right" vertical="center" wrapText="1"/>
      <protection/>
    </xf>
    <xf numFmtId="176" fontId="14" fillId="0" borderId="4" xfId="15" applyNumberFormat="1" applyFont="1" applyBorder="1" applyAlignment="1" applyProtection="1" quotePrefix="1">
      <alignment horizontal="center" vertical="center"/>
      <protection/>
    </xf>
    <xf numFmtId="176" fontId="1" fillId="0" borderId="0" xfId="15" applyNumberFormat="1" applyProtection="1">
      <alignment/>
      <protection/>
    </xf>
    <xf numFmtId="176" fontId="13" fillId="0" borderId="0" xfId="15" applyNumberFormat="1" applyFont="1" applyBorder="1" applyAlignment="1" applyProtection="1">
      <alignment horizontal="right" vertical="center" wrapText="1"/>
      <protection/>
    </xf>
    <xf numFmtId="176" fontId="1" fillId="0" borderId="0" xfId="16" applyNumberFormat="1" applyAlignment="1">
      <alignment horizontal="right" vertical="center" wrapText="1"/>
      <protection/>
    </xf>
    <xf numFmtId="176" fontId="1" fillId="0" borderId="0" xfId="16" applyNumberFormat="1" applyAlignment="1">
      <alignment horizontal="center" vertical="center" wrapText="1"/>
      <protection/>
    </xf>
    <xf numFmtId="176" fontId="1" fillId="0" borderId="0" xfId="16" applyNumberFormat="1" applyFont="1" applyAlignment="1">
      <alignment horizontal="centerContinuous" vertical="center" wrapText="1"/>
      <protection/>
    </xf>
    <xf numFmtId="176" fontId="1" fillId="0" borderId="0" xfId="16" applyNumberFormat="1" applyAlignment="1">
      <alignment horizontal="centerContinuous" vertical="center" wrapText="1"/>
      <protection/>
    </xf>
    <xf numFmtId="176" fontId="7" fillId="0" borderId="0" xfId="16" applyNumberFormat="1" applyFont="1" applyAlignment="1">
      <alignment horizontal="centerContinuous" vertical="center" wrapText="1"/>
      <protection/>
    </xf>
    <xf numFmtId="176" fontId="1" fillId="0" borderId="0" xfId="16" applyNumberFormat="1">
      <alignment/>
      <protection/>
    </xf>
    <xf numFmtId="176" fontId="8" fillId="0" borderId="0" xfId="16" applyNumberFormat="1" applyFont="1" applyAlignment="1" quotePrefix="1">
      <alignment horizontal="right" vertical="center"/>
      <protection/>
    </xf>
    <xf numFmtId="176" fontId="8" fillId="0" borderId="1" xfId="16" applyNumberFormat="1" applyFont="1" applyBorder="1" applyAlignment="1">
      <alignment horizontal="distributed" vertical="center" wrapText="1"/>
      <protection/>
    </xf>
    <xf numFmtId="176" fontId="8" fillId="0" borderId="2" xfId="16" applyNumberFormat="1" applyFont="1" applyBorder="1" applyAlignment="1" quotePrefix="1">
      <alignment horizontal="distributed" vertical="center" wrapText="1"/>
      <protection/>
    </xf>
    <xf numFmtId="176" fontId="8" fillId="0" borderId="2" xfId="16" applyNumberFormat="1" applyFont="1" applyBorder="1" applyAlignment="1">
      <alignment horizontal="distributed" vertical="center" wrapText="1"/>
      <protection/>
    </xf>
    <xf numFmtId="176" fontId="8" fillId="0" borderId="2" xfId="16" applyNumberFormat="1" applyFont="1" applyBorder="1" applyAlignment="1" quotePrefix="1">
      <alignment horizontal="distributed" vertical="center"/>
      <protection/>
    </xf>
    <xf numFmtId="176" fontId="8" fillId="0" borderId="0" xfId="16" applyNumberFormat="1" applyFont="1" applyBorder="1" applyAlignment="1">
      <alignment horizontal="distributed" vertical="center" wrapText="1"/>
      <protection/>
    </xf>
    <xf numFmtId="176" fontId="8" fillId="0" borderId="0" xfId="16" applyNumberFormat="1" applyFont="1" applyBorder="1" applyAlignment="1" quotePrefix="1">
      <alignment horizontal="distributed" vertical="center" wrapText="1"/>
      <protection/>
    </xf>
    <xf numFmtId="176" fontId="8" fillId="0" borderId="3" xfId="16" applyNumberFormat="1" applyFont="1" applyBorder="1" applyAlignment="1">
      <alignment horizontal="distributed" vertical="center" wrapText="1"/>
      <protection/>
    </xf>
    <xf numFmtId="176" fontId="8" fillId="0" borderId="0" xfId="16" applyNumberFormat="1" applyFont="1" applyBorder="1" applyAlignment="1" quotePrefix="1">
      <alignment horizontal="distributed" vertical="center"/>
      <protection/>
    </xf>
    <xf numFmtId="176" fontId="12" fillId="0" borderId="0" xfId="16" applyNumberFormat="1" applyFont="1" applyAlignment="1">
      <alignment horizontal="right" vertical="center" wrapText="1"/>
      <protection/>
    </xf>
    <xf numFmtId="176" fontId="13" fillId="0" borderId="0" xfId="16" applyNumberFormat="1" applyFont="1" applyAlignment="1">
      <alignment horizontal="right" vertical="center" wrapText="1"/>
      <protection/>
    </xf>
    <xf numFmtId="176" fontId="14" fillId="0" borderId="0" xfId="16" applyNumberFormat="1" applyFont="1" applyBorder="1" applyAlignment="1" applyProtection="1" quotePrefix="1">
      <alignment horizontal="center" vertical="center"/>
      <protection/>
    </xf>
    <xf numFmtId="176" fontId="13" fillId="0" borderId="0" xfId="16" applyNumberFormat="1" applyFont="1" applyAlignment="1">
      <alignment horizontal="center" vertical="center" wrapText="1"/>
      <protection/>
    </xf>
    <xf numFmtId="176" fontId="15" fillId="0" borderId="0" xfId="16" applyNumberFormat="1" applyFont="1" applyBorder="1" applyAlignment="1" applyProtection="1" quotePrefix="1">
      <alignment horizontal="distributed" vertical="center"/>
      <protection/>
    </xf>
    <xf numFmtId="176" fontId="13" fillId="0" borderId="0" xfId="16" applyNumberFormat="1" applyFont="1" applyAlignment="1" applyProtection="1">
      <alignment horizontal="right" vertical="center" wrapText="1"/>
      <protection locked="0"/>
    </xf>
    <xf numFmtId="176" fontId="13" fillId="0" borderId="0" xfId="16" applyNumberFormat="1" applyFont="1" applyBorder="1" applyAlignment="1" applyProtection="1">
      <alignment horizontal="distributed" vertical="center"/>
      <protection/>
    </xf>
    <xf numFmtId="176" fontId="13" fillId="0" borderId="0" xfId="16" applyNumberFormat="1" applyFont="1" applyBorder="1" applyAlignment="1" applyProtection="1" quotePrefix="1">
      <alignment horizontal="distributed" vertical="center"/>
      <protection/>
    </xf>
    <xf numFmtId="176" fontId="15" fillId="0" borderId="0" xfId="16" applyNumberFormat="1" applyFont="1" applyBorder="1" applyAlignment="1" applyProtection="1" quotePrefix="1">
      <alignment horizontal="distributed" vertical="center" wrapText="1"/>
      <protection/>
    </xf>
    <xf numFmtId="176" fontId="15" fillId="0" borderId="0" xfId="16" applyNumberFormat="1" applyFont="1" applyAlignment="1">
      <alignment horizontal="distributed" vertical="center" wrapText="1"/>
      <protection/>
    </xf>
    <xf numFmtId="176" fontId="15" fillId="0" borderId="0" xfId="16" applyNumberFormat="1" applyFont="1" applyAlignment="1">
      <alignment horizontal="distributed" vertical="center"/>
      <protection/>
    </xf>
    <xf numFmtId="176" fontId="13" fillId="0" borderId="0" xfId="16" applyNumberFormat="1" applyFont="1" applyBorder="1" applyAlignment="1" applyProtection="1">
      <alignment horizontal="right" vertical="center" wrapText="1"/>
      <protection locked="0"/>
    </xf>
    <xf numFmtId="176" fontId="13" fillId="0" borderId="0" xfId="16" applyNumberFormat="1" applyFont="1" applyBorder="1" applyAlignment="1">
      <alignment horizontal="right" vertical="center" wrapText="1"/>
      <protection/>
    </xf>
    <xf numFmtId="176" fontId="15" fillId="0" borderId="0" xfId="16" applyNumberFormat="1" applyFont="1" applyBorder="1" applyAlignment="1" applyProtection="1">
      <alignment horizontal="distributed" vertical="center" wrapText="1"/>
      <protection/>
    </xf>
    <xf numFmtId="176" fontId="13" fillId="0" borderId="0" xfId="16" applyNumberFormat="1" applyFont="1" applyBorder="1" applyAlignment="1">
      <alignment horizontal="center" vertical="center" wrapText="1"/>
      <protection/>
    </xf>
    <xf numFmtId="176" fontId="13" fillId="0" borderId="0" xfId="16" applyNumberFormat="1" applyFont="1" applyFill="1" applyAlignment="1">
      <alignment horizontal="right" vertical="center" wrapText="1"/>
      <protection/>
    </xf>
    <xf numFmtId="176" fontId="15" fillId="0" borderId="0" xfId="16" applyNumberFormat="1" applyFont="1" applyFill="1" applyBorder="1" applyAlignment="1" applyProtection="1">
      <alignment horizontal="distributed" vertical="center" wrapText="1"/>
      <protection/>
    </xf>
    <xf numFmtId="176" fontId="13" fillId="0" borderId="0" xfId="16" applyNumberFormat="1" applyFont="1" applyFill="1" applyAlignment="1">
      <alignment horizontal="center" vertical="center" wrapText="1"/>
      <protection/>
    </xf>
    <xf numFmtId="176" fontId="13" fillId="0" borderId="0" xfId="16" applyNumberFormat="1" applyFont="1" applyFill="1" applyAlignment="1" applyProtection="1">
      <alignment horizontal="right" vertical="center" wrapText="1"/>
      <protection locked="0"/>
    </xf>
    <xf numFmtId="176" fontId="13" fillId="0" borderId="0" xfId="16" applyNumberFormat="1" applyFont="1" applyFill="1" applyBorder="1" applyAlignment="1" applyProtection="1">
      <alignment horizontal="distributed" vertical="center"/>
      <protection/>
    </xf>
    <xf numFmtId="176" fontId="13" fillId="0" borderId="0" xfId="16" applyNumberFormat="1" applyFont="1" applyFill="1" applyBorder="1" applyAlignment="1" applyProtection="1">
      <alignment horizontal="right" vertical="center" wrapText="1"/>
      <protection locked="0"/>
    </xf>
    <xf numFmtId="176" fontId="13" fillId="0" borderId="0" xfId="16" applyNumberFormat="1" applyFont="1" applyFill="1" applyBorder="1" applyAlignment="1">
      <alignment horizontal="right" vertical="center" wrapText="1"/>
      <protection/>
    </xf>
    <xf numFmtId="176" fontId="13" fillId="0" borderId="0" xfId="16" applyNumberFormat="1" applyFont="1" applyFill="1" applyBorder="1" applyAlignment="1" applyProtection="1" quotePrefix="1">
      <alignment horizontal="distributed" vertical="center"/>
      <protection/>
    </xf>
    <xf numFmtId="176" fontId="13" fillId="0" borderId="0" xfId="16" applyNumberFormat="1" applyFont="1" applyFill="1" applyBorder="1" applyAlignment="1">
      <alignment horizontal="center" vertical="center" wrapText="1"/>
      <protection/>
    </xf>
    <xf numFmtId="176" fontId="15" fillId="0" borderId="0" xfId="16" applyNumberFormat="1" applyFont="1" applyBorder="1" applyAlignment="1" applyProtection="1">
      <alignment horizontal="distributed" vertical="center"/>
      <protection/>
    </xf>
    <xf numFmtId="176" fontId="13" fillId="0" borderId="4" xfId="16" applyNumberFormat="1" applyFont="1" applyBorder="1" applyAlignment="1" applyProtection="1">
      <alignment horizontal="right" vertical="center" wrapText="1"/>
      <protection locked="0"/>
    </xf>
    <xf numFmtId="176" fontId="13" fillId="0" borderId="4" xfId="16" applyNumberFormat="1" applyFont="1" applyBorder="1" applyAlignment="1">
      <alignment horizontal="right" vertical="center" wrapText="1"/>
      <protection/>
    </xf>
    <xf numFmtId="176" fontId="12" fillId="0" borderId="0" xfId="16" applyNumberFormat="1" applyFont="1" applyBorder="1" applyAlignment="1">
      <alignment horizontal="right" vertical="center" wrapText="1"/>
      <protection/>
    </xf>
    <xf numFmtId="176" fontId="16" fillId="0" borderId="0" xfId="16" applyNumberFormat="1" applyFont="1" applyBorder="1" applyAlignment="1" applyProtection="1">
      <alignment horizontal="center" vertical="center"/>
      <protection/>
    </xf>
    <xf numFmtId="176" fontId="14" fillId="0" borderId="0" xfId="16" applyNumberFormat="1" applyFont="1" applyBorder="1" applyAlignment="1" applyProtection="1">
      <alignment horizontal="distributed" vertical="center"/>
      <protection/>
    </xf>
    <xf numFmtId="176" fontId="13" fillId="0" borderId="0" xfId="16" applyNumberFormat="1" applyFont="1" applyAlignment="1" applyProtection="1">
      <alignment horizontal="right" vertical="center" wrapText="1"/>
      <protection/>
    </xf>
    <xf numFmtId="176" fontId="13" fillId="0" borderId="0" xfId="16" applyNumberFormat="1" applyFont="1" applyAlignment="1" applyProtection="1">
      <alignment horizontal="center" vertical="center" wrapText="1"/>
      <protection/>
    </xf>
    <xf numFmtId="176" fontId="13" fillId="0" borderId="0" xfId="16" applyNumberFormat="1" applyFont="1" applyProtection="1">
      <alignment/>
      <protection/>
    </xf>
    <xf numFmtId="176" fontId="12" fillId="0" borderId="4" xfId="16" applyNumberFormat="1" applyFont="1" applyBorder="1" applyAlignment="1" applyProtection="1">
      <alignment horizontal="right" vertical="center" wrapText="1"/>
      <protection/>
    </xf>
    <xf numFmtId="176" fontId="14" fillId="0" borderId="4" xfId="16" applyNumberFormat="1" applyFont="1" applyBorder="1" applyAlignment="1" applyProtection="1" quotePrefix="1">
      <alignment horizontal="center" vertical="center"/>
      <protection/>
    </xf>
    <xf numFmtId="176" fontId="13" fillId="0" borderId="4" xfId="16" applyNumberFormat="1" applyFont="1" applyBorder="1" applyAlignment="1" applyProtection="1">
      <alignment horizontal="center" vertical="center" wrapText="1"/>
      <protection/>
    </xf>
    <xf numFmtId="176" fontId="13" fillId="0" borderId="4" xfId="15" applyNumberFormat="1" applyFont="1" applyBorder="1" applyAlignment="1" applyProtection="1">
      <alignment horizontal="distributed" vertical="center"/>
      <protection/>
    </xf>
    <xf numFmtId="176" fontId="13" fillId="0" borderId="3" xfId="15" applyNumberFormat="1" applyFont="1" applyBorder="1" applyAlignment="1" applyProtection="1">
      <alignment horizontal="right" vertical="center" wrapText="1"/>
      <protection locked="0"/>
    </xf>
    <xf numFmtId="176" fontId="13" fillId="0" borderId="3" xfId="15" applyNumberFormat="1" applyFont="1" applyBorder="1" applyAlignment="1">
      <alignment horizontal="right" vertical="center" wrapText="1"/>
      <protection/>
    </xf>
    <xf numFmtId="176" fontId="13" fillId="0" borderId="3" xfId="15" applyNumberFormat="1" applyFont="1" applyBorder="1" applyAlignment="1" applyProtection="1" quotePrefix="1">
      <alignment horizontal="distributed" vertical="center"/>
      <protection/>
    </xf>
    <xf numFmtId="176" fontId="13" fillId="0" borderId="4" xfId="15" applyNumberFormat="1" applyFont="1" applyBorder="1" applyAlignment="1">
      <alignment horizontal="center" vertical="center" wrapText="1"/>
      <protection/>
    </xf>
    <xf numFmtId="176" fontId="13" fillId="0" borderId="4" xfId="16" applyNumberFormat="1" applyFont="1" applyBorder="1" applyAlignment="1" applyProtection="1">
      <alignment horizontal="distributed" vertical="center"/>
      <protection/>
    </xf>
    <xf numFmtId="176" fontId="3" fillId="0" borderId="0" xfId="15" applyNumberFormat="1" applyFont="1" applyAlignment="1">
      <alignment horizontal="distributed" vertical="center"/>
      <protection/>
    </xf>
    <xf numFmtId="176" fontId="5" fillId="0" borderId="0" xfId="15" applyNumberFormat="1" applyFont="1" applyAlignment="1">
      <alignment horizontal="distributed" vertical="center" wrapText="1"/>
      <protection/>
    </xf>
    <xf numFmtId="176" fontId="8" fillId="0" borderId="5" xfId="15" applyNumberFormat="1" applyFont="1" applyBorder="1" applyAlignment="1">
      <alignment horizontal="distributed" vertical="center" wrapText="1"/>
      <protection/>
    </xf>
    <xf numFmtId="176" fontId="8" fillId="0" borderId="6" xfId="15" applyNumberFormat="1" applyFont="1" applyBorder="1" applyAlignment="1">
      <alignment horizontal="distributed" vertical="center" wrapText="1"/>
      <protection/>
    </xf>
    <xf numFmtId="176" fontId="8" fillId="0" borderId="7" xfId="15" applyNumberFormat="1" applyFont="1" applyBorder="1" applyAlignment="1">
      <alignment horizontal="distributed" vertical="center" wrapText="1"/>
      <protection/>
    </xf>
    <xf numFmtId="176" fontId="8" fillId="0" borderId="8" xfId="15" applyNumberFormat="1" applyFont="1" applyBorder="1" applyAlignment="1">
      <alignment horizontal="distributed" vertical="center" wrapText="1"/>
      <protection/>
    </xf>
    <xf numFmtId="176" fontId="8" fillId="0" borderId="1" xfId="15" applyNumberFormat="1" applyFont="1" applyBorder="1" applyAlignment="1">
      <alignment horizontal="distributed" vertical="center" wrapText="1"/>
      <protection/>
    </xf>
    <xf numFmtId="176" fontId="8" fillId="0" borderId="2" xfId="15" applyNumberFormat="1" applyFont="1" applyBorder="1" applyAlignment="1" quotePrefix="1">
      <alignment horizontal="distributed" vertical="center" wrapText="1"/>
      <protection/>
    </xf>
    <xf numFmtId="176" fontId="5" fillId="0" borderId="0" xfId="16" applyNumberFormat="1" applyFont="1" applyAlignment="1">
      <alignment horizontal="distributed" vertical="center" wrapText="1"/>
      <protection/>
    </xf>
    <xf numFmtId="176" fontId="3" fillId="0" borderId="0" xfId="16" applyNumberFormat="1" applyFont="1" applyAlignment="1">
      <alignment horizontal="distributed" vertical="center"/>
      <protection/>
    </xf>
    <xf numFmtId="176" fontId="8" fillId="0" borderId="5" xfId="16" applyNumberFormat="1" applyFont="1" applyBorder="1" applyAlignment="1">
      <alignment horizontal="distributed" vertical="center" wrapText="1"/>
      <protection/>
    </xf>
    <xf numFmtId="176" fontId="8" fillId="0" borderId="6" xfId="16" applyNumberFormat="1" applyFont="1" applyBorder="1" applyAlignment="1">
      <alignment horizontal="distributed" vertical="center" wrapText="1"/>
      <protection/>
    </xf>
    <xf numFmtId="176" fontId="8" fillId="0" borderId="7" xfId="16" applyNumberFormat="1" applyFont="1" applyBorder="1" applyAlignment="1">
      <alignment horizontal="distributed" vertical="center" wrapText="1"/>
      <protection/>
    </xf>
    <xf numFmtId="176" fontId="8" fillId="0" borderId="8" xfId="16" applyNumberFormat="1" applyFont="1" applyBorder="1" applyAlignment="1">
      <alignment horizontal="distributed" vertical="center" wrapText="1"/>
      <protection/>
    </xf>
    <xf numFmtId="176" fontId="8" fillId="0" borderId="9" xfId="16" applyNumberFormat="1" applyFont="1" applyBorder="1" applyAlignment="1">
      <alignment horizontal="distributed" vertical="center" wrapText="1"/>
      <protection/>
    </xf>
    <xf numFmtId="176" fontId="8" fillId="0" borderId="5" xfId="16" applyNumberFormat="1" applyFont="1" applyBorder="1" applyAlignment="1">
      <alignment horizontal="center" vertical="center" wrapText="1"/>
      <protection/>
    </xf>
    <xf numFmtId="176" fontId="8" fillId="0" borderId="1" xfId="16" applyNumberFormat="1" applyFont="1" applyBorder="1" applyAlignment="1">
      <alignment horizontal="distributed" vertical="center" wrapText="1"/>
      <protection/>
    </xf>
    <xf numFmtId="176" fontId="8" fillId="0" borderId="2" xfId="16" applyNumberFormat="1" applyFont="1" applyBorder="1" applyAlignment="1" quotePrefix="1">
      <alignment horizontal="distributed" vertical="center" wrapText="1"/>
      <protection/>
    </xf>
    <xf numFmtId="176" fontId="8" fillId="0" borderId="9" xfId="15" applyNumberFormat="1" applyFont="1" applyBorder="1" applyAlignment="1">
      <alignment horizontal="distributed" vertical="center" wrapText="1"/>
      <protection/>
    </xf>
    <xf numFmtId="176" fontId="8" fillId="0" borderId="5" xfId="15" applyNumberFormat="1" applyFont="1" applyBorder="1" applyAlignment="1">
      <alignment horizontal="center" vertical="center" wrapText="1"/>
      <protection/>
    </xf>
  </cellXfs>
  <cellStyles count="8">
    <cellStyle name="Normal" xfId="0"/>
    <cellStyle name="一般_丁四用人費用綜計表(決算數)" xfId="15"/>
    <cellStyle name="一般_丁四用人費用綜計表(預算數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9" sqref="E9"/>
    </sheetView>
  </sheetViews>
  <sheetFormatPr defaultColWidth="9.00390625" defaultRowHeight="16.5"/>
  <cols>
    <col min="1" max="1" width="14.50390625" style="6" customWidth="1"/>
    <col min="2" max="2" width="0.875" style="6" customWidth="1"/>
    <col min="3" max="3" width="27.125" style="6" customWidth="1"/>
    <col min="4" max="4" width="18.125" style="6" customWidth="1"/>
    <col min="5" max="5" width="15.125" style="6" customWidth="1"/>
    <col min="6" max="6" width="15.875" style="6" customWidth="1"/>
    <col min="7" max="7" width="15.25390625" style="6" customWidth="1"/>
    <col min="8" max="8" width="19.125" style="6" customWidth="1"/>
    <col min="9" max="9" width="18.125" style="6" customWidth="1"/>
    <col min="10" max="10" width="14.625" style="6" customWidth="1"/>
    <col min="11" max="11" width="17.875" style="6" customWidth="1"/>
    <col min="12" max="12" width="15.625" style="6" customWidth="1"/>
    <col min="13" max="13" width="19.50390625" style="6" customWidth="1"/>
    <col min="14" max="16384" width="9.00390625" style="6" customWidth="1"/>
  </cols>
  <sheetData>
    <row r="1" spans="1:13" s="2" customFormat="1" ht="30" customHeight="1">
      <c r="A1" s="1" t="s">
        <v>0</v>
      </c>
      <c r="B1" s="1"/>
      <c r="D1" s="107" t="s">
        <v>25</v>
      </c>
      <c r="E1" s="107"/>
      <c r="F1" s="107"/>
      <c r="G1" s="107"/>
      <c r="H1" s="108" t="s">
        <v>26</v>
      </c>
      <c r="I1" s="108"/>
      <c r="J1" s="108"/>
      <c r="K1" s="1"/>
      <c r="L1" s="1"/>
      <c r="M1" s="1"/>
    </row>
    <row r="2" spans="1:13" s="2" customFormat="1" ht="19.5" customHeight="1" thickBot="1">
      <c r="A2" s="1"/>
      <c r="B2" s="1"/>
      <c r="C2" s="3"/>
      <c r="D2" s="4"/>
      <c r="E2" s="4"/>
      <c r="F2" s="4"/>
      <c r="G2" s="5"/>
      <c r="H2" s="4"/>
      <c r="I2" s="1"/>
      <c r="J2" s="1"/>
      <c r="K2" s="1"/>
      <c r="L2" s="6"/>
      <c r="M2" s="7" t="s">
        <v>27</v>
      </c>
    </row>
    <row r="3" spans="1:13" s="2" customFormat="1" ht="19.5" customHeight="1">
      <c r="A3" s="109" t="s">
        <v>28</v>
      </c>
      <c r="B3" s="110"/>
      <c r="C3" s="111" t="s">
        <v>1</v>
      </c>
      <c r="D3" s="125" t="s">
        <v>78</v>
      </c>
      <c r="E3" s="109"/>
      <c r="F3" s="109"/>
      <c r="G3" s="109"/>
      <c r="H3" s="126" t="s">
        <v>2</v>
      </c>
      <c r="I3" s="126"/>
      <c r="J3" s="126"/>
      <c r="K3" s="126"/>
      <c r="L3" s="126"/>
      <c r="M3" s="126"/>
    </row>
    <row r="4" spans="1:13" s="2" customFormat="1" ht="33.75" customHeight="1" thickBot="1">
      <c r="A4" s="113" t="s">
        <v>29</v>
      </c>
      <c r="B4" s="114"/>
      <c r="C4" s="112"/>
      <c r="D4" s="10" t="s">
        <v>3</v>
      </c>
      <c r="E4" s="10" t="s">
        <v>30</v>
      </c>
      <c r="F4" s="10" t="s">
        <v>4</v>
      </c>
      <c r="G4" s="9" t="s">
        <v>5</v>
      </c>
      <c r="H4" s="10" t="s">
        <v>6</v>
      </c>
      <c r="I4" s="11" t="s">
        <v>31</v>
      </c>
      <c r="J4" s="11" t="s">
        <v>32</v>
      </c>
      <c r="K4" s="10" t="s">
        <v>7</v>
      </c>
      <c r="L4" s="10" t="s">
        <v>8</v>
      </c>
      <c r="M4" s="8" t="s">
        <v>9</v>
      </c>
    </row>
    <row r="5" spans="1:13" s="2" customFormat="1" ht="12.75" customHeight="1">
      <c r="A5" s="12"/>
      <c r="B5" s="13"/>
      <c r="C5" s="14"/>
      <c r="D5" s="15"/>
      <c r="E5" s="15"/>
      <c r="F5" s="15"/>
      <c r="G5" s="16"/>
      <c r="H5" s="17"/>
      <c r="I5" s="18"/>
      <c r="J5" s="18"/>
      <c r="K5" s="17"/>
      <c r="L5" s="17"/>
      <c r="M5" s="17"/>
    </row>
    <row r="6" spans="1:13" s="22" customFormat="1" ht="18" customHeight="1">
      <c r="A6" s="19">
        <f>A7</f>
        <v>0</v>
      </c>
      <c r="B6" s="20"/>
      <c r="C6" s="21" t="s">
        <v>10</v>
      </c>
      <c r="D6" s="19">
        <f aca="true" t="shared" si="0" ref="D6:M6">D7</f>
        <v>1816892942</v>
      </c>
      <c r="E6" s="19">
        <f t="shared" si="0"/>
        <v>800</v>
      </c>
      <c r="F6" s="19">
        <f t="shared" si="0"/>
        <v>104898298</v>
      </c>
      <c r="G6" s="19">
        <f t="shared" si="0"/>
        <v>14664194</v>
      </c>
      <c r="H6" s="19">
        <f t="shared" si="0"/>
        <v>697832408</v>
      </c>
      <c r="I6" s="19">
        <f t="shared" si="0"/>
        <v>336853844</v>
      </c>
      <c r="J6" s="19">
        <f t="shared" si="0"/>
        <v>0</v>
      </c>
      <c r="K6" s="19">
        <f t="shared" si="0"/>
        <v>272367142.89</v>
      </c>
      <c r="L6" s="19">
        <f t="shared" si="0"/>
        <v>123851</v>
      </c>
      <c r="M6" s="19">
        <f t="shared" si="0"/>
        <v>3243633479.89</v>
      </c>
    </row>
    <row r="7" spans="1:13" s="22" customFormat="1" ht="18.75" customHeight="1">
      <c r="A7" s="20">
        <f>SUM(A8:A9)</f>
        <v>0</v>
      </c>
      <c r="B7" s="20"/>
      <c r="C7" s="23" t="s">
        <v>11</v>
      </c>
      <c r="D7" s="20">
        <f aca="true" t="shared" si="1" ref="D7:M7">SUM(D8:D9)</f>
        <v>1816892942</v>
      </c>
      <c r="E7" s="20">
        <f t="shared" si="1"/>
        <v>800</v>
      </c>
      <c r="F7" s="20">
        <f t="shared" si="1"/>
        <v>104898298</v>
      </c>
      <c r="G7" s="20">
        <f t="shared" si="1"/>
        <v>14664194</v>
      </c>
      <c r="H7" s="20">
        <f t="shared" si="1"/>
        <v>697832408</v>
      </c>
      <c r="I7" s="20">
        <f t="shared" si="1"/>
        <v>336853844</v>
      </c>
      <c r="J7" s="20">
        <f t="shared" si="1"/>
        <v>0</v>
      </c>
      <c r="K7" s="20">
        <f t="shared" si="1"/>
        <v>272367142.89</v>
      </c>
      <c r="L7" s="20">
        <f t="shared" si="1"/>
        <v>123851</v>
      </c>
      <c r="M7" s="20">
        <f t="shared" si="1"/>
        <v>3243633479.89</v>
      </c>
    </row>
    <row r="8" spans="1:13" s="22" customFormat="1" ht="18.75" customHeight="1">
      <c r="A8" s="24"/>
      <c r="B8" s="20"/>
      <c r="C8" s="25" t="s">
        <v>12</v>
      </c>
      <c r="D8" s="24">
        <v>1801550606</v>
      </c>
      <c r="E8" s="24">
        <v>800</v>
      </c>
      <c r="F8" s="24">
        <v>104599823</v>
      </c>
      <c r="G8" s="24">
        <v>920528</v>
      </c>
      <c r="H8" s="24">
        <v>695259007</v>
      </c>
      <c r="I8" s="24">
        <v>335003799</v>
      </c>
      <c r="J8" s="24"/>
      <c r="K8" s="24">
        <v>270836495.89</v>
      </c>
      <c r="L8" s="24">
        <v>123851</v>
      </c>
      <c r="M8" s="20">
        <f>SUM(D8:L8)</f>
        <v>3208294909.89</v>
      </c>
    </row>
    <row r="9" spans="1:13" s="22" customFormat="1" ht="18.75" customHeight="1">
      <c r="A9" s="24"/>
      <c r="B9" s="20"/>
      <c r="C9" s="26" t="s">
        <v>13</v>
      </c>
      <c r="D9" s="24">
        <v>15342336</v>
      </c>
      <c r="E9" s="24"/>
      <c r="F9" s="24">
        <v>298475</v>
      </c>
      <c r="G9" s="24">
        <v>13743666</v>
      </c>
      <c r="H9" s="24">
        <v>2573401</v>
      </c>
      <c r="I9" s="24">
        <v>1850045</v>
      </c>
      <c r="J9" s="24"/>
      <c r="K9" s="24">
        <v>1530647</v>
      </c>
      <c r="L9" s="24"/>
      <c r="M9" s="20">
        <f>SUM(D9:L9)</f>
        <v>35338570</v>
      </c>
    </row>
    <row r="10" spans="1:13" s="22" customFormat="1" ht="12.75" customHeight="1">
      <c r="A10" s="20"/>
      <c r="B10" s="20"/>
      <c r="C10" s="26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22" customFormat="1" ht="18" customHeight="1">
      <c r="A11" s="19">
        <f>A12+A15+A18+A21+A24</f>
        <v>6848769309.67</v>
      </c>
      <c r="B11" s="19"/>
      <c r="C11" s="21" t="s">
        <v>14</v>
      </c>
      <c r="D11" s="19">
        <f aca="true" t="shared" si="2" ref="D11:M11">D12+D15+D18+D21+D24</f>
        <v>41504842879.24</v>
      </c>
      <c r="E11" s="19">
        <f t="shared" si="2"/>
        <v>347018618</v>
      </c>
      <c r="F11" s="19">
        <f t="shared" si="2"/>
        <v>4401231786.77</v>
      </c>
      <c r="G11" s="19">
        <f t="shared" si="2"/>
        <v>1387182753.98</v>
      </c>
      <c r="H11" s="19">
        <f t="shared" si="2"/>
        <v>14893149472.57</v>
      </c>
      <c r="I11" s="19">
        <f t="shared" si="2"/>
        <v>5291945572.01</v>
      </c>
      <c r="J11" s="19">
        <f t="shared" si="2"/>
        <v>1291795</v>
      </c>
      <c r="K11" s="19">
        <f t="shared" si="2"/>
        <v>5561201699.43</v>
      </c>
      <c r="L11" s="19">
        <f t="shared" si="2"/>
        <v>4672720.36</v>
      </c>
      <c r="M11" s="19">
        <f t="shared" si="2"/>
        <v>73392537297.36</v>
      </c>
    </row>
    <row r="12" spans="1:13" s="22" customFormat="1" ht="18.75" customHeight="1">
      <c r="A12" s="20">
        <f>A13+A14</f>
        <v>0</v>
      </c>
      <c r="B12" s="20"/>
      <c r="C12" s="23" t="s">
        <v>33</v>
      </c>
      <c r="D12" s="20">
        <f aca="true" t="shared" si="3" ref="D12:M12">D13+D14</f>
        <v>3236755441.26</v>
      </c>
      <c r="E12" s="20">
        <f t="shared" si="3"/>
        <v>111445854</v>
      </c>
      <c r="F12" s="20">
        <f t="shared" si="3"/>
        <v>208547039</v>
      </c>
      <c r="G12" s="20">
        <f t="shared" si="3"/>
        <v>10000</v>
      </c>
      <c r="H12" s="20">
        <f t="shared" si="3"/>
        <v>1232293191</v>
      </c>
      <c r="I12" s="20">
        <f t="shared" si="3"/>
        <v>467781215</v>
      </c>
      <c r="J12" s="20">
        <f t="shared" si="3"/>
        <v>0</v>
      </c>
      <c r="K12" s="20">
        <f t="shared" si="3"/>
        <v>445280593.12</v>
      </c>
      <c r="L12" s="20">
        <f t="shared" si="3"/>
        <v>447762</v>
      </c>
      <c r="M12" s="20">
        <f t="shared" si="3"/>
        <v>5702561095.38</v>
      </c>
    </row>
    <row r="13" spans="1:13" s="22" customFormat="1" ht="18.75" customHeight="1">
      <c r="A13" s="24"/>
      <c r="B13" s="20"/>
      <c r="C13" s="25" t="s">
        <v>12</v>
      </c>
      <c r="D13" s="24">
        <v>3225776374.34</v>
      </c>
      <c r="E13" s="24">
        <v>111445854</v>
      </c>
      <c r="F13" s="24">
        <v>208547039</v>
      </c>
      <c r="G13" s="24">
        <v>10000</v>
      </c>
      <c r="H13" s="24">
        <v>1232293191</v>
      </c>
      <c r="I13" s="24">
        <v>467781215</v>
      </c>
      <c r="J13" s="24"/>
      <c r="K13" s="24">
        <v>445062871.2</v>
      </c>
      <c r="L13" s="24">
        <v>447762</v>
      </c>
      <c r="M13" s="20">
        <f>SUM(D13:L13)</f>
        <v>5691364306.54</v>
      </c>
    </row>
    <row r="14" spans="1:13" s="22" customFormat="1" ht="18.75" customHeight="1">
      <c r="A14" s="24"/>
      <c r="B14" s="20"/>
      <c r="C14" s="26" t="s">
        <v>13</v>
      </c>
      <c r="D14" s="24">
        <v>10979066.92</v>
      </c>
      <c r="E14" s="24"/>
      <c r="F14" s="24"/>
      <c r="G14" s="24"/>
      <c r="H14" s="24"/>
      <c r="I14" s="24"/>
      <c r="J14" s="24"/>
      <c r="K14" s="24">
        <v>217721.92</v>
      </c>
      <c r="L14" s="24"/>
      <c r="M14" s="20">
        <f>SUM(D14:L14)</f>
        <v>11196788.84</v>
      </c>
    </row>
    <row r="15" spans="1:13" s="29" customFormat="1" ht="18.75" customHeight="1">
      <c r="A15" s="27">
        <f>A16+A17</f>
        <v>334749377</v>
      </c>
      <c r="B15" s="27"/>
      <c r="C15" s="28" t="s">
        <v>34</v>
      </c>
      <c r="D15" s="27">
        <f aca="true" t="shared" si="4" ref="D15:M15">D16+D17</f>
        <v>12424361149.98</v>
      </c>
      <c r="E15" s="27">
        <f t="shared" si="4"/>
        <v>144894109</v>
      </c>
      <c r="F15" s="27">
        <f t="shared" si="4"/>
        <v>2013610746.77</v>
      </c>
      <c r="G15" s="27">
        <f t="shared" si="4"/>
        <v>118721991.98</v>
      </c>
      <c r="H15" s="27">
        <f t="shared" si="4"/>
        <v>4963746476.57</v>
      </c>
      <c r="I15" s="27">
        <f t="shared" si="4"/>
        <v>1859441856.01</v>
      </c>
      <c r="J15" s="27">
        <f t="shared" si="4"/>
        <v>0</v>
      </c>
      <c r="K15" s="27">
        <f t="shared" si="4"/>
        <v>1976080444.31</v>
      </c>
      <c r="L15" s="27">
        <f t="shared" si="4"/>
        <v>1459457.36</v>
      </c>
      <c r="M15" s="27">
        <f t="shared" si="4"/>
        <v>23502316231.98</v>
      </c>
    </row>
    <row r="16" spans="1:13" s="29" customFormat="1" ht="18.75" customHeight="1">
      <c r="A16" s="30">
        <v>334749377</v>
      </c>
      <c r="B16" s="27"/>
      <c r="C16" s="31" t="s">
        <v>12</v>
      </c>
      <c r="D16" s="30">
        <v>12424361149.98</v>
      </c>
      <c r="E16" s="30">
        <v>144894109</v>
      </c>
      <c r="F16" s="30">
        <v>2013610746.77</v>
      </c>
      <c r="G16" s="30">
        <v>118721991.98</v>
      </c>
      <c r="H16" s="30">
        <v>4963746476.57</v>
      </c>
      <c r="I16" s="30">
        <v>1859441856.01</v>
      </c>
      <c r="J16" s="30"/>
      <c r="K16" s="30">
        <v>1976080444.31</v>
      </c>
      <c r="L16" s="30">
        <v>1459457.36</v>
      </c>
      <c r="M16" s="27">
        <f>SUM(D16:L16)</f>
        <v>23502316231.98</v>
      </c>
    </row>
    <row r="17" spans="1:13" s="29" customFormat="1" ht="18.75" customHeight="1">
      <c r="A17" s="30"/>
      <c r="B17" s="27"/>
      <c r="C17" s="32" t="s">
        <v>13</v>
      </c>
      <c r="D17" s="30"/>
      <c r="E17" s="30"/>
      <c r="F17" s="30"/>
      <c r="G17" s="30"/>
      <c r="H17" s="30"/>
      <c r="I17" s="30"/>
      <c r="J17" s="30"/>
      <c r="K17" s="30"/>
      <c r="L17" s="30"/>
      <c r="M17" s="27">
        <f>SUM(D17:L17)</f>
        <v>0</v>
      </c>
    </row>
    <row r="18" spans="1:13" s="22" customFormat="1" ht="18.75" customHeight="1">
      <c r="A18" s="20">
        <f>A19+A20</f>
        <v>6513517822.67</v>
      </c>
      <c r="B18" s="20"/>
      <c r="C18" s="23" t="s">
        <v>35</v>
      </c>
      <c r="D18" s="20">
        <f aca="true" t="shared" si="5" ref="D18:M18">D19+D20</f>
        <v>19322197971</v>
      </c>
      <c r="E18" s="20">
        <f t="shared" si="5"/>
        <v>4554940</v>
      </c>
      <c r="F18" s="20">
        <f t="shared" si="5"/>
        <v>1975020930</v>
      </c>
      <c r="G18" s="20">
        <f t="shared" si="5"/>
        <v>1251211165</v>
      </c>
      <c r="H18" s="20">
        <f t="shared" si="5"/>
        <v>6814985093</v>
      </c>
      <c r="I18" s="20">
        <f t="shared" si="5"/>
        <v>1658357355</v>
      </c>
      <c r="J18" s="20">
        <f t="shared" si="5"/>
        <v>1291795</v>
      </c>
      <c r="K18" s="20">
        <f t="shared" si="5"/>
        <v>2404842022</v>
      </c>
      <c r="L18" s="20">
        <f t="shared" si="5"/>
        <v>1859741</v>
      </c>
      <c r="M18" s="20">
        <f t="shared" si="5"/>
        <v>33434321012</v>
      </c>
    </row>
    <row r="19" spans="1:13" s="22" customFormat="1" ht="18.75" customHeight="1">
      <c r="A19" s="24">
        <v>6513517822.67</v>
      </c>
      <c r="B19" s="20"/>
      <c r="C19" s="25" t="s">
        <v>12</v>
      </c>
      <c r="D19" s="24">
        <v>19320395108</v>
      </c>
      <c r="E19" s="24">
        <v>4554940</v>
      </c>
      <c r="F19" s="24">
        <v>1974905515</v>
      </c>
      <c r="G19" s="24">
        <v>1249150110</v>
      </c>
      <c r="H19" s="24">
        <v>6814484769</v>
      </c>
      <c r="I19" s="24">
        <v>1658226095</v>
      </c>
      <c r="J19" s="24">
        <v>1291795</v>
      </c>
      <c r="K19" s="24">
        <v>2404672553</v>
      </c>
      <c r="L19" s="24">
        <v>1859741</v>
      </c>
      <c r="M19" s="20">
        <f>SUM(D19:L19)</f>
        <v>33429540626</v>
      </c>
    </row>
    <row r="20" spans="1:13" s="22" customFormat="1" ht="18.75" customHeight="1">
      <c r="A20" s="24"/>
      <c r="B20" s="20"/>
      <c r="C20" s="26" t="s">
        <v>13</v>
      </c>
      <c r="D20" s="24">
        <v>1802863</v>
      </c>
      <c r="E20" s="24"/>
      <c r="F20" s="24">
        <v>115415</v>
      </c>
      <c r="G20" s="24">
        <v>2061055</v>
      </c>
      <c r="H20" s="24">
        <v>500324</v>
      </c>
      <c r="I20" s="24">
        <v>131260</v>
      </c>
      <c r="J20" s="24"/>
      <c r="K20" s="24">
        <v>169469</v>
      </c>
      <c r="L20" s="24"/>
      <c r="M20" s="20">
        <f>SUM(D20:L20)</f>
        <v>4780386</v>
      </c>
    </row>
    <row r="21" spans="1:13" s="22" customFormat="1" ht="18.75" customHeight="1">
      <c r="A21" s="20">
        <f>A22+A23</f>
        <v>502110</v>
      </c>
      <c r="B21" s="20"/>
      <c r="C21" s="23" t="s">
        <v>15</v>
      </c>
      <c r="D21" s="20">
        <f aca="true" t="shared" si="6" ref="D21:M21">D22+D23</f>
        <v>2323089346</v>
      </c>
      <c r="E21" s="20">
        <f t="shared" si="6"/>
        <v>35257471</v>
      </c>
      <c r="F21" s="20">
        <f t="shared" si="6"/>
        <v>16657746</v>
      </c>
      <c r="G21" s="20">
        <f t="shared" si="6"/>
        <v>9569664</v>
      </c>
      <c r="H21" s="20">
        <f t="shared" si="6"/>
        <v>698433055</v>
      </c>
      <c r="I21" s="20">
        <f t="shared" si="6"/>
        <v>311144134</v>
      </c>
      <c r="J21" s="20">
        <f t="shared" si="6"/>
        <v>0</v>
      </c>
      <c r="K21" s="20">
        <f t="shared" si="6"/>
        <v>249112585</v>
      </c>
      <c r="L21" s="20">
        <f t="shared" si="6"/>
        <v>414212</v>
      </c>
      <c r="M21" s="20">
        <f t="shared" si="6"/>
        <v>3643678213</v>
      </c>
    </row>
    <row r="22" spans="1:13" s="22" customFormat="1" ht="18.75" customHeight="1">
      <c r="A22" s="24">
        <v>502110</v>
      </c>
      <c r="B22" s="20"/>
      <c r="C22" s="25" t="s">
        <v>12</v>
      </c>
      <c r="D22" s="24">
        <v>2314821939</v>
      </c>
      <c r="E22" s="24">
        <v>34703031</v>
      </c>
      <c r="F22" s="24">
        <v>16657746</v>
      </c>
      <c r="G22" s="24">
        <v>9569664</v>
      </c>
      <c r="H22" s="24">
        <v>696129493</v>
      </c>
      <c r="I22" s="24">
        <v>310167591</v>
      </c>
      <c r="J22" s="24"/>
      <c r="K22" s="24">
        <v>248518119</v>
      </c>
      <c r="L22" s="24">
        <v>412754</v>
      </c>
      <c r="M22" s="20">
        <f>SUM(D22:L22)</f>
        <v>3630980337</v>
      </c>
    </row>
    <row r="23" spans="1:13" s="22" customFormat="1" ht="18.75" customHeight="1">
      <c r="A23" s="24"/>
      <c r="B23" s="20"/>
      <c r="C23" s="26" t="s">
        <v>13</v>
      </c>
      <c r="D23" s="24">
        <v>8267407</v>
      </c>
      <c r="E23" s="24">
        <v>554440</v>
      </c>
      <c r="F23" s="24"/>
      <c r="G23" s="24"/>
      <c r="H23" s="24">
        <v>2303562</v>
      </c>
      <c r="I23" s="24">
        <v>976543</v>
      </c>
      <c r="J23" s="24"/>
      <c r="K23" s="24">
        <v>594466</v>
      </c>
      <c r="L23" s="24">
        <v>1458</v>
      </c>
      <c r="M23" s="20">
        <f>SUM(D23:L23)</f>
        <v>12697876</v>
      </c>
    </row>
    <row r="24" spans="1:13" s="22" customFormat="1" ht="18.75" customHeight="1">
      <c r="A24" s="20">
        <f>A25+A26</f>
        <v>0</v>
      </c>
      <c r="B24" s="20"/>
      <c r="C24" s="33" t="s">
        <v>36</v>
      </c>
      <c r="D24" s="20">
        <f aca="true" t="shared" si="7" ref="D24:M24">D25+D26</f>
        <v>4198438971</v>
      </c>
      <c r="E24" s="20">
        <f t="shared" si="7"/>
        <v>50866244</v>
      </c>
      <c r="F24" s="20">
        <f t="shared" si="7"/>
        <v>187395325</v>
      </c>
      <c r="G24" s="20">
        <f t="shared" si="7"/>
        <v>7669933</v>
      </c>
      <c r="H24" s="20">
        <f t="shared" si="7"/>
        <v>1183691657</v>
      </c>
      <c r="I24" s="20">
        <f t="shared" si="7"/>
        <v>995221012</v>
      </c>
      <c r="J24" s="20">
        <f t="shared" si="7"/>
        <v>0</v>
      </c>
      <c r="K24" s="20">
        <f t="shared" si="7"/>
        <v>485886055</v>
      </c>
      <c r="L24" s="20">
        <f t="shared" si="7"/>
        <v>491548</v>
      </c>
      <c r="M24" s="20">
        <f t="shared" si="7"/>
        <v>7109660745</v>
      </c>
    </row>
    <row r="25" spans="1:13" s="22" customFormat="1" ht="18.75" customHeight="1">
      <c r="A25" s="24"/>
      <c r="B25" s="20"/>
      <c r="C25" s="25" t="s">
        <v>12</v>
      </c>
      <c r="D25" s="24">
        <v>4198438971</v>
      </c>
      <c r="E25" s="24">
        <v>50866244</v>
      </c>
      <c r="F25" s="24">
        <v>187395325</v>
      </c>
      <c r="G25" s="24">
        <v>7669933</v>
      </c>
      <c r="H25" s="24">
        <v>1183691657</v>
      </c>
      <c r="I25" s="24">
        <v>995221012</v>
      </c>
      <c r="J25" s="24"/>
      <c r="K25" s="24">
        <v>485886055</v>
      </c>
      <c r="L25" s="24">
        <v>491548</v>
      </c>
      <c r="M25" s="20">
        <f>SUM(D25:L25)</f>
        <v>7109660745</v>
      </c>
    </row>
    <row r="26" spans="1:13" s="22" customFormat="1" ht="18.75" customHeight="1">
      <c r="A26" s="24"/>
      <c r="B26" s="20"/>
      <c r="C26" s="26" t="s">
        <v>13</v>
      </c>
      <c r="D26" s="24"/>
      <c r="E26" s="24"/>
      <c r="F26" s="24"/>
      <c r="G26" s="24"/>
      <c r="H26" s="24"/>
      <c r="I26" s="24"/>
      <c r="J26" s="24"/>
      <c r="K26" s="24"/>
      <c r="L26" s="24"/>
      <c r="M26" s="20">
        <f>SUM(D26:L26)</f>
        <v>0</v>
      </c>
    </row>
    <row r="27" spans="1:13" s="22" customFormat="1" ht="12.75" customHeight="1">
      <c r="A27" s="20"/>
      <c r="B27" s="20"/>
      <c r="C27" s="26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s="22" customFormat="1" ht="18" customHeight="1">
      <c r="A28" s="19">
        <f>A29+A32+A35+A38+A41+A44</f>
        <v>0</v>
      </c>
      <c r="B28" s="20"/>
      <c r="C28" s="21" t="s">
        <v>16</v>
      </c>
      <c r="D28" s="19">
        <f aca="true" t="shared" si="8" ref="D28:M28">D29+D32+D35+D38+D41+D44</f>
        <v>16525385566.449999</v>
      </c>
      <c r="E28" s="19">
        <f t="shared" si="8"/>
        <v>242472383.27</v>
      </c>
      <c r="F28" s="19">
        <f t="shared" si="8"/>
        <v>1742826889.85</v>
      </c>
      <c r="G28" s="19">
        <f t="shared" si="8"/>
        <v>355332932.86</v>
      </c>
      <c r="H28" s="19">
        <f t="shared" si="8"/>
        <v>6173260326.44</v>
      </c>
      <c r="I28" s="19">
        <f t="shared" si="8"/>
        <v>2298078486.35</v>
      </c>
      <c r="J28" s="19">
        <f t="shared" si="8"/>
        <v>224545</v>
      </c>
      <c r="K28" s="19">
        <f t="shared" si="8"/>
        <v>1931795648.2200003</v>
      </c>
      <c r="L28" s="19">
        <f t="shared" si="8"/>
        <v>1383211.5</v>
      </c>
      <c r="M28" s="19">
        <f t="shared" si="8"/>
        <v>29270759989.940002</v>
      </c>
    </row>
    <row r="29" spans="1:13" s="22" customFormat="1" ht="18.75" customHeight="1">
      <c r="A29" s="20">
        <f>A30+A31</f>
        <v>0</v>
      </c>
      <c r="B29" s="20"/>
      <c r="C29" s="23" t="s">
        <v>17</v>
      </c>
      <c r="D29" s="20">
        <f aca="true" t="shared" si="9" ref="D29:M29">D30+D31</f>
        <v>213072394.82</v>
      </c>
      <c r="E29" s="20">
        <f t="shared" si="9"/>
        <v>6107310.37</v>
      </c>
      <c r="F29" s="20">
        <f t="shared" si="9"/>
        <v>14571103.649999999</v>
      </c>
      <c r="G29" s="20">
        <f t="shared" si="9"/>
        <v>4914659.02</v>
      </c>
      <c r="H29" s="20">
        <f t="shared" si="9"/>
        <v>77454742.10000001</v>
      </c>
      <c r="I29" s="20">
        <f t="shared" si="9"/>
        <v>23167419.98</v>
      </c>
      <c r="J29" s="20">
        <f t="shared" si="9"/>
        <v>0</v>
      </c>
      <c r="K29" s="20">
        <f t="shared" si="9"/>
        <v>24779628.7</v>
      </c>
      <c r="L29" s="20">
        <f t="shared" si="9"/>
        <v>5251.04</v>
      </c>
      <c r="M29" s="20">
        <f t="shared" si="9"/>
        <v>364072509.67999995</v>
      </c>
    </row>
    <row r="30" spans="1:13" s="22" customFormat="1" ht="18.75" customHeight="1">
      <c r="A30" s="24"/>
      <c r="B30" s="20"/>
      <c r="C30" s="25" t="s">
        <v>12</v>
      </c>
      <c r="D30" s="34">
        <v>205759509.91</v>
      </c>
      <c r="E30" s="34">
        <v>5968169.13</v>
      </c>
      <c r="F30" s="34">
        <v>14374980.11</v>
      </c>
      <c r="G30" s="34">
        <v>178897</v>
      </c>
      <c r="H30" s="34">
        <v>75833673.95</v>
      </c>
      <c r="I30" s="34">
        <v>22658725.26</v>
      </c>
      <c r="J30" s="34"/>
      <c r="K30" s="34">
        <v>22019805.15</v>
      </c>
      <c r="L30" s="34">
        <v>5251.04</v>
      </c>
      <c r="M30" s="20">
        <f>SUM(D30:L30)</f>
        <v>346799011.54999995</v>
      </c>
    </row>
    <row r="31" spans="1:13" s="22" customFormat="1" ht="18.75" customHeight="1">
      <c r="A31" s="24"/>
      <c r="B31" s="20"/>
      <c r="C31" s="26" t="s">
        <v>13</v>
      </c>
      <c r="D31" s="34">
        <v>7312884.91</v>
      </c>
      <c r="E31" s="34">
        <v>139141.24</v>
      </c>
      <c r="F31" s="34">
        <v>196123.54</v>
      </c>
      <c r="G31" s="34">
        <v>4735762.02</v>
      </c>
      <c r="H31" s="34">
        <v>1621068.15</v>
      </c>
      <c r="I31" s="34">
        <v>508694.72</v>
      </c>
      <c r="J31" s="34"/>
      <c r="K31" s="34">
        <v>2759823.55</v>
      </c>
      <c r="L31" s="34"/>
      <c r="M31" s="20">
        <f>SUM(D31:L31)</f>
        <v>17273498.130000003</v>
      </c>
    </row>
    <row r="32" spans="1:13" s="22" customFormat="1" ht="18.75" customHeight="1">
      <c r="A32" s="20">
        <f>A33+A34</f>
        <v>0</v>
      </c>
      <c r="B32" s="20"/>
      <c r="C32" s="23" t="s">
        <v>18</v>
      </c>
      <c r="D32" s="20">
        <f aca="true" t="shared" si="10" ref="D32:M32">D33+D34</f>
        <v>162637390</v>
      </c>
      <c r="E32" s="20">
        <f t="shared" si="10"/>
        <v>15093971</v>
      </c>
      <c r="F32" s="20">
        <f t="shared" si="10"/>
        <v>8537272</v>
      </c>
      <c r="G32" s="20">
        <f t="shared" si="10"/>
        <v>120000</v>
      </c>
      <c r="H32" s="20">
        <f t="shared" si="10"/>
        <v>60618312</v>
      </c>
      <c r="I32" s="20">
        <f t="shared" si="10"/>
        <v>20586618</v>
      </c>
      <c r="J32" s="20">
        <f t="shared" si="10"/>
        <v>0</v>
      </c>
      <c r="K32" s="20">
        <f t="shared" si="10"/>
        <v>22269655</v>
      </c>
      <c r="L32" s="20">
        <f t="shared" si="10"/>
        <v>4401</v>
      </c>
      <c r="M32" s="20">
        <f t="shared" si="10"/>
        <v>289867619</v>
      </c>
    </row>
    <row r="33" spans="1:13" s="22" customFormat="1" ht="18.75" customHeight="1">
      <c r="A33" s="24"/>
      <c r="B33" s="20"/>
      <c r="C33" s="25" t="s">
        <v>12</v>
      </c>
      <c r="D33" s="24">
        <v>162637390</v>
      </c>
      <c r="E33" s="24">
        <v>15093971</v>
      </c>
      <c r="F33" s="24">
        <v>8537272</v>
      </c>
      <c r="G33" s="24">
        <v>120000</v>
      </c>
      <c r="H33" s="24">
        <v>60618312</v>
      </c>
      <c r="I33" s="24">
        <v>20586618</v>
      </c>
      <c r="J33" s="24"/>
      <c r="K33" s="24">
        <v>22269655</v>
      </c>
      <c r="L33" s="24">
        <v>4401</v>
      </c>
      <c r="M33" s="20">
        <f>SUM(D33:L33)</f>
        <v>289867619</v>
      </c>
    </row>
    <row r="34" spans="1:13" s="22" customFormat="1" ht="18.75" customHeight="1">
      <c r="A34" s="24"/>
      <c r="B34" s="20"/>
      <c r="C34" s="25" t="s">
        <v>13</v>
      </c>
      <c r="D34" s="24"/>
      <c r="E34" s="24"/>
      <c r="F34" s="24"/>
      <c r="G34" s="24"/>
      <c r="H34" s="24"/>
      <c r="I34" s="24"/>
      <c r="J34" s="24"/>
      <c r="K34" s="24"/>
      <c r="L34" s="24"/>
      <c r="M34" s="20">
        <f>SUM(D34:L34)</f>
        <v>0</v>
      </c>
    </row>
    <row r="35" spans="1:13" s="37" customFormat="1" ht="18.75" customHeight="1">
      <c r="A35" s="35">
        <f>A36+A37</f>
        <v>0</v>
      </c>
      <c r="B35" s="35"/>
      <c r="C35" s="36" t="s">
        <v>37</v>
      </c>
      <c r="D35" s="35">
        <f aca="true" t="shared" si="11" ref="D35:M35">D36+D37</f>
        <v>6579113133</v>
      </c>
      <c r="E35" s="35">
        <f t="shared" si="11"/>
        <v>146382211</v>
      </c>
      <c r="F35" s="35">
        <f t="shared" si="11"/>
        <v>826790142</v>
      </c>
      <c r="G35" s="35">
        <f t="shared" si="11"/>
        <v>225477353</v>
      </c>
      <c r="H35" s="35">
        <f t="shared" si="11"/>
        <v>2454300366</v>
      </c>
      <c r="I35" s="35">
        <f t="shared" si="11"/>
        <v>1122003820</v>
      </c>
      <c r="J35" s="35">
        <f t="shared" si="11"/>
        <v>208995</v>
      </c>
      <c r="K35" s="35">
        <f t="shared" si="11"/>
        <v>687684742</v>
      </c>
      <c r="L35" s="35">
        <f t="shared" si="11"/>
        <v>365575</v>
      </c>
      <c r="M35" s="20">
        <f t="shared" si="11"/>
        <v>12042326337</v>
      </c>
    </row>
    <row r="36" spans="1:13" s="37" customFormat="1" ht="18.75" customHeight="1">
      <c r="A36" s="34"/>
      <c r="B36" s="35"/>
      <c r="C36" s="25" t="s">
        <v>38</v>
      </c>
      <c r="D36" s="34">
        <v>6375298235</v>
      </c>
      <c r="E36" s="34">
        <v>146192427</v>
      </c>
      <c r="F36" s="34">
        <v>819761081</v>
      </c>
      <c r="G36" s="34">
        <v>114539314</v>
      </c>
      <c r="H36" s="34">
        <v>2452261052</v>
      </c>
      <c r="I36" s="34">
        <v>1116798532</v>
      </c>
      <c r="J36" s="34">
        <v>208995</v>
      </c>
      <c r="K36" s="34">
        <v>672094831</v>
      </c>
      <c r="L36" s="34">
        <v>365575</v>
      </c>
      <c r="M36" s="20">
        <f>SUM(D36:L36)</f>
        <v>11697520042</v>
      </c>
    </row>
    <row r="37" spans="1:13" s="22" customFormat="1" ht="18.75" customHeight="1">
      <c r="A37" s="24"/>
      <c r="B37" s="20"/>
      <c r="C37" s="26" t="s">
        <v>13</v>
      </c>
      <c r="D37" s="24">
        <v>203814898</v>
      </c>
      <c r="E37" s="24">
        <v>189784</v>
      </c>
      <c r="F37" s="24">
        <v>7029061</v>
      </c>
      <c r="G37" s="24">
        <v>110938039</v>
      </c>
      <c r="H37" s="24">
        <v>2039314</v>
      </c>
      <c r="I37" s="24">
        <v>5205288</v>
      </c>
      <c r="J37" s="24"/>
      <c r="K37" s="24">
        <v>15589911</v>
      </c>
      <c r="L37" s="24"/>
      <c r="M37" s="20">
        <f>SUM(D37:L37)</f>
        <v>344806295</v>
      </c>
    </row>
    <row r="38" spans="1:13" s="22" customFormat="1" ht="18.75" customHeight="1">
      <c r="A38" s="20">
        <f>A39+A40</f>
        <v>0</v>
      </c>
      <c r="B38" s="20"/>
      <c r="C38" s="36" t="s">
        <v>39</v>
      </c>
      <c r="D38" s="20">
        <f aca="true" t="shared" si="12" ref="D38:M38">D39+D40</f>
        <v>4389952206.03</v>
      </c>
      <c r="E38" s="20">
        <f t="shared" si="12"/>
        <v>30232735.9</v>
      </c>
      <c r="F38" s="20">
        <f t="shared" si="12"/>
        <v>632195429.1999999</v>
      </c>
      <c r="G38" s="20">
        <f t="shared" si="12"/>
        <v>120633097.84</v>
      </c>
      <c r="H38" s="20">
        <f t="shared" si="12"/>
        <v>1697241781.34</v>
      </c>
      <c r="I38" s="20">
        <f t="shared" si="12"/>
        <v>790539950.37</v>
      </c>
      <c r="J38" s="20">
        <f t="shared" si="12"/>
        <v>0</v>
      </c>
      <c r="K38" s="20">
        <f t="shared" si="12"/>
        <v>440885481.70000005</v>
      </c>
      <c r="L38" s="20">
        <f t="shared" si="12"/>
        <v>169826.46</v>
      </c>
      <c r="M38" s="20">
        <f t="shared" si="12"/>
        <v>8101850508.840001</v>
      </c>
    </row>
    <row r="39" spans="1:13" s="22" customFormat="1" ht="18.75" customHeight="1">
      <c r="A39" s="24"/>
      <c r="B39" s="20"/>
      <c r="C39" s="25" t="s">
        <v>38</v>
      </c>
      <c r="D39" s="24">
        <v>4325034879.09</v>
      </c>
      <c r="E39" s="24">
        <v>30232735.9</v>
      </c>
      <c r="F39" s="24">
        <v>629689264.02</v>
      </c>
      <c r="G39" s="24">
        <v>79224092</v>
      </c>
      <c r="H39" s="24">
        <v>1690470233.27</v>
      </c>
      <c r="I39" s="24">
        <v>785915924.78</v>
      </c>
      <c r="J39" s="24"/>
      <c r="K39" s="24">
        <v>435161866.98</v>
      </c>
      <c r="L39" s="24">
        <v>169826.46</v>
      </c>
      <c r="M39" s="20">
        <f>SUM(D39:L39)</f>
        <v>7975898822.500001</v>
      </c>
    </row>
    <row r="40" spans="1:13" s="37" customFormat="1" ht="18.75" customHeight="1">
      <c r="A40" s="34"/>
      <c r="B40" s="35"/>
      <c r="C40" s="26" t="s">
        <v>13</v>
      </c>
      <c r="D40" s="34">
        <v>64917326.94</v>
      </c>
      <c r="E40" s="34"/>
      <c r="F40" s="34">
        <v>2506165.18</v>
      </c>
      <c r="G40" s="34">
        <v>41409005.84</v>
      </c>
      <c r="H40" s="34">
        <v>6771548.07</v>
      </c>
      <c r="I40" s="34">
        <v>4624025.59</v>
      </c>
      <c r="J40" s="34"/>
      <c r="K40" s="34">
        <v>5723614.72</v>
      </c>
      <c r="L40" s="34"/>
      <c r="M40" s="35">
        <f>SUM(D40:L40)</f>
        <v>125951686.34</v>
      </c>
    </row>
    <row r="41" spans="1:13" s="22" customFormat="1" ht="18.75" customHeight="1">
      <c r="A41" s="20">
        <f>A42+A43</f>
        <v>0</v>
      </c>
      <c r="B41" s="20"/>
      <c r="C41" s="38" t="s">
        <v>19</v>
      </c>
      <c r="D41" s="20">
        <f aca="true" t="shared" si="13" ref="D41:M41">D42+D43</f>
        <v>123811694</v>
      </c>
      <c r="E41" s="20">
        <f t="shared" si="13"/>
        <v>0</v>
      </c>
      <c r="F41" s="20">
        <f t="shared" si="13"/>
        <v>6983613</v>
      </c>
      <c r="G41" s="20">
        <f t="shared" si="13"/>
        <v>0</v>
      </c>
      <c r="H41" s="20">
        <f t="shared" si="13"/>
        <v>46101934</v>
      </c>
      <c r="I41" s="20">
        <f t="shared" si="13"/>
        <v>32778000</v>
      </c>
      <c r="J41" s="20">
        <f t="shared" si="13"/>
        <v>15550</v>
      </c>
      <c r="K41" s="20">
        <f t="shared" si="13"/>
        <v>14273435</v>
      </c>
      <c r="L41" s="20">
        <f t="shared" si="13"/>
        <v>19069</v>
      </c>
      <c r="M41" s="20">
        <f t="shared" si="13"/>
        <v>223983295</v>
      </c>
    </row>
    <row r="42" spans="1:13" s="22" customFormat="1" ht="18.75" customHeight="1">
      <c r="A42" s="24"/>
      <c r="B42" s="20"/>
      <c r="C42" s="25" t="s">
        <v>38</v>
      </c>
      <c r="D42" s="24">
        <v>123811694</v>
      </c>
      <c r="E42" s="24"/>
      <c r="F42" s="24">
        <v>6983613</v>
      </c>
      <c r="G42" s="24"/>
      <c r="H42" s="24">
        <v>46101934</v>
      </c>
      <c r="I42" s="24">
        <v>32778000</v>
      </c>
      <c r="J42" s="24">
        <v>15550</v>
      </c>
      <c r="K42" s="24">
        <v>14273435</v>
      </c>
      <c r="L42" s="24">
        <v>19069</v>
      </c>
      <c r="M42" s="20">
        <f>SUM(D42:L42)</f>
        <v>223983295</v>
      </c>
    </row>
    <row r="43" spans="1:13" s="22" customFormat="1" ht="18.75" customHeight="1">
      <c r="A43" s="34"/>
      <c r="B43" s="35"/>
      <c r="C43" s="26" t="s">
        <v>13</v>
      </c>
      <c r="D43" s="34"/>
      <c r="E43" s="34"/>
      <c r="F43" s="34"/>
      <c r="G43" s="34"/>
      <c r="H43" s="34"/>
      <c r="I43" s="34"/>
      <c r="J43" s="34"/>
      <c r="K43" s="34"/>
      <c r="L43" s="34"/>
      <c r="M43" s="35">
        <f>SUM(D43:L43)</f>
        <v>0</v>
      </c>
    </row>
    <row r="44" spans="1:13" s="22" customFormat="1" ht="18.75" customHeight="1">
      <c r="A44" s="20">
        <f>A45+A46</f>
        <v>0</v>
      </c>
      <c r="B44" s="20"/>
      <c r="C44" s="38" t="s">
        <v>40</v>
      </c>
      <c r="D44" s="20">
        <f aca="true" t="shared" si="14" ref="D44:M44">D45+D46</f>
        <v>5056798748.6</v>
      </c>
      <c r="E44" s="20">
        <f t="shared" si="14"/>
        <v>44656155</v>
      </c>
      <c r="F44" s="20">
        <f t="shared" si="14"/>
        <v>253749330</v>
      </c>
      <c r="G44" s="20">
        <f t="shared" si="14"/>
        <v>4187823</v>
      </c>
      <c r="H44" s="20">
        <f t="shared" si="14"/>
        <v>1837543191</v>
      </c>
      <c r="I44" s="20">
        <f t="shared" si="14"/>
        <v>309002678</v>
      </c>
      <c r="J44" s="20">
        <f t="shared" si="14"/>
        <v>0</v>
      </c>
      <c r="K44" s="20">
        <f t="shared" si="14"/>
        <v>741902705.82</v>
      </c>
      <c r="L44" s="20">
        <f t="shared" si="14"/>
        <v>819089</v>
      </c>
      <c r="M44" s="20">
        <f t="shared" si="14"/>
        <v>8248659720.42</v>
      </c>
    </row>
    <row r="45" spans="1:13" s="22" customFormat="1" ht="18.75" customHeight="1">
      <c r="A45" s="24"/>
      <c r="B45" s="20"/>
      <c r="C45" s="25" t="s">
        <v>38</v>
      </c>
      <c r="D45" s="24">
        <v>5056798748.6</v>
      </c>
      <c r="E45" s="24">
        <v>44656155</v>
      </c>
      <c r="F45" s="24">
        <v>253749330</v>
      </c>
      <c r="G45" s="24">
        <v>4187823</v>
      </c>
      <c r="H45" s="24">
        <v>1837543191</v>
      </c>
      <c r="I45" s="24">
        <v>309002678</v>
      </c>
      <c r="J45" s="24"/>
      <c r="K45" s="24">
        <v>741902705.82</v>
      </c>
      <c r="L45" s="24">
        <v>819089</v>
      </c>
      <c r="M45" s="20">
        <f>SUM(D45:L45)</f>
        <v>8248659720.42</v>
      </c>
    </row>
    <row r="46" spans="1:13" s="22" customFormat="1" ht="18.75" customHeight="1">
      <c r="A46" s="34"/>
      <c r="B46" s="35"/>
      <c r="C46" s="26" t="s">
        <v>13</v>
      </c>
      <c r="D46" s="34"/>
      <c r="E46" s="34"/>
      <c r="F46" s="34"/>
      <c r="G46" s="34"/>
      <c r="H46" s="34"/>
      <c r="I46" s="34"/>
      <c r="J46" s="34"/>
      <c r="K46" s="34"/>
      <c r="L46" s="34"/>
      <c r="M46" s="35">
        <f>SUM(D46:L46)</f>
        <v>0</v>
      </c>
    </row>
    <row r="47" spans="1:13" s="22" customFormat="1" ht="13.5" customHeight="1">
      <c r="A47" s="34"/>
      <c r="B47" s="35"/>
      <c r="C47" s="26"/>
      <c r="D47" s="34"/>
      <c r="E47" s="34"/>
      <c r="F47" s="34"/>
      <c r="G47" s="34"/>
      <c r="H47" s="34"/>
      <c r="I47" s="34"/>
      <c r="J47" s="34"/>
      <c r="K47" s="34"/>
      <c r="L47" s="34"/>
      <c r="M47" s="35"/>
    </row>
    <row r="48" spans="1:13" s="22" customFormat="1" ht="16.5" customHeight="1">
      <c r="A48" s="19">
        <f>A49+A52+A55+A58+A61+A64</f>
        <v>0</v>
      </c>
      <c r="B48" s="19"/>
      <c r="C48" s="21" t="s">
        <v>20</v>
      </c>
      <c r="D48" s="19">
        <f aca="true" t="shared" si="15" ref="D48:M48">D49+D52+D55+D58+D61+D64</f>
        <v>27831223956.85</v>
      </c>
      <c r="E48" s="19">
        <f t="shared" si="15"/>
        <v>1004104096</v>
      </c>
      <c r="F48" s="19">
        <f t="shared" si="15"/>
        <v>2266670618</v>
      </c>
      <c r="G48" s="19">
        <f t="shared" si="15"/>
        <v>683015833</v>
      </c>
      <c r="H48" s="19">
        <f t="shared" si="15"/>
        <v>10291501434</v>
      </c>
      <c r="I48" s="19">
        <f t="shared" si="15"/>
        <v>11529356841</v>
      </c>
      <c r="J48" s="19">
        <f t="shared" si="15"/>
        <v>2798151</v>
      </c>
      <c r="K48" s="19">
        <f t="shared" si="15"/>
        <v>3863242923</v>
      </c>
      <c r="L48" s="19">
        <f t="shared" si="15"/>
        <v>1428649</v>
      </c>
      <c r="M48" s="19">
        <f t="shared" si="15"/>
        <v>57473342501.85</v>
      </c>
    </row>
    <row r="49" spans="1:13" s="22" customFormat="1" ht="18.75" customHeight="1">
      <c r="A49" s="35">
        <f>A50+A51</f>
        <v>0</v>
      </c>
      <c r="B49" s="35"/>
      <c r="C49" s="41" t="s">
        <v>41</v>
      </c>
      <c r="D49" s="35">
        <f aca="true" t="shared" si="16" ref="D49:M49">D50+D51</f>
        <v>18510636240</v>
      </c>
      <c r="E49" s="35">
        <f t="shared" si="16"/>
        <v>467691740</v>
      </c>
      <c r="F49" s="35">
        <f t="shared" si="16"/>
        <v>455238474</v>
      </c>
      <c r="G49" s="35">
        <f t="shared" si="16"/>
        <v>643243749</v>
      </c>
      <c r="H49" s="35">
        <f t="shared" si="16"/>
        <v>6976103208</v>
      </c>
      <c r="I49" s="35">
        <f t="shared" si="16"/>
        <v>2825572810</v>
      </c>
      <c r="J49" s="35">
        <f t="shared" si="16"/>
        <v>2798151</v>
      </c>
      <c r="K49" s="35">
        <f t="shared" si="16"/>
        <v>2568974215</v>
      </c>
      <c r="L49" s="35">
        <f t="shared" si="16"/>
        <v>1033410</v>
      </c>
      <c r="M49" s="35">
        <f t="shared" si="16"/>
        <v>32451291997</v>
      </c>
    </row>
    <row r="50" spans="1:13" s="22" customFormat="1" ht="18.75" customHeight="1" thickBot="1">
      <c r="A50" s="39"/>
      <c r="B50" s="40"/>
      <c r="C50" s="101" t="s">
        <v>38</v>
      </c>
      <c r="D50" s="39">
        <v>18510636240</v>
      </c>
      <c r="E50" s="39">
        <v>467691740</v>
      </c>
      <c r="F50" s="39">
        <v>455238474</v>
      </c>
      <c r="G50" s="39">
        <v>643243749</v>
      </c>
      <c r="H50" s="39">
        <v>6976103208</v>
      </c>
      <c r="I50" s="39">
        <v>2825572810</v>
      </c>
      <c r="J50" s="39">
        <v>2798151</v>
      </c>
      <c r="K50" s="39">
        <v>2568974215</v>
      </c>
      <c r="L50" s="39">
        <v>1033410</v>
      </c>
      <c r="M50" s="40">
        <f>SUM(D50:L50)</f>
        <v>32451291997</v>
      </c>
    </row>
    <row r="51" spans="1:13" s="22" customFormat="1" ht="18.75" customHeight="1">
      <c r="A51" s="102"/>
      <c r="B51" s="103"/>
      <c r="C51" s="104" t="s">
        <v>13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3">
        <f>SUM(D51:L51)</f>
        <v>0</v>
      </c>
    </row>
    <row r="52" spans="1:13" s="22" customFormat="1" ht="18.75" customHeight="1">
      <c r="A52" s="20">
        <f>A53+A54</f>
        <v>0</v>
      </c>
      <c r="B52" s="20"/>
      <c r="C52" s="42" t="s">
        <v>42</v>
      </c>
      <c r="D52" s="20">
        <f aca="true" t="shared" si="17" ref="D52:M52">D53+D54</f>
        <v>6337104044.85</v>
      </c>
      <c r="E52" s="20">
        <f t="shared" si="17"/>
        <v>482208157</v>
      </c>
      <c r="F52" s="20">
        <f t="shared" si="17"/>
        <v>1639146743</v>
      </c>
      <c r="G52" s="20">
        <f t="shared" si="17"/>
        <v>35141931</v>
      </c>
      <c r="H52" s="20">
        <f t="shared" si="17"/>
        <v>2291896662</v>
      </c>
      <c r="I52" s="20">
        <f t="shared" si="17"/>
        <v>7376769562</v>
      </c>
      <c r="J52" s="20">
        <f t="shared" si="17"/>
        <v>0</v>
      </c>
      <c r="K52" s="20">
        <f t="shared" si="17"/>
        <v>906646590</v>
      </c>
      <c r="L52" s="20">
        <f t="shared" si="17"/>
        <v>276542</v>
      </c>
      <c r="M52" s="20">
        <f t="shared" si="17"/>
        <v>19069190231.85</v>
      </c>
    </row>
    <row r="53" spans="1:13" s="22" customFormat="1" ht="18.75" customHeight="1">
      <c r="A53" s="24"/>
      <c r="B53" s="20"/>
      <c r="C53" s="25" t="s">
        <v>38</v>
      </c>
      <c r="D53" s="24">
        <v>6337104044.85</v>
      </c>
      <c r="E53" s="24">
        <v>482208157</v>
      </c>
      <c r="F53" s="24">
        <v>1639146743</v>
      </c>
      <c r="G53" s="24">
        <v>35141931</v>
      </c>
      <c r="H53" s="24">
        <v>2291896662</v>
      </c>
      <c r="I53" s="24">
        <v>7376769562</v>
      </c>
      <c r="J53" s="24"/>
      <c r="K53" s="24">
        <v>906646590</v>
      </c>
      <c r="L53" s="24">
        <v>276542</v>
      </c>
      <c r="M53" s="20">
        <f>SUM(D53:L53)</f>
        <v>19069190231.85</v>
      </c>
    </row>
    <row r="54" spans="1:13" s="22" customFormat="1" ht="18.75" customHeight="1">
      <c r="A54" s="24"/>
      <c r="B54" s="20"/>
      <c r="C54" s="26" t="s">
        <v>13</v>
      </c>
      <c r="D54" s="24"/>
      <c r="E54" s="24"/>
      <c r="F54" s="24"/>
      <c r="G54" s="24"/>
      <c r="H54" s="24"/>
      <c r="I54" s="24"/>
      <c r="J54" s="24"/>
      <c r="K54" s="24"/>
      <c r="L54" s="24"/>
      <c r="M54" s="20">
        <f>SUM(D54:L54)</f>
        <v>0</v>
      </c>
    </row>
    <row r="55" spans="1:13" s="22" customFormat="1" ht="18.75" customHeight="1">
      <c r="A55" s="20">
        <f>A56+A57</f>
        <v>0</v>
      </c>
      <c r="B55" s="20"/>
      <c r="C55" s="42" t="s">
        <v>43</v>
      </c>
      <c r="D55" s="20">
        <f aca="true" t="shared" si="18" ref="D55:M55">D56+D57</f>
        <v>1168117735</v>
      </c>
      <c r="E55" s="20">
        <f t="shared" si="18"/>
        <v>20359989</v>
      </c>
      <c r="F55" s="20">
        <f t="shared" si="18"/>
        <v>60420844</v>
      </c>
      <c r="G55" s="20">
        <f t="shared" si="18"/>
        <v>134875</v>
      </c>
      <c r="H55" s="20">
        <f t="shared" si="18"/>
        <v>344281260</v>
      </c>
      <c r="I55" s="20">
        <f t="shared" si="18"/>
        <v>464365605</v>
      </c>
      <c r="J55" s="20">
        <f t="shared" si="18"/>
        <v>0</v>
      </c>
      <c r="K55" s="20">
        <f t="shared" si="18"/>
        <v>127896568</v>
      </c>
      <c r="L55" s="20">
        <f t="shared" si="18"/>
        <v>34923</v>
      </c>
      <c r="M55" s="20">
        <f t="shared" si="18"/>
        <v>2185611799</v>
      </c>
    </row>
    <row r="56" spans="1:13" s="22" customFormat="1" ht="18.75" customHeight="1">
      <c r="A56" s="24"/>
      <c r="B56" s="20"/>
      <c r="C56" s="25" t="s">
        <v>38</v>
      </c>
      <c r="D56" s="24">
        <v>1168117735</v>
      </c>
      <c r="E56" s="24">
        <v>20359989</v>
      </c>
      <c r="F56" s="24">
        <v>60420844</v>
      </c>
      <c r="G56" s="24">
        <v>134875</v>
      </c>
      <c r="H56" s="24">
        <v>344281260</v>
      </c>
      <c r="I56" s="24">
        <v>464365605</v>
      </c>
      <c r="J56" s="24"/>
      <c r="K56" s="24">
        <v>127896568</v>
      </c>
      <c r="L56" s="24">
        <v>34923</v>
      </c>
      <c r="M56" s="20">
        <f>SUM(D56:L56)</f>
        <v>2185611799</v>
      </c>
    </row>
    <row r="57" spans="1:13" s="22" customFormat="1" ht="18.75" customHeight="1">
      <c r="A57" s="24"/>
      <c r="B57" s="20"/>
      <c r="C57" s="26" t="s">
        <v>13</v>
      </c>
      <c r="D57" s="24"/>
      <c r="E57" s="24"/>
      <c r="F57" s="24"/>
      <c r="G57" s="24"/>
      <c r="H57" s="24"/>
      <c r="I57" s="24"/>
      <c r="J57" s="24"/>
      <c r="K57" s="24"/>
      <c r="L57" s="24"/>
      <c r="M57" s="20">
        <f>SUM(D57:L57)</f>
        <v>0</v>
      </c>
    </row>
    <row r="58" spans="1:13" s="22" customFormat="1" ht="18.75" customHeight="1">
      <c r="A58" s="20">
        <f>A59+A60</f>
        <v>0</v>
      </c>
      <c r="B58" s="20"/>
      <c r="C58" s="42" t="s">
        <v>44</v>
      </c>
      <c r="D58" s="20">
        <f aca="true" t="shared" si="19" ref="D58:M58">D59+D60</f>
        <v>424734964</v>
      </c>
      <c r="E58" s="20">
        <f t="shared" si="19"/>
        <v>18367620</v>
      </c>
      <c r="F58" s="20">
        <f t="shared" si="19"/>
        <v>24590430</v>
      </c>
      <c r="G58" s="20">
        <f t="shared" si="19"/>
        <v>0</v>
      </c>
      <c r="H58" s="20">
        <f t="shared" si="19"/>
        <v>165063609</v>
      </c>
      <c r="I58" s="20">
        <f t="shared" si="19"/>
        <v>239591865</v>
      </c>
      <c r="J58" s="20">
        <f t="shared" si="19"/>
        <v>0</v>
      </c>
      <c r="K58" s="20">
        <f t="shared" si="19"/>
        <v>59934234</v>
      </c>
      <c r="L58" s="20">
        <f t="shared" si="19"/>
        <v>32266</v>
      </c>
      <c r="M58" s="20">
        <f t="shared" si="19"/>
        <v>932314988</v>
      </c>
    </row>
    <row r="59" spans="1:13" s="22" customFormat="1" ht="18.75" customHeight="1">
      <c r="A59" s="24"/>
      <c r="B59" s="20"/>
      <c r="C59" s="25" t="s">
        <v>38</v>
      </c>
      <c r="D59" s="24">
        <v>424734964</v>
      </c>
      <c r="E59" s="24">
        <v>18367620</v>
      </c>
      <c r="F59" s="24">
        <v>24590430</v>
      </c>
      <c r="G59" s="24"/>
      <c r="H59" s="24">
        <v>165063609</v>
      </c>
      <c r="I59" s="24">
        <v>239591865</v>
      </c>
      <c r="J59" s="24"/>
      <c r="K59" s="24">
        <v>59934234</v>
      </c>
      <c r="L59" s="24">
        <v>32266</v>
      </c>
      <c r="M59" s="20">
        <f>SUM(D59:L59)</f>
        <v>932314988</v>
      </c>
    </row>
    <row r="60" spans="1:13" s="22" customFormat="1" ht="18.75" customHeight="1">
      <c r="A60" s="24"/>
      <c r="B60" s="20"/>
      <c r="C60" s="26" t="s">
        <v>13</v>
      </c>
      <c r="D60" s="24"/>
      <c r="E60" s="24"/>
      <c r="F60" s="24"/>
      <c r="G60" s="24"/>
      <c r="H60" s="24"/>
      <c r="I60" s="24"/>
      <c r="J60" s="24"/>
      <c r="K60" s="24"/>
      <c r="L60" s="24"/>
      <c r="M60" s="20">
        <f>SUM(D60:L60)</f>
        <v>0</v>
      </c>
    </row>
    <row r="61" spans="1:13" s="22" customFormat="1" ht="18.75" customHeight="1">
      <c r="A61" s="20">
        <f>A62+A63</f>
        <v>0</v>
      </c>
      <c r="B61" s="20"/>
      <c r="C61" s="42" t="s">
        <v>45</v>
      </c>
      <c r="D61" s="20">
        <f aca="true" t="shared" si="20" ref="D61:M61">D62+D63</f>
        <v>1231051664</v>
      </c>
      <c r="E61" s="20">
        <f t="shared" si="20"/>
        <v>15455590</v>
      </c>
      <c r="F61" s="20">
        <f t="shared" si="20"/>
        <v>74924422</v>
      </c>
      <c r="G61" s="20">
        <f t="shared" si="20"/>
        <v>3073235</v>
      </c>
      <c r="H61" s="20">
        <f t="shared" si="20"/>
        <v>479636247</v>
      </c>
      <c r="I61" s="20">
        <f t="shared" si="20"/>
        <v>521015686</v>
      </c>
      <c r="J61" s="20">
        <f t="shared" si="20"/>
        <v>0</v>
      </c>
      <c r="K61" s="20">
        <f t="shared" si="20"/>
        <v>182212840</v>
      </c>
      <c r="L61" s="20">
        <f t="shared" si="20"/>
        <v>37626</v>
      </c>
      <c r="M61" s="20">
        <f t="shared" si="20"/>
        <v>2507407310</v>
      </c>
    </row>
    <row r="62" spans="1:13" s="22" customFormat="1" ht="18.75" customHeight="1">
      <c r="A62" s="24"/>
      <c r="B62" s="20"/>
      <c r="C62" s="25" t="s">
        <v>38</v>
      </c>
      <c r="D62" s="24">
        <v>1231051664</v>
      </c>
      <c r="E62" s="24">
        <v>15455590</v>
      </c>
      <c r="F62" s="24">
        <v>74924422</v>
      </c>
      <c r="G62" s="24">
        <v>3073235</v>
      </c>
      <c r="H62" s="24">
        <v>479636247</v>
      </c>
      <c r="I62" s="24">
        <v>521015686</v>
      </c>
      <c r="J62" s="24"/>
      <c r="K62" s="24">
        <v>182212840</v>
      </c>
      <c r="L62" s="24">
        <v>37626</v>
      </c>
      <c r="M62" s="20">
        <f>SUM(D62:L62)</f>
        <v>2507407310</v>
      </c>
    </row>
    <row r="63" spans="1:13" s="22" customFormat="1" ht="18.75" customHeight="1">
      <c r="A63" s="24"/>
      <c r="B63" s="20"/>
      <c r="C63" s="26" t="s">
        <v>13</v>
      </c>
      <c r="D63" s="24"/>
      <c r="E63" s="24"/>
      <c r="F63" s="24"/>
      <c r="G63" s="24"/>
      <c r="H63" s="24"/>
      <c r="I63" s="24"/>
      <c r="J63" s="24"/>
      <c r="K63" s="24"/>
      <c r="L63" s="24"/>
      <c r="M63" s="20">
        <f>SUM(D63:L63)</f>
        <v>0</v>
      </c>
    </row>
    <row r="64" spans="1:13" s="22" customFormat="1" ht="18.75" customHeight="1">
      <c r="A64" s="20">
        <f>A65+A66</f>
        <v>0</v>
      </c>
      <c r="B64" s="20"/>
      <c r="C64" s="42" t="s">
        <v>46</v>
      </c>
      <c r="D64" s="20">
        <f aca="true" t="shared" si="21" ref="D64:M64">D65+D66</f>
        <v>159579309</v>
      </c>
      <c r="E64" s="20">
        <f t="shared" si="21"/>
        <v>21000</v>
      </c>
      <c r="F64" s="20">
        <f t="shared" si="21"/>
        <v>12349705</v>
      </c>
      <c r="G64" s="20">
        <f t="shared" si="21"/>
        <v>1422043</v>
      </c>
      <c r="H64" s="20">
        <f t="shared" si="21"/>
        <v>34520448</v>
      </c>
      <c r="I64" s="20">
        <f t="shared" si="21"/>
        <v>102041313</v>
      </c>
      <c r="J64" s="20">
        <f t="shared" si="21"/>
        <v>0</v>
      </c>
      <c r="K64" s="20">
        <f t="shared" si="21"/>
        <v>17578476</v>
      </c>
      <c r="L64" s="20">
        <f t="shared" si="21"/>
        <v>13882</v>
      </c>
      <c r="M64" s="20">
        <f t="shared" si="21"/>
        <v>327526176</v>
      </c>
    </row>
    <row r="65" spans="1:13" s="22" customFormat="1" ht="18.75" customHeight="1">
      <c r="A65" s="24"/>
      <c r="B65" s="20"/>
      <c r="C65" s="25" t="s">
        <v>38</v>
      </c>
      <c r="D65" s="24">
        <v>159579309</v>
      </c>
      <c r="E65" s="24">
        <v>21000</v>
      </c>
      <c r="F65" s="24">
        <v>12349705</v>
      </c>
      <c r="G65" s="24">
        <v>1422043</v>
      </c>
      <c r="H65" s="24">
        <v>34520448</v>
      </c>
      <c r="I65" s="24">
        <v>102041313</v>
      </c>
      <c r="J65" s="24"/>
      <c r="K65" s="24">
        <v>17578476</v>
      </c>
      <c r="L65" s="24">
        <v>13882</v>
      </c>
      <c r="M65" s="20">
        <f>SUM(D65:L65)</f>
        <v>327526176</v>
      </c>
    </row>
    <row r="66" spans="1:13" s="22" customFormat="1" ht="18.75" customHeight="1">
      <c r="A66" s="24"/>
      <c r="B66" s="20"/>
      <c r="C66" s="26" t="s">
        <v>13</v>
      </c>
      <c r="D66" s="24"/>
      <c r="E66" s="24"/>
      <c r="F66" s="24"/>
      <c r="G66" s="24"/>
      <c r="H66" s="24"/>
      <c r="I66" s="24"/>
      <c r="J66" s="24"/>
      <c r="K66" s="24"/>
      <c r="L66" s="24"/>
      <c r="M66" s="20">
        <f>SUM(D66:L66)</f>
        <v>0</v>
      </c>
    </row>
    <row r="67" spans="1:13" s="22" customFormat="1" ht="16.5" customHeight="1">
      <c r="A67" s="20"/>
      <c r="B67" s="20"/>
      <c r="C67" s="42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s="22" customFormat="1" ht="16.5" customHeight="1">
      <c r="A68" s="19">
        <f>A69</f>
        <v>0</v>
      </c>
      <c r="B68" s="19"/>
      <c r="C68" s="43" t="s">
        <v>47</v>
      </c>
      <c r="D68" s="19">
        <f aca="true" t="shared" si="22" ref="D68:M68">D69</f>
        <v>355644742</v>
      </c>
      <c r="E68" s="19">
        <f t="shared" si="22"/>
        <v>24437439</v>
      </c>
      <c r="F68" s="19">
        <f t="shared" si="22"/>
        <v>21507696</v>
      </c>
      <c r="G68" s="19">
        <f t="shared" si="22"/>
        <v>92493287</v>
      </c>
      <c r="H68" s="19">
        <f t="shared" si="22"/>
        <v>29538061</v>
      </c>
      <c r="I68" s="19">
        <f t="shared" si="22"/>
        <v>877689670</v>
      </c>
      <c r="J68" s="19">
        <f t="shared" si="22"/>
        <v>0</v>
      </c>
      <c r="K68" s="19">
        <f t="shared" si="22"/>
        <v>73020476</v>
      </c>
      <c r="L68" s="19">
        <f t="shared" si="22"/>
        <v>67268</v>
      </c>
      <c r="M68" s="19">
        <f t="shared" si="22"/>
        <v>1474398639</v>
      </c>
    </row>
    <row r="69" spans="1:13" s="22" customFormat="1" ht="18.75" customHeight="1">
      <c r="A69" s="20">
        <f>A70+A71</f>
        <v>0</v>
      </c>
      <c r="B69" s="20"/>
      <c r="C69" s="23" t="s">
        <v>21</v>
      </c>
      <c r="D69" s="20">
        <f aca="true" t="shared" si="23" ref="D69:M69">D70+D71</f>
        <v>355644742</v>
      </c>
      <c r="E69" s="20">
        <f t="shared" si="23"/>
        <v>24437439</v>
      </c>
      <c r="F69" s="20">
        <f t="shared" si="23"/>
        <v>21507696</v>
      </c>
      <c r="G69" s="20">
        <f t="shared" si="23"/>
        <v>92493287</v>
      </c>
      <c r="H69" s="20">
        <f t="shared" si="23"/>
        <v>29538061</v>
      </c>
      <c r="I69" s="20">
        <f t="shared" si="23"/>
        <v>877689670</v>
      </c>
      <c r="J69" s="20">
        <f t="shared" si="23"/>
        <v>0</v>
      </c>
      <c r="K69" s="20">
        <f t="shared" si="23"/>
        <v>73020476</v>
      </c>
      <c r="L69" s="20">
        <f t="shared" si="23"/>
        <v>67268</v>
      </c>
      <c r="M69" s="20">
        <f t="shared" si="23"/>
        <v>1474398639</v>
      </c>
    </row>
    <row r="70" spans="1:13" s="22" customFormat="1" ht="18.75" customHeight="1">
      <c r="A70" s="24"/>
      <c r="B70" s="20"/>
      <c r="C70" s="25" t="s">
        <v>12</v>
      </c>
      <c r="D70" s="24">
        <v>348984437</v>
      </c>
      <c r="E70" s="24">
        <v>24437439</v>
      </c>
      <c r="F70" s="24">
        <v>21507696</v>
      </c>
      <c r="G70" s="24">
        <v>91012682</v>
      </c>
      <c r="H70" s="24">
        <v>29341534</v>
      </c>
      <c r="I70" s="24">
        <v>876890851</v>
      </c>
      <c r="J70" s="24"/>
      <c r="K70" s="24">
        <v>72462678</v>
      </c>
      <c r="L70" s="24">
        <v>67268</v>
      </c>
      <c r="M70" s="20">
        <f>SUM(D70:L70)</f>
        <v>1464704585</v>
      </c>
    </row>
    <row r="71" spans="1:13" s="22" customFormat="1" ht="18.75" customHeight="1">
      <c r="A71" s="24"/>
      <c r="B71" s="20"/>
      <c r="C71" s="26" t="s">
        <v>48</v>
      </c>
      <c r="D71" s="24">
        <v>6660305</v>
      </c>
      <c r="E71" s="24"/>
      <c r="F71" s="24"/>
      <c r="G71" s="24">
        <v>1480605</v>
      </c>
      <c r="H71" s="24">
        <v>196527</v>
      </c>
      <c r="I71" s="24">
        <v>798819</v>
      </c>
      <c r="J71" s="24"/>
      <c r="K71" s="24">
        <v>557798</v>
      </c>
      <c r="L71" s="24"/>
      <c r="M71" s="20">
        <f>SUM(D71:L71)</f>
        <v>9694054</v>
      </c>
    </row>
    <row r="72" spans="1:13" s="22" customFormat="1" ht="16.5" customHeight="1">
      <c r="A72" s="20"/>
      <c r="B72" s="20"/>
      <c r="C72" s="26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s="22" customFormat="1" ht="16.5" customHeight="1">
      <c r="A73" s="19">
        <f>A74</f>
        <v>0</v>
      </c>
      <c r="B73" s="20"/>
      <c r="C73" s="44" t="s">
        <v>49</v>
      </c>
      <c r="D73" s="19">
        <f aca="true" t="shared" si="24" ref="D73:M73">D74</f>
        <v>1254440883</v>
      </c>
      <c r="E73" s="19">
        <f t="shared" si="24"/>
        <v>125660148</v>
      </c>
      <c r="F73" s="19">
        <f t="shared" si="24"/>
        <v>67487659</v>
      </c>
      <c r="G73" s="19">
        <f t="shared" si="24"/>
        <v>1234995</v>
      </c>
      <c r="H73" s="19">
        <f t="shared" si="24"/>
        <v>414210181</v>
      </c>
      <c r="I73" s="19">
        <f t="shared" si="24"/>
        <v>210924140</v>
      </c>
      <c r="J73" s="19">
        <f t="shared" si="24"/>
        <v>0</v>
      </c>
      <c r="K73" s="19">
        <f t="shared" si="24"/>
        <v>229776558</v>
      </c>
      <c r="L73" s="19">
        <f t="shared" si="24"/>
        <v>76819</v>
      </c>
      <c r="M73" s="19">
        <f t="shared" si="24"/>
        <v>2303811383</v>
      </c>
    </row>
    <row r="74" spans="1:13" s="22" customFormat="1" ht="18.75" customHeight="1">
      <c r="A74" s="35">
        <f>A75+A76</f>
        <v>0</v>
      </c>
      <c r="B74" s="35"/>
      <c r="C74" s="23" t="s">
        <v>22</v>
      </c>
      <c r="D74" s="20">
        <f aca="true" t="shared" si="25" ref="D74:M74">D75+D76</f>
        <v>1254440883</v>
      </c>
      <c r="E74" s="20">
        <f t="shared" si="25"/>
        <v>125660148</v>
      </c>
      <c r="F74" s="20">
        <f t="shared" si="25"/>
        <v>67487659</v>
      </c>
      <c r="G74" s="20">
        <f t="shared" si="25"/>
        <v>1234995</v>
      </c>
      <c r="H74" s="20">
        <f t="shared" si="25"/>
        <v>414210181</v>
      </c>
      <c r="I74" s="20">
        <f t="shared" si="25"/>
        <v>210924140</v>
      </c>
      <c r="J74" s="20">
        <f t="shared" si="25"/>
        <v>0</v>
      </c>
      <c r="K74" s="20">
        <f t="shared" si="25"/>
        <v>229776558</v>
      </c>
      <c r="L74" s="20">
        <f t="shared" si="25"/>
        <v>76819</v>
      </c>
      <c r="M74" s="20">
        <f t="shared" si="25"/>
        <v>2303811383</v>
      </c>
    </row>
    <row r="75" spans="1:13" s="22" customFormat="1" ht="18.75" customHeight="1">
      <c r="A75" s="34"/>
      <c r="B75" s="35"/>
      <c r="C75" s="25" t="s">
        <v>12</v>
      </c>
      <c r="D75" s="34">
        <v>1254440883</v>
      </c>
      <c r="E75" s="34">
        <v>125660148</v>
      </c>
      <c r="F75" s="34">
        <v>67487659</v>
      </c>
      <c r="G75" s="34">
        <v>1234995</v>
      </c>
      <c r="H75" s="34">
        <v>414210181</v>
      </c>
      <c r="I75" s="34">
        <v>210924140</v>
      </c>
      <c r="J75" s="34"/>
      <c r="K75" s="34">
        <v>229776558</v>
      </c>
      <c r="L75" s="34">
        <v>76819</v>
      </c>
      <c r="M75" s="35">
        <f>SUM(D75:L75)</f>
        <v>2303811383</v>
      </c>
    </row>
    <row r="76" spans="1:13" s="22" customFormat="1" ht="18.75" customHeight="1">
      <c r="A76" s="34"/>
      <c r="B76" s="35"/>
      <c r="C76" s="26" t="s">
        <v>48</v>
      </c>
      <c r="D76" s="34"/>
      <c r="E76" s="34"/>
      <c r="F76" s="34"/>
      <c r="G76" s="34"/>
      <c r="H76" s="34"/>
      <c r="I76" s="34"/>
      <c r="J76" s="34"/>
      <c r="K76" s="34"/>
      <c r="L76" s="34"/>
      <c r="M76" s="35">
        <f>SUM(D76:L76)</f>
        <v>0</v>
      </c>
    </row>
    <row r="77" spans="1:13" s="22" customFormat="1" ht="16.5" customHeight="1">
      <c r="A77" s="35"/>
      <c r="B77" s="35"/>
      <c r="C77" s="23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s="22" customFormat="1" ht="16.5" customHeight="1">
      <c r="A78" s="19">
        <f>A79</f>
        <v>0</v>
      </c>
      <c r="B78" s="20"/>
      <c r="C78" s="44" t="s">
        <v>50</v>
      </c>
      <c r="D78" s="19">
        <f aca="true" t="shared" si="26" ref="D78:M78">D79</f>
        <v>1920034554</v>
      </c>
      <c r="E78" s="19">
        <f t="shared" si="26"/>
        <v>232038585</v>
      </c>
      <c r="F78" s="19">
        <f t="shared" si="26"/>
        <v>84727437</v>
      </c>
      <c r="G78" s="19">
        <f t="shared" si="26"/>
        <v>1542585</v>
      </c>
      <c r="H78" s="19">
        <f t="shared" si="26"/>
        <v>627320869</v>
      </c>
      <c r="I78" s="19">
        <f t="shared" si="26"/>
        <v>214032504</v>
      </c>
      <c r="J78" s="19">
        <f t="shared" si="26"/>
        <v>0</v>
      </c>
      <c r="K78" s="19">
        <f t="shared" si="26"/>
        <v>361337589</v>
      </c>
      <c r="L78" s="19">
        <f t="shared" si="26"/>
        <v>124726</v>
      </c>
      <c r="M78" s="19">
        <f t="shared" si="26"/>
        <v>3441158849</v>
      </c>
    </row>
    <row r="79" spans="1:13" s="22" customFormat="1" ht="18.75" customHeight="1">
      <c r="A79" s="20">
        <f>A80+A81</f>
        <v>0</v>
      </c>
      <c r="B79" s="20"/>
      <c r="C79" s="23" t="s">
        <v>23</v>
      </c>
      <c r="D79" s="20">
        <f aca="true" t="shared" si="27" ref="D79:M79">D80+D81</f>
        <v>1920034554</v>
      </c>
      <c r="E79" s="20">
        <f t="shared" si="27"/>
        <v>232038585</v>
      </c>
      <c r="F79" s="20">
        <f t="shared" si="27"/>
        <v>84727437</v>
      </c>
      <c r="G79" s="20">
        <f t="shared" si="27"/>
        <v>1542585</v>
      </c>
      <c r="H79" s="20">
        <f t="shared" si="27"/>
        <v>627320869</v>
      </c>
      <c r="I79" s="20">
        <f t="shared" si="27"/>
        <v>214032504</v>
      </c>
      <c r="J79" s="20">
        <f t="shared" si="27"/>
        <v>0</v>
      </c>
      <c r="K79" s="20">
        <f t="shared" si="27"/>
        <v>361337589</v>
      </c>
      <c r="L79" s="20">
        <f t="shared" si="27"/>
        <v>124726</v>
      </c>
      <c r="M79" s="20">
        <f t="shared" si="27"/>
        <v>3441158849</v>
      </c>
    </row>
    <row r="80" spans="1:13" s="22" customFormat="1" ht="18.75" customHeight="1">
      <c r="A80" s="24"/>
      <c r="B80" s="20"/>
      <c r="C80" s="25" t="s">
        <v>12</v>
      </c>
      <c r="D80" s="24">
        <v>1920034554</v>
      </c>
      <c r="E80" s="24">
        <v>232038585</v>
      </c>
      <c r="F80" s="24">
        <v>84727437</v>
      </c>
      <c r="G80" s="24">
        <v>1542585</v>
      </c>
      <c r="H80" s="24">
        <v>627320869</v>
      </c>
      <c r="I80" s="24">
        <v>214032504</v>
      </c>
      <c r="J80" s="24"/>
      <c r="K80" s="24">
        <v>361337589</v>
      </c>
      <c r="L80" s="24">
        <v>124726</v>
      </c>
      <c r="M80" s="20">
        <f>SUM(D80:L80)</f>
        <v>3441158849</v>
      </c>
    </row>
    <row r="81" spans="1:13" s="22" customFormat="1" ht="18.75" customHeight="1">
      <c r="A81" s="24"/>
      <c r="B81" s="20"/>
      <c r="C81" s="26" t="s">
        <v>48</v>
      </c>
      <c r="D81" s="24"/>
      <c r="E81" s="24"/>
      <c r="F81" s="24"/>
      <c r="G81" s="24"/>
      <c r="H81" s="24"/>
      <c r="I81" s="24"/>
      <c r="J81" s="24"/>
      <c r="K81" s="24"/>
      <c r="L81" s="24"/>
      <c r="M81" s="20">
        <f>SUM(D81:L81)</f>
        <v>0</v>
      </c>
    </row>
    <row r="82" spans="1:13" s="22" customFormat="1" ht="15" customHeight="1">
      <c r="A82" s="20"/>
      <c r="B82" s="20"/>
      <c r="C82" s="23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s="22" customFormat="1" ht="15" customHeight="1">
      <c r="A83" s="20"/>
      <c r="B83" s="20"/>
      <c r="C83" s="23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s="22" customFormat="1" ht="15" customHeight="1">
      <c r="A84" s="20"/>
      <c r="B84" s="20"/>
      <c r="C84" s="23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s="22" customFormat="1" ht="15" customHeight="1">
      <c r="A85" s="20"/>
      <c r="B85" s="20"/>
      <c r="C85" s="23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s="22" customFormat="1" ht="15" customHeight="1">
      <c r="A86" s="20"/>
      <c r="B86" s="20"/>
      <c r="C86" s="23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s="22" customFormat="1" ht="15" customHeight="1">
      <c r="A87" s="20"/>
      <c r="B87" s="20"/>
      <c r="C87" s="23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s="22" customFormat="1" ht="15" customHeight="1">
      <c r="A88" s="20"/>
      <c r="B88" s="20"/>
      <c r="C88" s="23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s="22" customFormat="1" ht="15" customHeight="1">
      <c r="A89" s="20"/>
      <c r="B89" s="20"/>
      <c r="C89" s="23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s="22" customFormat="1" ht="15" customHeight="1">
      <c r="A90" s="20"/>
      <c r="B90" s="20"/>
      <c r="C90" s="23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s="22" customFormat="1" ht="15" customHeight="1">
      <c r="A91" s="20"/>
      <c r="B91" s="20"/>
      <c r="C91" s="23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s="22" customFormat="1" ht="15" customHeight="1">
      <c r="A92" s="20"/>
      <c r="B92" s="20"/>
      <c r="C92" s="23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s="22" customFormat="1" ht="15" customHeight="1">
      <c r="A93" s="20"/>
      <c r="B93" s="20"/>
      <c r="C93" s="23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s="22" customFormat="1" ht="15" customHeight="1">
      <c r="A94" s="20"/>
      <c r="B94" s="20"/>
      <c r="C94" s="23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s="45" customFormat="1" ht="15" customHeight="1">
      <c r="A95" s="20"/>
      <c r="B95" s="20"/>
      <c r="C95" s="23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s="105" customFormat="1" ht="21.75" customHeight="1" thickBot="1">
      <c r="A96" s="20"/>
      <c r="B96" s="20"/>
      <c r="C96" s="23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s="22" customFormat="1" ht="16.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s="22" customFormat="1" ht="16.5" customHeight="1" thickBot="1">
      <c r="A98" s="46">
        <f>A6+A11+A28+A48+A68+A73+A78</f>
        <v>6848769309.67</v>
      </c>
      <c r="B98" s="46"/>
      <c r="C98" s="47" t="s">
        <v>24</v>
      </c>
      <c r="D98" s="46">
        <f aca="true" t="shared" si="28" ref="D98:M98">D6+D11+D28+D48+D68+D73+D78</f>
        <v>91208465523.54</v>
      </c>
      <c r="E98" s="46">
        <f t="shared" si="28"/>
        <v>1975732069.27</v>
      </c>
      <c r="F98" s="46">
        <f t="shared" si="28"/>
        <v>8689350384.62</v>
      </c>
      <c r="G98" s="46">
        <f t="shared" si="28"/>
        <v>2535466580.84</v>
      </c>
      <c r="H98" s="46">
        <f t="shared" si="28"/>
        <v>33126812752.01</v>
      </c>
      <c r="I98" s="46">
        <f t="shared" si="28"/>
        <v>20758881057.36</v>
      </c>
      <c r="J98" s="46">
        <f t="shared" si="28"/>
        <v>4314491</v>
      </c>
      <c r="K98" s="46">
        <f t="shared" si="28"/>
        <v>12292742036.54</v>
      </c>
      <c r="L98" s="46">
        <f t="shared" si="28"/>
        <v>7877244.86</v>
      </c>
      <c r="M98" s="46">
        <f t="shared" si="28"/>
        <v>170599642140.04</v>
      </c>
    </row>
    <row r="99" spans="8:13" s="48" customFormat="1" ht="15.75">
      <c r="H99" s="49"/>
      <c r="I99" s="49"/>
      <c r="J99" s="49"/>
      <c r="K99" s="49"/>
      <c r="L99" s="49"/>
      <c r="M99" s="49"/>
    </row>
    <row r="100" spans="8:13" ht="15.75">
      <c r="H100" s="34"/>
      <c r="I100" s="34"/>
      <c r="J100" s="34"/>
      <c r="K100" s="34"/>
      <c r="L100" s="34"/>
      <c r="M100" s="35"/>
    </row>
  </sheetData>
  <mergeCells count="7">
    <mergeCell ref="D1:G1"/>
    <mergeCell ref="H1:J1"/>
    <mergeCell ref="A3:B3"/>
    <mergeCell ref="C3:C4"/>
    <mergeCell ref="D3:G3"/>
    <mergeCell ref="H3:M3"/>
    <mergeCell ref="A4:B4"/>
  </mergeCells>
  <printOptions/>
  <pageMargins left="0.5511811023622047" right="0.5511811023622047" top="0.7086614173228347" bottom="0.7874015748031497" header="0.5118110236220472" footer="0.5118110236220472"/>
  <pageSetup horizontalDpi="600" verticalDpi="600" orientation="portrait" pageOrder="overThenDown" paperSize="9" scale="82" r:id="rId1"/>
  <rowBreaks count="1" manualBreakCount="1">
    <brk id="50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view="pageBreakPreview" zoomScaleSheetLayoutView="100" workbookViewId="0" topLeftCell="A1">
      <selection activeCell="D31" sqref="D31"/>
    </sheetView>
  </sheetViews>
  <sheetFormatPr defaultColWidth="9.00390625" defaultRowHeight="16.5"/>
  <cols>
    <col min="1" max="1" width="14.875" style="55" customWidth="1"/>
    <col min="2" max="2" width="1.37890625" style="55" customWidth="1"/>
    <col min="3" max="3" width="26.875" style="55" customWidth="1"/>
    <col min="4" max="4" width="18.00390625" style="55" customWidth="1"/>
    <col min="5" max="5" width="16.25390625" style="55" customWidth="1"/>
    <col min="6" max="6" width="16.375" style="55" customWidth="1"/>
    <col min="7" max="7" width="16.00390625" style="55" customWidth="1"/>
    <col min="8" max="8" width="20.75390625" style="55" customWidth="1"/>
    <col min="9" max="9" width="19.125" style="55" customWidth="1"/>
    <col min="10" max="10" width="16.50390625" style="55" customWidth="1"/>
    <col min="11" max="11" width="17.75390625" style="55" customWidth="1"/>
    <col min="12" max="12" width="15.75390625" style="55" customWidth="1"/>
    <col min="13" max="13" width="18.75390625" style="55" customWidth="1"/>
    <col min="14" max="16384" width="9.00390625" style="55" customWidth="1"/>
  </cols>
  <sheetData>
    <row r="1" spans="1:13" s="51" customFormat="1" ht="30" customHeight="1">
      <c r="A1" s="50" t="s">
        <v>0</v>
      </c>
      <c r="B1" s="50"/>
      <c r="D1" s="115" t="s">
        <v>51</v>
      </c>
      <c r="E1" s="115"/>
      <c r="F1" s="115"/>
      <c r="G1" s="115"/>
      <c r="H1" s="116" t="s">
        <v>52</v>
      </c>
      <c r="I1" s="116"/>
      <c r="J1" s="116"/>
      <c r="K1" s="50"/>
      <c r="L1" s="50"/>
      <c r="M1" s="50"/>
    </row>
    <row r="2" spans="1:13" s="51" customFormat="1" ht="19.5" customHeight="1" thickBot="1">
      <c r="A2" s="50"/>
      <c r="B2" s="50"/>
      <c r="C2" s="52"/>
      <c r="D2" s="53"/>
      <c r="E2" s="53"/>
      <c r="F2" s="53"/>
      <c r="G2" s="54"/>
      <c r="H2" s="53"/>
      <c r="I2" s="50"/>
      <c r="J2" s="50"/>
      <c r="K2" s="50"/>
      <c r="L2" s="55"/>
      <c r="M2" s="56" t="s">
        <v>53</v>
      </c>
    </row>
    <row r="3" spans="1:13" s="51" customFormat="1" ht="19.5" customHeight="1">
      <c r="A3" s="117" t="s">
        <v>54</v>
      </c>
      <c r="B3" s="118"/>
      <c r="C3" s="119" t="s">
        <v>1</v>
      </c>
      <c r="D3" s="121" t="s">
        <v>55</v>
      </c>
      <c r="E3" s="117"/>
      <c r="F3" s="117"/>
      <c r="G3" s="117"/>
      <c r="H3" s="122" t="s">
        <v>2</v>
      </c>
      <c r="I3" s="122"/>
      <c r="J3" s="122"/>
      <c r="K3" s="122"/>
      <c r="L3" s="122"/>
      <c r="M3" s="122"/>
    </row>
    <row r="4" spans="1:13" s="51" customFormat="1" ht="33.75" customHeight="1" thickBot="1">
      <c r="A4" s="123" t="s">
        <v>56</v>
      </c>
      <c r="B4" s="124"/>
      <c r="C4" s="120"/>
      <c r="D4" s="59" t="s">
        <v>3</v>
      </c>
      <c r="E4" s="59" t="s">
        <v>57</v>
      </c>
      <c r="F4" s="59" t="s">
        <v>4</v>
      </c>
      <c r="G4" s="58" t="s">
        <v>5</v>
      </c>
      <c r="H4" s="59" t="s">
        <v>6</v>
      </c>
      <c r="I4" s="60" t="s">
        <v>58</v>
      </c>
      <c r="J4" s="60" t="s">
        <v>59</v>
      </c>
      <c r="K4" s="59" t="s">
        <v>7</v>
      </c>
      <c r="L4" s="59" t="s">
        <v>8</v>
      </c>
      <c r="M4" s="57" t="s">
        <v>9</v>
      </c>
    </row>
    <row r="5" spans="1:13" s="51" customFormat="1" ht="12.75" customHeight="1">
      <c r="A5" s="61"/>
      <c r="B5" s="62"/>
      <c r="C5" s="63"/>
      <c r="D5" s="61"/>
      <c r="E5" s="61"/>
      <c r="F5" s="61"/>
      <c r="G5" s="62"/>
      <c r="H5" s="61"/>
      <c r="I5" s="64"/>
      <c r="J5" s="64"/>
      <c r="K5" s="61"/>
      <c r="L5" s="61"/>
      <c r="M5" s="61"/>
    </row>
    <row r="6" spans="1:13" s="68" customFormat="1" ht="18" customHeight="1">
      <c r="A6" s="65">
        <f>A7</f>
        <v>0</v>
      </c>
      <c r="B6" s="66"/>
      <c r="C6" s="67" t="s">
        <v>10</v>
      </c>
      <c r="D6" s="65">
        <f aca="true" t="shared" si="0" ref="D6:M6">D7</f>
        <v>2046667000</v>
      </c>
      <c r="E6" s="65">
        <f t="shared" si="0"/>
        <v>0</v>
      </c>
      <c r="F6" s="65">
        <f t="shared" si="0"/>
        <v>141793000</v>
      </c>
      <c r="G6" s="65">
        <f t="shared" si="0"/>
        <v>19001000</v>
      </c>
      <c r="H6" s="65">
        <f t="shared" si="0"/>
        <v>746837000</v>
      </c>
      <c r="I6" s="65">
        <f t="shared" si="0"/>
        <v>351240000</v>
      </c>
      <c r="J6" s="65">
        <f t="shared" si="0"/>
        <v>0</v>
      </c>
      <c r="K6" s="65">
        <f t="shared" si="0"/>
        <v>298073000</v>
      </c>
      <c r="L6" s="65">
        <f t="shared" si="0"/>
        <v>148000</v>
      </c>
      <c r="M6" s="65">
        <f t="shared" si="0"/>
        <v>3603759000</v>
      </c>
    </row>
    <row r="7" spans="1:13" s="68" customFormat="1" ht="18.75" customHeight="1">
      <c r="A7" s="66">
        <f>A8+A9</f>
        <v>0</v>
      </c>
      <c r="B7" s="66"/>
      <c r="C7" s="69" t="s">
        <v>11</v>
      </c>
      <c r="D7" s="66">
        <f aca="true" t="shared" si="1" ref="D7:J7">D8+D9</f>
        <v>2046667000</v>
      </c>
      <c r="E7" s="66">
        <f t="shared" si="1"/>
        <v>0</v>
      </c>
      <c r="F7" s="66">
        <f t="shared" si="1"/>
        <v>141793000</v>
      </c>
      <c r="G7" s="66">
        <f t="shared" si="1"/>
        <v>19001000</v>
      </c>
      <c r="H7" s="66">
        <f t="shared" si="1"/>
        <v>746837000</v>
      </c>
      <c r="I7" s="66">
        <f t="shared" si="1"/>
        <v>351240000</v>
      </c>
      <c r="J7" s="66">
        <f t="shared" si="1"/>
        <v>0</v>
      </c>
      <c r="K7" s="66">
        <f>SUM(K8:K9)</f>
        <v>298073000</v>
      </c>
      <c r="L7" s="66">
        <f>SUM(L8:L9)</f>
        <v>148000</v>
      </c>
      <c r="M7" s="66">
        <f>SUM(M8:M9)</f>
        <v>3603759000</v>
      </c>
    </row>
    <row r="8" spans="1:13" s="68" customFormat="1" ht="18.75" customHeight="1">
      <c r="A8" s="70"/>
      <c r="B8" s="66"/>
      <c r="C8" s="71" t="s">
        <v>12</v>
      </c>
      <c r="D8" s="70">
        <v>2027564000</v>
      </c>
      <c r="E8" s="70"/>
      <c r="F8" s="70">
        <v>140495000</v>
      </c>
      <c r="G8" s="70">
        <v>720000</v>
      </c>
      <c r="H8" s="70">
        <v>741193000</v>
      </c>
      <c r="I8" s="70">
        <v>348515000</v>
      </c>
      <c r="J8" s="70"/>
      <c r="K8" s="70">
        <v>296561000</v>
      </c>
      <c r="L8" s="70">
        <v>148000</v>
      </c>
      <c r="M8" s="66">
        <f>SUM(D8:L8)</f>
        <v>3555196000</v>
      </c>
    </row>
    <row r="9" spans="1:13" s="68" customFormat="1" ht="18.75" customHeight="1">
      <c r="A9" s="70"/>
      <c r="B9" s="66"/>
      <c r="C9" s="72" t="s">
        <v>13</v>
      </c>
      <c r="D9" s="70">
        <v>19103000</v>
      </c>
      <c r="E9" s="70"/>
      <c r="F9" s="70">
        <v>1298000</v>
      </c>
      <c r="G9" s="70">
        <v>18281000</v>
      </c>
      <c r="H9" s="70">
        <v>5644000</v>
      </c>
      <c r="I9" s="70">
        <v>2725000</v>
      </c>
      <c r="J9" s="70"/>
      <c r="K9" s="70">
        <v>1512000</v>
      </c>
      <c r="L9" s="70"/>
      <c r="M9" s="66">
        <f>SUM(D9:L9)</f>
        <v>48563000</v>
      </c>
    </row>
    <row r="10" spans="1:13" s="68" customFormat="1" ht="12" customHeight="1">
      <c r="A10" s="66"/>
      <c r="B10" s="66"/>
      <c r="C10" s="72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s="68" customFormat="1" ht="18" customHeight="1">
      <c r="A11" s="65">
        <f>A12+A15+A18+A21+A24</f>
        <v>7010465000</v>
      </c>
      <c r="B11" s="65"/>
      <c r="C11" s="67" t="s">
        <v>14</v>
      </c>
      <c r="D11" s="65">
        <f aca="true" t="shared" si="2" ref="D11:M11">D12+D15+D18+D21+D24</f>
        <v>44414214000</v>
      </c>
      <c r="E11" s="65">
        <f t="shared" si="2"/>
        <v>349535000</v>
      </c>
      <c r="F11" s="65">
        <f t="shared" si="2"/>
        <v>4722842000</v>
      </c>
      <c r="G11" s="65">
        <f t="shared" si="2"/>
        <v>1564518000</v>
      </c>
      <c r="H11" s="65">
        <f t="shared" si="2"/>
        <v>11182496000</v>
      </c>
      <c r="I11" s="65">
        <f t="shared" si="2"/>
        <v>7571815000</v>
      </c>
      <c r="J11" s="65">
        <f t="shared" si="2"/>
        <v>51217000</v>
      </c>
      <c r="K11" s="65">
        <f t="shared" si="2"/>
        <v>5864345000</v>
      </c>
      <c r="L11" s="65">
        <f t="shared" si="2"/>
        <v>4918000</v>
      </c>
      <c r="M11" s="65">
        <f t="shared" si="2"/>
        <v>75725900000</v>
      </c>
    </row>
    <row r="12" spans="1:13" s="68" customFormat="1" ht="18.75" customHeight="1">
      <c r="A12" s="66">
        <f>A13+A14</f>
        <v>0</v>
      </c>
      <c r="B12" s="66"/>
      <c r="C12" s="69" t="s">
        <v>60</v>
      </c>
      <c r="D12" s="66">
        <f aca="true" t="shared" si="3" ref="D12:M12">D13+D14</f>
        <v>3335584000</v>
      </c>
      <c r="E12" s="66">
        <f t="shared" si="3"/>
        <v>123718000</v>
      </c>
      <c r="F12" s="66">
        <f t="shared" si="3"/>
        <v>194390000</v>
      </c>
      <c r="G12" s="66">
        <f t="shared" si="3"/>
        <v>120000</v>
      </c>
      <c r="H12" s="66">
        <f t="shared" si="3"/>
        <v>1045703000</v>
      </c>
      <c r="I12" s="66">
        <f t="shared" si="3"/>
        <v>597114000</v>
      </c>
      <c r="J12" s="66">
        <f t="shared" si="3"/>
        <v>20217000</v>
      </c>
      <c r="K12" s="66">
        <f t="shared" si="3"/>
        <v>528307000</v>
      </c>
      <c r="L12" s="66">
        <f t="shared" si="3"/>
        <v>488000</v>
      </c>
      <c r="M12" s="66">
        <f t="shared" si="3"/>
        <v>5845641000</v>
      </c>
    </row>
    <row r="13" spans="1:13" s="68" customFormat="1" ht="18.75" customHeight="1">
      <c r="A13" s="70"/>
      <c r="B13" s="66"/>
      <c r="C13" s="71" t="s">
        <v>12</v>
      </c>
      <c r="D13" s="70">
        <v>3304835000</v>
      </c>
      <c r="E13" s="70">
        <v>123718000</v>
      </c>
      <c r="F13" s="70">
        <v>192769000</v>
      </c>
      <c r="G13" s="70">
        <v>120000</v>
      </c>
      <c r="H13" s="70">
        <v>1036401000</v>
      </c>
      <c r="I13" s="70">
        <v>593303000</v>
      </c>
      <c r="J13" s="70">
        <v>20217000</v>
      </c>
      <c r="K13" s="70">
        <v>525427000</v>
      </c>
      <c r="L13" s="70">
        <v>488000</v>
      </c>
      <c r="M13" s="66">
        <f>SUM(D13:L13)</f>
        <v>5797278000</v>
      </c>
    </row>
    <row r="14" spans="1:13" s="68" customFormat="1" ht="18.75" customHeight="1">
      <c r="A14" s="70"/>
      <c r="B14" s="66"/>
      <c r="C14" s="72" t="s">
        <v>13</v>
      </c>
      <c r="D14" s="70">
        <v>30749000</v>
      </c>
      <c r="E14" s="70"/>
      <c r="F14" s="70">
        <v>1621000</v>
      </c>
      <c r="G14" s="70"/>
      <c r="H14" s="70">
        <v>9302000</v>
      </c>
      <c r="I14" s="70">
        <v>3811000</v>
      </c>
      <c r="J14" s="70"/>
      <c r="K14" s="70">
        <v>2880000</v>
      </c>
      <c r="L14" s="70"/>
      <c r="M14" s="66">
        <f>SUM(D14:L14)</f>
        <v>48363000</v>
      </c>
    </row>
    <row r="15" spans="1:13" s="68" customFormat="1" ht="18.75" customHeight="1">
      <c r="A15" s="66">
        <f>A16+A17</f>
        <v>513924000</v>
      </c>
      <c r="B15" s="66"/>
      <c r="C15" s="73" t="s">
        <v>61</v>
      </c>
      <c r="D15" s="66">
        <f aca="true" t="shared" si="4" ref="D15:M15">D16+D17</f>
        <v>13276038000</v>
      </c>
      <c r="E15" s="66">
        <f t="shared" si="4"/>
        <v>77787000</v>
      </c>
      <c r="F15" s="66">
        <f t="shared" si="4"/>
        <v>2149510000</v>
      </c>
      <c r="G15" s="66">
        <f t="shared" si="4"/>
        <v>142632000</v>
      </c>
      <c r="H15" s="66">
        <f t="shared" si="4"/>
        <v>5175173000</v>
      </c>
      <c r="I15" s="66">
        <f t="shared" si="4"/>
        <v>2803849000</v>
      </c>
      <c r="J15" s="66">
        <f t="shared" si="4"/>
        <v>0</v>
      </c>
      <c r="K15" s="66">
        <f t="shared" si="4"/>
        <v>2006313000</v>
      </c>
      <c r="L15" s="66">
        <f t="shared" si="4"/>
        <v>1665000</v>
      </c>
      <c r="M15" s="66">
        <f t="shared" si="4"/>
        <v>25632967000</v>
      </c>
    </row>
    <row r="16" spans="1:13" s="68" customFormat="1" ht="18.75" customHeight="1">
      <c r="A16" s="70">
        <v>513924000</v>
      </c>
      <c r="B16" s="66"/>
      <c r="C16" s="71" t="s">
        <v>12</v>
      </c>
      <c r="D16" s="70">
        <v>13276038000</v>
      </c>
      <c r="E16" s="70">
        <v>77787000</v>
      </c>
      <c r="F16" s="70">
        <v>2149510000</v>
      </c>
      <c r="G16" s="70">
        <v>142632000</v>
      </c>
      <c r="H16" s="70">
        <v>5175173000</v>
      </c>
      <c r="I16" s="70">
        <v>2803849000</v>
      </c>
      <c r="J16" s="70"/>
      <c r="K16" s="70">
        <v>2006313000</v>
      </c>
      <c r="L16" s="70">
        <v>1665000</v>
      </c>
      <c r="M16" s="66">
        <f>SUM(D16:L16)</f>
        <v>25632967000</v>
      </c>
    </row>
    <row r="17" spans="1:13" s="68" customFormat="1" ht="18.75" customHeight="1">
      <c r="A17" s="70"/>
      <c r="B17" s="66"/>
      <c r="C17" s="72" t="s">
        <v>13</v>
      </c>
      <c r="D17" s="70"/>
      <c r="E17" s="70"/>
      <c r="F17" s="70"/>
      <c r="G17" s="70"/>
      <c r="H17" s="70"/>
      <c r="I17" s="70"/>
      <c r="J17" s="70"/>
      <c r="K17" s="70"/>
      <c r="L17" s="70"/>
      <c r="M17" s="66">
        <f>SUM(D17:L17)</f>
        <v>0</v>
      </c>
    </row>
    <row r="18" spans="1:13" s="68" customFormat="1" ht="18.75" customHeight="1">
      <c r="A18" s="66">
        <f>A19+A20</f>
        <v>6496541000</v>
      </c>
      <c r="B18" s="66"/>
      <c r="C18" s="69" t="s">
        <v>62</v>
      </c>
      <c r="D18" s="66">
        <f aca="true" t="shared" si="5" ref="D18:M18">D19+D20</f>
        <v>20715214000</v>
      </c>
      <c r="E18" s="66">
        <f t="shared" si="5"/>
        <v>4560000</v>
      </c>
      <c r="F18" s="66">
        <f t="shared" si="5"/>
        <v>2128794000</v>
      </c>
      <c r="G18" s="66">
        <f t="shared" si="5"/>
        <v>1398480000</v>
      </c>
      <c r="H18" s="66">
        <f t="shared" si="5"/>
        <v>3322817000</v>
      </c>
      <c r="I18" s="66">
        <f t="shared" si="5"/>
        <v>2634283000</v>
      </c>
      <c r="J18" s="66">
        <f t="shared" si="5"/>
        <v>24000000</v>
      </c>
      <c r="K18" s="66">
        <f t="shared" si="5"/>
        <v>2552569000</v>
      </c>
      <c r="L18" s="66">
        <f t="shared" si="5"/>
        <v>1770000</v>
      </c>
      <c r="M18" s="66">
        <f t="shared" si="5"/>
        <v>32782487000</v>
      </c>
    </row>
    <row r="19" spans="1:13" s="68" customFormat="1" ht="18.75" customHeight="1">
      <c r="A19" s="70">
        <v>6496541000</v>
      </c>
      <c r="B19" s="66"/>
      <c r="C19" s="71" t="s">
        <v>12</v>
      </c>
      <c r="D19" s="70">
        <v>20713860000</v>
      </c>
      <c r="E19" s="70">
        <v>4560000</v>
      </c>
      <c r="F19" s="70">
        <v>2128692000</v>
      </c>
      <c r="G19" s="70">
        <v>1396140000</v>
      </c>
      <c r="H19" s="70">
        <v>3322591000</v>
      </c>
      <c r="I19" s="70">
        <v>2633964000</v>
      </c>
      <c r="J19" s="70">
        <v>24000000</v>
      </c>
      <c r="K19" s="70">
        <v>1841984000</v>
      </c>
      <c r="L19" s="70">
        <v>1770000</v>
      </c>
      <c r="M19" s="66">
        <f>SUM(D19:L19)</f>
        <v>32067561000</v>
      </c>
    </row>
    <row r="20" spans="1:13" s="68" customFormat="1" ht="18.75" customHeight="1">
      <c r="A20" s="70"/>
      <c r="B20" s="66"/>
      <c r="C20" s="72" t="s">
        <v>13</v>
      </c>
      <c r="D20" s="70">
        <v>1354000</v>
      </c>
      <c r="E20" s="70"/>
      <c r="F20" s="70">
        <v>102000</v>
      </c>
      <c r="G20" s="70">
        <v>2340000</v>
      </c>
      <c r="H20" s="70">
        <v>226000</v>
      </c>
      <c r="I20" s="70">
        <v>319000</v>
      </c>
      <c r="J20" s="70"/>
      <c r="K20" s="70">
        <v>710585000</v>
      </c>
      <c r="L20" s="70"/>
      <c r="M20" s="66">
        <f>SUM(D20:L20)</f>
        <v>714926000</v>
      </c>
    </row>
    <row r="21" spans="1:13" s="68" customFormat="1" ht="18.75" customHeight="1">
      <c r="A21" s="66">
        <f>A22+A23</f>
        <v>0</v>
      </c>
      <c r="B21" s="66"/>
      <c r="C21" s="69" t="s">
        <v>15</v>
      </c>
      <c r="D21" s="66">
        <f aca="true" t="shared" si="6" ref="D21:M21">D22+D23</f>
        <v>2418109000</v>
      </c>
      <c r="E21" s="66">
        <f t="shared" si="6"/>
        <v>88796000</v>
      </c>
      <c r="F21" s="66">
        <f t="shared" si="6"/>
        <v>42376000</v>
      </c>
      <c r="G21" s="66">
        <f t="shared" si="6"/>
        <v>15085000</v>
      </c>
      <c r="H21" s="66">
        <f t="shared" si="6"/>
        <v>550474000</v>
      </c>
      <c r="I21" s="66">
        <f t="shared" si="6"/>
        <v>449466000</v>
      </c>
      <c r="J21" s="66">
        <f t="shared" si="6"/>
        <v>0</v>
      </c>
      <c r="K21" s="66">
        <f t="shared" si="6"/>
        <v>261092000</v>
      </c>
      <c r="L21" s="66">
        <f t="shared" si="6"/>
        <v>446000</v>
      </c>
      <c r="M21" s="66">
        <f t="shared" si="6"/>
        <v>3825844000</v>
      </c>
    </row>
    <row r="22" spans="1:13" s="68" customFormat="1" ht="18.75" customHeight="1">
      <c r="A22" s="70"/>
      <c r="B22" s="66"/>
      <c r="C22" s="71" t="s">
        <v>12</v>
      </c>
      <c r="D22" s="70">
        <v>2400943000</v>
      </c>
      <c r="E22" s="70">
        <v>88796000</v>
      </c>
      <c r="F22" s="70">
        <v>42170000</v>
      </c>
      <c r="G22" s="70">
        <v>15085000</v>
      </c>
      <c r="H22" s="70">
        <v>547156000</v>
      </c>
      <c r="I22" s="70">
        <v>446803000</v>
      </c>
      <c r="J22" s="70"/>
      <c r="K22" s="70">
        <v>259954000</v>
      </c>
      <c r="L22" s="70">
        <v>444000</v>
      </c>
      <c r="M22" s="66">
        <f>SUM(D22:L22)</f>
        <v>3801351000</v>
      </c>
    </row>
    <row r="23" spans="1:13" s="68" customFormat="1" ht="18.75" customHeight="1">
      <c r="A23" s="70"/>
      <c r="B23" s="66"/>
      <c r="C23" s="72" t="s">
        <v>13</v>
      </c>
      <c r="D23" s="70">
        <v>17166000</v>
      </c>
      <c r="E23" s="70"/>
      <c r="F23" s="70">
        <v>206000</v>
      </c>
      <c r="G23" s="70"/>
      <c r="H23" s="70">
        <v>3318000</v>
      </c>
      <c r="I23" s="70">
        <v>2663000</v>
      </c>
      <c r="J23" s="70"/>
      <c r="K23" s="70">
        <v>1138000</v>
      </c>
      <c r="L23" s="70">
        <v>2000</v>
      </c>
      <c r="M23" s="66">
        <f>SUM(D23:L23)</f>
        <v>24493000</v>
      </c>
    </row>
    <row r="24" spans="1:13" s="68" customFormat="1" ht="18.75" customHeight="1">
      <c r="A24" s="66">
        <f>A25+A26</f>
        <v>0</v>
      </c>
      <c r="B24" s="66"/>
      <c r="C24" s="74" t="s">
        <v>63</v>
      </c>
      <c r="D24" s="66">
        <f aca="true" t="shared" si="7" ref="D24:M24">D25+D26</f>
        <v>4669269000</v>
      </c>
      <c r="E24" s="66">
        <f t="shared" si="7"/>
        <v>54674000</v>
      </c>
      <c r="F24" s="66">
        <f t="shared" si="7"/>
        <v>207772000</v>
      </c>
      <c r="G24" s="66">
        <f t="shared" si="7"/>
        <v>8201000</v>
      </c>
      <c r="H24" s="66">
        <f t="shared" si="7"/>
        <v>1088329000</v>
      </c>
      <c r="I24" s="66">
        <f t="shared" si="7"/>
        <v>1087103000</v>
      </c>
      <c r="J24" s="66">
        <f t="shared" si="7"/>
        <v>7000000</v>
      </c>
      <c r="K24" s="66">
        <f t="shared" si="7"/>
        <v>516064000</v>
      </c>
      <c r="L24" s="66">
        <f t="shared" si="7"/>
        <v>549000</v>
      </c>
      <c r="M24" s="66">
        <f t="shared" si="7"/>
        <v>7638961000</v>
      </c>
    </row>
    <row r="25" spans="1:13" s="68" customFormat="1" ht="18.75" customHeight="1">
      <c r="A25" s="70"/>
      <c r="B25" s="66"/>
      <c r="C25" s="71" t="s">
        <v>12</v>
      </c>
      <c r="D25" s="70">
        <v>4669269000</v>
      </c>
      <c r="E25" s="70">
        <v>54674000</v>
      </c>
      <c r="F25" s="70">
        <v>207772000</v>
      </c>
      <c r="G25" s="70">
        <v>8201000</v>
      </c>
      <c r="H25" s="70">
        <v>1088329000</v>
      </c>
      <c r="I25" s="70">
        <v>1087103000</v>
      </c>
      <c r="J25" s="70">
        <v>7000000</v>
      </c>
      <c r="K25" s="70">
        <v>516064000</v>
      </c>
      <c r="L25" s="70">
        <v>549000</v>
      </c>
      <c r="M25" s="66">
        <f>SUM(D25:L25)</f>
        <v>7638961000</v>
      </c>
    </row>
    <row r="26" spans="1:13" s="68" customFormat="1" ht="18.75" customHeight="1">
      <c r="A26" s="70"/>
      <c r="B26" s="66"/>
      <c r="C26" s="72" t="s">
        <v>13</v>
      </c>
      <c r="D26" s="70"/>
      <c r="E26" s="70"/>
      <c r="F26" s="70"/>
      <c r="G26" s="70"/>
      <c r="H26" s="70"/>
      <c r="I26" s="70"/>
      <c r="J26" s="70"/>
      <c r="K26" s="70"/>
      <c r="L26" s="70"/>
      <c r="M26" s="66">
        <f>SUM(D26:L26)</f>
        <v>0</v>
      </c>
    </row>
    <row r="27" spans="1:13" s="68" customFormat="1" ht="12" customHeight="1">
      <c r="A27" s="66"/>
      <c r="B27" s="66"/>
      <c r="C27" s="75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s="68" customFormat="1" ht="18" customHeight="1">
      <c r="A28" s="65">
        <f>A29+A32+A35+A38+A41+A44</f>
        <v>0</v>
      </c>
      <c r="B28" s="66"/>
      <c r="C28" s="67" t="s">
        <v>16</v>
      </c>
      <c r="D28" s="65">
        <f aca="true" t="shared" si="8" ref="D28:M28">D29+D32+D35+D38+D41+D44</f>
        <v>17878191000</v>
      </c>
      <c r="E28" s="65">
        <f t="shared" si="8"/>
        <v>240623000</v>
      </c>
      <c r="F28" s="65">
        <f t="shared" si="8"/>
        <v>1817506000</v>
      </c>
      <c r="G28" s="65">
        <f t="shared" si="8"/>
        <v>498776000</v>
      </c>
      <c r="H28" s="65">
        <f t="shared" si="8"/>
        <v>6730444000</v>
      </c>
      <c r="I28" s="65">
        <f t="shared" si="8"/>
        <v>2735146000</v>
      </c>
      <c r="J28" s="65">
        <f t="shared" si="8"/>
        <v>4415000</v>
      </c>
      <c r="K28" s="65">
        <f t="shared" si="8"/>
        <v>2262325000</v>
      </c>
      <c r="L28" s="65">
        <f t="shared" si="8"/>
        <v>1865000</v>
      </c>
      <c r="M28" s="65">
        <f t="shared" si="8"/>
        <v>32169291000</v>
      </c>
    </row>
    <row r="29" spans="1:13" s="68" customFormat="1" ht="18.75" customHeight="1">
      <c r="A29" s="66">
        <f>A30+A31</f>
        <v>0</v>
      </c>
      <c r="B29" s="66"/>
      <c r="C29" s="69" t="s">
        <v>17</v>
      </c>
      <c r="D29" s="66">
        <f aca="true" t="shared" si="9" ref="D29:M29">D30+D31</f>
        <v>227407000</v>
      </c>
      <c r="E29" s="66">
        <f t="shared" si="9"/>
        <v>6468000</v>
      </c>
      <c r="F29" s="66">
        <f t="shared" si="9"/>
        <v>13470000</v>
      </c>
      <c r="G29" s="66">
        <f t="shared" si="9"/>
        <v>5498000</v>
      </c>
      <c r="H29" s="66">
        <f t="shared" si="9"/>
        <v>61056000</v>
      </c>
      <c r="I29" s="66">
        <f t="shared" si="9"/>
        <v>32583000</v>
      </c>
      <c r="J29" s="66">
        <f t="shared" si="9"/>
        <v>0</v>
      </c>
      <c r="K29" s="66">
        <f t="shared" si="9"/>
        <v>31352000</v>
      </c>
      <c r="L29" s="66">
        <f t="shared" si="9"/>
        <v>6000</v>
      </c>
      <c r="M29" s="66">
        <f t="shared" si="9"/>
        <v>377840000</v>
      </c>
    </row>
    <row r="30" spans="1:13" s="68" customFormat="1" ht="18.75" customHeight="1">
      <c r="A30" s="70"/>
      <c r="B30" s="66"/>
      <c r="C30" s="71" t="s">
        <v>12</v>
      </c>
      <c r="D30" s="76">
        <v>219678000</v>
      </c>
      <c r="E30" s="76">
        <v>5775000</v>
      </c>
      <c r="F30" s="76">
        <v>13138000</v>
      </c>
      <c r="G30" s="76">
        <v>120000</v>
      </c>
      <c r="H30" s="76">
        <v>59019000</v>
      </c>
      <c r="I30" s="76">
        <v>31787000</v>
      </c>
      <c r="J30" s="76"/>
      <c r="K30" s="76">
        <v>25958000</v>
      </c>
      <c r="L30" s="76">
        <v>6000</v>
      </c>
      <c r="M30" s="66">
        <f>SUM(D30:L30)</f>
        <v>355481000</v>
      </c>
    </row>
    <row r="31" spans="1:13" s="68" customFormat="1" ht="18.75" customHeight="1">
      <c r="A31" s="70"/>
      <c r="B31" s="66"/>
      <c r="C31" s="72" t="s">
        <v>13</v>
      </c>
      <c r="D31" s="76">
        <v>7729000</v>
      </c>
      <c r="E31" s="76">
        <v>693000</v>
      </c>
      <c r="F31" s="76">
        <v>332000</v>
      </c>
      <c r="G31" s="76">
        <v>5378000</v>
      </c>
      <c r="H31" s="76">
        <v>2037000</v>
      </c>
      <c r="I31" s="76">
        <v>796000</v>
      </c>
      <c r="J31" s="76"/>
      <c r="K31" s="76">
        <v>5394000</v>
      </c>
      <c r="L31" s="76"/>
      <c r="M31" s="66">
        <f>SUM(D31:L31)</f>
        <v>22359000</v>
      </c>
    </row>
    <row r="32" spans="1:13" s="68" customFormat="1" ht="18.75" customHeight="1">
      <c r="A32" s="66">
        <f>A33+A34</f>
        <v>0</v>
      </c>
      <c r="B32" s="66"/>
      <c r="C32" s="69" t="s">
        <v>18</v>
      </c>
      <c r="D32" s="66">
        <f aca="true" t="shared" si="10" ref="D32:M32">D33+D34</f>
        <v>171950000</v>
      </c>
      <c r="E32" s="66">
        <f t="shared" si="10"/>
        <v>18158000</v>
      </c>
      <c r="F32" s="66">
        <f t="shared" si="10"/>
        <v>12508000</v>
      </c>
      <c r="G32" s="66">
        <f t="shared" si="10"/>
        <v>120000</v>
      </c>
      <c r="H32" s="66">
        <f t="shared" si="10"/>
        <v>58727000</v>
      </c>
      <c r="I32" s="66">
        <f t="shared" si="10"/>
        <v>26716000</v>
      </c>
      <c r="J32" s="66">
        <f t="shared" si="10"/>
        <v>4315000</v>
      </c>
      <c r="K32" s="66">
        <f t="shared" si="10"/>
        <v>28032000</v>
      </c>
      <c r="L32" s="66">
        <f t="shared" si="10"/>
        <v>7000</v>
      </c>
      <c r="M32" s="66">
        <f t="shared" si="10"/>
        <v>320533000</v>
      </c>
    </row>
    <row r="33" spans="1:13" s="68" customFormat="1" ht="18.75" customHeight="1">
      <c r="A33" s="70"/>
      <c r="B33" s="66"/>
      <c r="C33" s="71" t="s">
        <v>12</v>
      </c>
      <c r="D33" s="70">
        <v>171950000</v>
      </c>
      <c r="E33" s="70">
        <v>18158000</v>
      </c>
      <c r="F33" s="70">
        <v>12508000</v>
      </c>
      <c r="G33" s="70">
        <v>120000</v>
      </c>
      <c r="H33" s="70">
        <v>58727000</v>
      </c>
      <c r="I33" s="70">
        <v>26716000</v>
      </c>
      <c r="J33" s="70">
        <v>4315000</v>
      </c>
      <c r="K33" s="70">
        <v>28032000</v>
      </c>
      <c r="L33" s="70">
        <v>7000</v>
      </c>
      <c r="M33" s="66">
        <f>SUM(D33:L33)</f>
        <v>320533000</v>
      </c>
    </row>
    <row r="34" spans="1:13" s="68" customFormat="1" ht="18.75" customHeight="1">
      <c r="A34" s="70"/>
      <c r="B34" s="66"/>
      <c r="C34" s="71" t="s">
        <v>13</v>
      </c>
      <c r="D34" s="70"/>
      <c r="E34" s="70"/>
      <c r="F34" s="70"/>
      <c r="G34" s="70"/>
      <c r="H34" s="70"/>
      <c r="I34" s="70"/>
      <c r="J34" s="70"/>
      <c r="K34" s="70"/>
      <c r="L34" s="70"/>
      <c r="M34" s="66">
        <f>SUM(D34:L34)</f>
        <v>0</v>
      </c>
    </row>
    <row r="35" spans="1:13" s="79" customFormat="1" ht="18.75" customHeight="1">
      <c r="A35" s="77">
        <f>A36+A37</f>
        <v>0</v>
      </c>
      <c r="B35" s="77"/>
      <c r="C35" s="78" t="s">
        <v>64</v>
      </c>
      <c r="D35" s="77">
        <f aca="true" t="shared" si="11" ref="D35:M35">D36+D37</f>
        <v>7164986000</v>
      </c>
      <c r="E35" s="77">
        <f t="shared" si="11"/>
        <v>157012000</v>
      </c>
      <c r="F35" s="77">
        <f t="shared" si="11"/>
        <v>857263000</v>
      </c>
      <c r="G35" s="77">
        <f t="shared" si="11"/>
        <v>266510000</v>
      </c>
      <c r="H35" s="77">
        <f t="shared" si="11"/>
        <v>2771607000</v>
      </c>
      <c r="I35" s="77">
        <f t="shared" si="11"/>
        <v>1167881000</v>
      </c>
      <c r="J35" s="77">
        <f t="shared" si="11"/>
        <v>0</v>
      </c>
      <c r="K35" s="77">
        <f t="shared" si="11"/>
        <v>803585000</v>
      </c>
      <c r="L35" s="77">
        <f t="shared" si="11"/>
        <v>309000</v>
      </c>
      <c r="M35" s="77">
        <f t="shared" si="11"/>
        <v>13189153000</v>
      </c>
    </row>
    <row r="36" spans="1:13" s="79" customFormat="1" ht="18.75" customHeight="1">
      <c r="A36" s="76"/>
      <c r="B36" s="77"/>
      <c r="C36" s="71" t="s">
        <v>65</v>
      </c>
      <c r="D36" s="76">
        <v>6973953000</v>
      </c>
      <c r="E36" s="76">
        <v>156523000</v>
      </c>
      <c r="F36" s="76">
        <v>844498000</v>
      </c>
      <c r="G36" s="76">
        <v>115761000</v>
      </c>
      <c r="H36" s="76">
        <v>2698191000</v>
      </c>
      <c r="I36" s="76">
        <v>1134843000</v>
      </c>
      <c r="J36" s="76"/>
      <c r="K36" s="76">
        <v>787542000</v>
      </c>
      <c r="L36" s="76">
        <v>309000</v>
      </c>
      <c r="M36" s="77">
        <f>SUM(D36:L36)</f>
        <v>12711620000</v>
      </c>
    </row>
    <row r="37" spans="1:13" s="68" customFormat="1" ht="18.75" customHeight="1">
      <c r="A37" s="70"/>
      <c r="B37" s="66"/>
      <c r="C37" s="72" t="s">
        <v>13</v>
      </c>
      <c r="D37" s="70">
        <v>191033000</v>
      </c>
      <c r="E37" s="70">
        <v>489000</v>
      </c>
      <c r="F37" s="70">
        <v>12765000</v>
      </c>
      <c r="G37" s="70">
        <v>150749000</v>
      </c>
      <c r="H37" s="70">
        <v>73416000</v>
      </c>
      <c r="I37" s="70">
        <v>33038000</v>
      </c>
      <c r="J37" s="70"/>
      <c r="K37" s="70">
        <v>16043000</v>
      </c>
      <c r="L37" s="70"/>
      <c r="M37" s="66">
        <f>SUM(D37:L37)</f>
        <v>477533000</v>
      </c>
    </row>
    <row r="38" spans="1:13" s="82" customFormat="1" ht="18.75" customHeight="1">
      <c r="A38" s="80">
        <f>A39+A40</f>
        <v>0</v>
      </c>
      <c r="B38" s="80"/>
      <c r="C38" s="81" t="s">
        <v>66</v>
      </c>
      <c r="D38" s="80">
        <f aca="true" t="shared" si="12" ref="D38:M38">D39+D40</f>
        <v>4719100000</v>
      </c>
      <c r="E38" s="80">
        <f t="shared" si="12"/>
        <v>35101000</v>
      </c>
      <c r="F38" s="80">
        <f t="shared" si="12"/>
        <v>661987000</v>
      </c>
      <c r="G38" s="80">
        <f t="shared" si="12"/>
        <v>207596000</v>
      </c>
      <c r="H38" s="80">
        <f t="shared" si="12"/>
        <v>1813877000</v>
      </c>
      <c r="I38" s="80">
        <f t="shared" si="12"/>
        <v>816252000</v>
      </c>
      <c r="J38" s="80">
        <f t="shared" si="12"/>
        <v>0</v>
      </c>
      <c r="K38" s="80">
        <f t="shared" si="12"/>
        <v>569515000</v>
      </c>
      <c r="L38" s="80">
        <f t="shared" si="12"/>
        <v>75000</v>
      </c>
      <c r="M38" s="80">
        <f t="shared" si="12"/>
        <v>8823503000</v>
      </c>
    </row>
    <row r="39" spans="1:13" s="82" customFormat="1" ht="18.75" customHeight="1">
      <c r="A39" s="83"/>
      <c r="B39" s="80"/>
      <c r="C39" s="84" t="s">
        <v>65</v>
      </c>
      <c r="D39" s="83">
        <v>4599481000</v>
      </c>
      <c r="E39" s="83">
        <v>35101000</v>
      </c>
      <c r="F39" s="83">
        <v>635674000</v>
      </c>
      <c r="G39" s="83">
        <v>86330000</v>
      </c>
      <c r="H39" s="83">
        <v>1768043000</v>
      </c>
      <c r="I39" s="83">
        <v>796069000</v>
      </c>
      <c r="J39" s="83"/>
      <c r="K39" s="83">
        <v>548745000</v>
      </c>
      <c r="L39" s="83">
        <v>75000</v>
      </c>
      <c r="M39" s="80">
        <f>SUM(D39:L39)</f>
        <v>8469518000</v>
      </c>
    </row>
    <row r="40" spans="1:13" s="88" customFormat="1" ht="18.75" customHeight="1">
      <c r="A40" s="85"/>
      <c r="B40" s="86"/>
      <c r="C40" s="87" t="s">
        <v>13</v>
      </c>
      <c r="D40" s="85">
        <v>119619000</v>
      </c>
      <c r="E40" s="85"/>
      <c r="F40" s="85">
        <v>26313000</v>
      </c>
      <c r="G40" s="85">
        <v>121266000</v>
      </c>
      <c r="H40" s="85">
        <v>45834000</v>
      </c>
      <c r="I40" s="85">
        <v>20183000</v>
      </c>
      <c r="J40" s="85"/>
      <c r="K40" s="85">
        <v>20770000</v>
      </c>
      <c r="L40" s="85"/>
      <c r="M40" s="86">
        <f>SUM(D40:L40)</f>
        <v>353985000</v>
      </c>
    </row>
    <row r="41" spans="1:13" s="68" customFormat="1" ht="18.75" customHeight="1">
      <c r="A41" s="66">
        <f>A42+A43</f>
        <v>0</v>
      </c>
      <c r="B41" s="66"/>
      <c r="C41" s="89" t="s">
        <v>19</v>
      </c>
      <c r="D41" s="66">
        <f aca="true" t="shared" si="13" ref="D41:M41">D42+D43</f>
        <v>125993000</v>
      </c>
      <c r="E41" s="66">
        <f t="shared" si="13"/>
        <v>330000</v>
      </c>
      <c r="F41" s="66">
        <f t="shared" si="13"/>
        <v>7268000</v>
      </c>
      <c r="G41" s="66">
        <f t="shared" si="13"/>
        <v>0</v>
      </c>
      <c r="H41" s="66">
        <f t="shared" si="13"/>
        <v>48424000</v>
      </c>
      <c r="I41" s="66">
        <f t="shared" si="13"/>
        <v>32878000</v>
      </c>
      <c r="J41" s="66">
        <f t="shared" si="13"/>
        <v>100000</v>
      </c>
      <c r="K41" s="66">
        <f t="shared" si="13"/>
        <v>15661000</v>
      </c>
      <c r="L41" s="66">
        <f t="shared" si="13"/>
        <v>20000</v>
      </c>
      <c r="M41" s="66">
        <f t="shared" si="13"/>
        <v>230674000</v>
      </c>
    </row>
    <row r="42" spans="1:13" s="68" customFormat="1" ht="18.75" customHeight="1">
      <c r="A42" s="70"/>
      <c r="B42" s="66"/>
      <c r="C42" s="71" t="s">
        <v>65</v>
      </c>
      <c r="D42" s="70">
        <v>125993000</v>
      </c>
      <c r="E42" s="70">
        <v>330000</v>
      </c>
      <c r="F42" s="70">
        <v>7268000</v>
      </c>
      <c r="G42" s="70"/>
      <c r="H42" s="70">
        <v>48424000</v>
      </c>
      <c r="I42" s="70">
        <v>32878000</v>
      </c>
      <c r="J42" s="70">
        <v>100000</v>
      </c>
      <c r="K42" s="70">
        <v>15661000</v>
      </c>
      <c r="L42" s="70">
        <v>20000</v>
      </c>
      <c r="M42" s="66">
        <f>SUM(D42:L42)</f>
        <v>230674000</v>
      </c>
    </row>
    <row r="43" spans="1:13" s="68" customFormat="1" ht="18.75" customHeight="1">
      <c r="A43" s="76"/>
      <c r="B43" s="77"/>
      <c r="C43" s="72" t="s">
        <v>13</v>
      </c>
      <c r="D43" s="76"/>
      <c r="E43" s="76"/>
      <c r="F43" s="76"/>
      <c r="G43" s="76"/>
      <c r="H43" s="76"/>
      <c r="I43" s="76"/>
      <c r="J43" s="76"/>
      <c r="K43" s="76"/>
      <c r="L43" s="76"/>
      <c r="M43" s="77">
        <f>SUM(D43:L43)</f>
        <v>0</v>
      </c>
    </row>
    <row r="44" spans="1:13" s="68" customFormat="1" ht="18.75" customHeight="1">
      <c r="A44" s="66">
        <f>A45+A46</f>
        <v>0</v>
      </c>
      <c r="B44" s="66"/>
      <c r="C44" s="89" t="s">
        <v>67</v>
      </c>
      <c r="D44" s="66">
        <f aca="true" t="shared" si="14" ref="D44:M44">D45+D46</f>
        <v>5468755000</v>
      </c>
      <c r="E44" s="66">
        <f t="shared" si="14"/>
        <v>23554000</v>
      </c>
      <c r="F44" s="66">
        <f t="shared" si="14"/>
        <v>265010000</v>
      </c>
      <c r="G44" s="66">
        <f t="shared" si="14"/>
        <v>19052000</v>
      </c>
      <c r="H44" s="66">
        <f t="shared" si="14"/>
        <v>1976753000</v>
      </c>
      <c r="I44" s="66">
        <f t="shared" si="14"/>
        <v>658836000</v>
      </c>
      <c r="J44" s="66">
        <f t="shared" si="14"/>
        <v>0</v>
      </c>
      <c r="K44" s="66">
        <f t="shared" si="14"/>
        <v>814180000</v>
      </c>
      <c r="L44" s="66">
        <f t="shared" si="14"/>
        <v>1448000</v>
      </c>
      <c r="M44" s="66">
        <f t="shared" si="14"/>
        <v>9227588000</v>
      </c>
    </row>
    <row r="45" spans="1:13" s="68" customFormat="1" ht="18.75" customHeight="1">
      <c r="A45" s="70"/>
      <c r="B45" s="66"/>
      <c r="C45" s="71" t="s">
        <v>65</v>
      </c>
      <c r="D45" s="70">
        <v>5468755000</v>
      </c>
      <c r="E45" s="70">
        <v>23554000</v>
      </c>
      <c r="F45" s="70">
        <v>265010000</v>
      </c>
      <c r="G45" s="70">
        <v>19052000</v>
      </c>
      <c r="H45" s="70">
        <v>1976753000</v>
      </c>
      <c r="I45" s="70">
        <v>658836000</v>
      </c>
      <c r="J45" s="70"/>
      <c r="K45" s="70">
        <v>814180000</v>
      </c>
      <c r="L45" s="70">
        <v>1448000</v>
      </c>
      <c r="M45" s="66">
        <f>SUM(D45:L45)</f>
        <v>9227588000</v>
      </c>
    </row>
    <row r="46" spans="1:13" s="68" customFormat="1" ht="18.75" customHeight="1">
      <c r="A46" s="76"/>
      <c r="B46" s="77"/>
      <c r="C46" s="72" t="s">
        <v>13</v>
      </c>
      <c r="D46" s="76"/>
      <c r="E46" s="76"/>
      <c r="F46" s="76"/>
      <c r="G46" s="76"/>
      <c r="H46" s="76"/>
      <c r="I46" s="76"/>
      <c r="J46" s="76"/>
      <c r="K46" s="76"/>
      <c r="L46" s="76"/>
      <c r="M46" s="77">
        <f>SUM(D46:L46)</f>
        <v>0</v>
      </c>
    </row>
    <row r="47" spans="1:13" s="68" customFormat="1" ht="12" customHeight="1">
      <c r="A47" s="66"/>
      <c r="B47" s="66"/>
      <c r="C47" s="89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s="79" customFormat="1" ht="18" customHeight="1">
      <c r="A48" s="92">
        <f>A49+A52+A55+A58+A61+A64</f>
        <v>0</v>
      </c>
      <c r="B48" s="92"/>
      <c r="C48" s="67" t="s">
        <v>20</v>
      </c>
      <c r="D48" s="92">
        <f aca="true" t="shared" si="15" ref="D48:M48">D49+D52+D55+D58+D61+D64</f>
        <v>30159019000</v>
      </c>
      <c r="E48" s="92">
        <f t="shared" si="15"/>
        <v>1033529000</v>
      </c>
      <c r="F48" s="92">
        <f t="shared" si="15"/>
        <v>2530818000</v>
      </c>
      <c r="G48" s="92">
        <f t="shared" si="15"/>
        <v>658009000</v>
      </c>
      <c r="H48" s="92">
        <f t="shared" si="15"/>
        <v>11060655000</v>
      </c>
      <c r="I48" s="92">
        <f t="shared" si="15"/>
        <v>12497690000</v>
      </c>
      <c r="J48" s="92">
        <f t="shared" si="15"/>
        <v>11408000</v>
      </c>
      <c r="K48" s="92">
        <f t="shared" si="15"/>
        <v>3993370000</v>
      </c>
      <c r="L48" s="92">
        <f t="shared" si="15"/>
        <v>2166000</v>
      </c>
      <c r="M48" s="92">
        <f t="shared" si="15"/>
        <v>61946664000</v>
      </c>
    </row>
    <row r="49" spans="1:13" s="68" customFormat="1" ht="18.75" customHeight="1">
      <c r="A49" s="66">
        <f>A50+A51</f>
        <v>0</v>
      </c>
      <c r="B49" s="66"/>
      <c r="C49" s="73" t="s">
        <v>68</v>
      </c>
      <c r="D49" s="66">
        <f aca="true" t="shared" si="16" ref="D49:M49">D50+D51</f>
        <v>20209417000</v>
      </c>
      <c r="E49" s="66">
        <f t="shared" si="16"/>
        <v>444114000</v>
      </c>
      <c r="F49" s="66">
        <f t="shared" si="16"/>
        <v>645595000</v>
      </c>
      <c r="G49" s="66">
        <f t="shared" si="16"/>
        <v>609677000</v>
      </c>
      <c r="H49" s="66">
        <f t="shared" si="16"/>
        <v>7475975000</v>
      </c>
      <c r="I49" s="66">
        <f t="shared" si="16"/>
        <v>3901080000</v>
      </c>
      <c r="J49" s="66">
        <f t="shared" si="16"/>
        <v>11408000</v>
      </c>
      <c r="K49" s="66">
        <f t="shared" si="16"/>
        <v>2615066000</v>
      </c>
      <c r="L49" s="66">
        <f t="shared" si="16"/>
        <v>1177000</v>
      </c>
      <c r="M49" s="66">
        <f t="shared" si="16"/>
        <v>35913509000</v>
      </c>
    </row>
    <row r="50" spans="1:13" s="68" customFormat="1" ht="18.75" customHeight="1" thickBot="1">
      <c r="A50" s="90"/>
      <c r="B50" s="91"/>
      <c r="C50" s="106" t="s">
        <v>12</v>
      </c>
      <c r="D50" s="90">
        <v>20209417000</v>
      </c>
      <c r="E50" s="90">
        <v>444114000</v>
      </c>
      <c r="F50" s="90">
        <v>645595000</v>
      </c>
      <c r="G50" s="90">
        <v>609677000</v>
      </c>
      <c r="H50" s="90">
        <v>7475975000</v>
      </c>
      <c r="I50" s="90">
        <v>3901080000</v>
      </c>
      <c r="J50" s="90">
        <v>11408000</v>
      </c>
      <c r="K50" s="90">
        <v>2615066000</v>
      </c>
      <c r="L50" s="90">
        <v>1177000</v>
      </c>
      <c r="M50" s="91">
        <f>SUM(D50:L50)</f>
        <v>35913509000</v>
      </c>
    </row>
    <row r="51" spans="1:13" s="68" customFormat="1" ht="18.75" customHeight="1">
      <c r="A51" s="70"/>
      <c r="B51" s="66"/>
      <c r="C51" s="72" t="s">
        <v>69</v>
      </c>
      <c r="D51" s="70"/>
      <c r="E51" s="70"/>
      <c r="F51" s="70"/>
      <c r="G51" s="70"/>
      <c r="H51" s="70"/>
      <c r="I51" s="70"/>
      <c r="J51" s="70"/>
      <c r="K51" s="70"/>
      <c r="L51" s="70"/>
      <c r="M51" s="66">
        <f>SUM(D51:L51)</f>
        <v>0</v>
      </c>
    </row>
    <row r="52" spans="1:13" s="68" customFormat="1" ht="18.75" customHeight="1">
      <c r="A52" s="66">
        <f>A53+A54</f>
        <v>0</v>
      </c>
      <c r="B52" s="66"/>
      <c r="C52" s="75" t="s">
        <v>70</v>
      </c>
      <c r="D52" s="66">
        <f aca="true" t="shared" si="17" ref="D52:M52">D53+D54</f>
        <v>6807100000</v>
      </c>
      <c r="E52" s="66">
        <f t="shared" si="17"/>
        <v>526126000</v>
      </c>
      <c r="F52" s="66">
        <f t="shared" si="17"/>
        <v>1677912000</v>
      </c>
      <c r="G52" s="66">
        <f t="shared" si="17"/>
        <v>43156000</v>
      </c>
      <c r="H52" s="66">
        <f t="shared" si="17"/>
        <v>2409936000</v>
      </c>
      <c r="I52" s="66">
        <f t="shared" si="17"/>
        <v>7398056000</v>
      </c>
      <c r="J52" s="66">
        <f t="shared" si="17"/>
        <v>0</v>
      </c>
      <c r="K52" s="66">
        <f t="shared" si="17"/>
        <v>961837000</v>
      </c>
      <c r="L52" s="66">
        <f t="shared" si="17"/>
        <v>763000</v>
      </c>
      <c r="M52" s="66">
        <f t="shared" si="17"/>
        <v>19824886000</v>
      </c>
    </row>
    <row r="53" spans="1:13" s="68" customFormat="1" ht="18.75" customHeight="1">
      <c r="A53" s="70"/>
      <c r="B53" s="66"/>
      <c r="C53" s="71" t="s">
        <v>12</v>
      </c>
      <c r="D53" s="70">
        <v>6807100000</v>
      </c>
      <c r="E53" s="70">
        <v>526126000</v>
      </c>
      <c r="F53" s="70">
        <v>1677912000</v>
      </c>
      <c r="G53" s="70">
        <v>43156000</v>
      </c>
      <c r="H53" s="70">
        <v>2409936000</v>
      </c>
      <c r="I53" s="70">
        <v>7398056000</v>
      </c>
      <c r="J53" s="70"/>
      <c r="K53" s="70">
        <v>961837000</v>
      </c>
      <c r="L53" s="70">
        <v>763000</v>
      </c>
      <c r="M53" s="66">
        <f>SUM(D53:L53)</f>
        <v>19824886000</v>
      </c>
    </row>
    <row r="54" spans="1:13" s="68" customFormat="1" ht="18.75" customHeight="1">
      <c r="A54" s="70"/>
      <c r="B54" s="66"/>
      <c r="C54" s="72" t="s">
        <v>69</v>
      </c>
      <c r="D54" s="70"/>
      <c r="E54" s="70"/>
      <c r="F54" s="70"/>
      <c r="G54" s="70"/>
      <c r="H54" s="70"/>
      <c r="I54" s="70"/>
      <c r="J54" s="70"/>
      <c r="K54" s="70"/>
      <c r="L54" s="70"/>
      <c r="M54" s="66">
        <f>SUM(D54:L54)</f>
        <v>0</v>
      </c>
    </row>
    <row r="55" spans="1:13" s="68" customFormat="1" ht="18.75" customHeight="1">
      <c r="A55" s="66">
        <f>A56+A57</f>
        <v>0</v>
      </c>
      <c r="B55" s="66"/>
      <c r="C55" s="75" t="s">
        <v>71</v>
      </c>
      <c r="D55" s="66">
        <f aca="true" t="shared" si="18" ref="D55:M55">D56+D57</f>
        <v>1188808000</v>
      </c>
      <c r="E55" s="66">
        <f t="shared" si="18"/>
        <v>21912000</v>
      </c>
      <c r="F55" s="66">
        <f t="shared" si="18"/>
        <v>71338000</v>
      </c>
      <c r="G55" s="66">
        <f t="shared" si="18"/>
        <v>180000</v>
      </c>
      <c r="H55" s="66">
        <f t="shared" si="18"/>
        <v>442624000</v>
      </c>
      <c r="I55" s="66">
        <f t="shared" si="18"/>
        <v>469713000</v>
      </c>
      <c r="J55" s="66">
        <f t="shared" si="18"/>
        <v>0</v>
      </c>
      <c r="K55" s="66">
        <f t="shared" si="18"/>
        <v>142103000</v>
      </c>
      <c r="L55" s="66">
        <f t="shared" si="18"/>
        <v>50000</v>
      </c>
      <c r="M55" s="66">
        <f t="shared" si="18"/>
        <v>2336728000</v>
      </c>
    </row>
    <row r="56" spans="1:13" s="68" customFormat="1" ht="18.75" customHeight="1">
      <c r="A56" s="70"/>
      <c r="B56" s="66"/>
      <c r="C56" s="71" t="s">
        <v>12</v>
      </c>
      <c r="D56" s="70">
        <v>1188808000</v>
      </c>
      <c r="E56" s="70">
        <v>21912000</v>
      </c>
      <c r="F56" s="70">
        <v>71338000</v>
      </c>
      <c r="G56" s="70">
        <v>180000</v>
      </c>
      <c r="H56" s="70">
        <v>442624000</v>
      </c>
      <c r="I56" s="70">
        <v>469713000</v>
      </c>
      <c r="J56" s="70"/>
      <c r="K56" s="70">
        <v>142103000</v>
      </c>
      <c r="L56" s="70">
        <v>50000</v>
      </c>
      <c r="M56" s="66">
        <f>SUM(D56:L56)</f>
        <v>2336728000</v>
      </c>
    </row>
    <row r="57" spans="1:13" s="68" customFormat="1" ht="18.75" customHeight="1">
      <c r="A57" s="70"/>
      <c r="B57" s="66"/>
      <c r="C57" s="72" t="s">
        <v>69</v>
      </c>
      <c r="D57" s="70"/>
      <c r="E57" s="70"/>
      <c r="F57" s="70"/>
      <c r="G57" s="70"/>
      <c r="H57" s="70"/>
      <c r="I57" s="70"/>
      <c r="J57" s="70"/>
      <c r="K57" s="70"/>
      <c r="L57" s="70"/>
      <c r="M57" s="66">
        <f>SUM(D57:L57)</f>
        <v>0</v>
      </c>
    </row>
    <row r="58" spans="1:13" s="68" customFormat="1" ht="18.75" customHeight="1">
      <c r="A58" s="66">
        <f>A59+A60</f>
        <v>0</v>
      </c>
      <c r="B58" s="66"/>
      <c r="C58" s="75" t="s">
        <v>72</v>
      </c>
      <c r="D58" s="66">
        <f aca="true" t="shared" si="19" ref="D58:M58">D59+D60</f>
        <v>457855000</v>
      </c>
      <c r="E58" s="66">
        <f t="shared" si="19"/>
        <v>25052000</v>
      </c>
      <c r="F58" s="66">
        <f t="shared" si="19"/>
        <v>27614000</v>
      </c>
      <c r="G58" s="66">
        <f t="shared" si="19"/>
        <v>0</v>
      </c>
      <c r="H58" s="66">
        <f t="shared" si="19"/>
        <v>178044000</v>
      </c>
      <c r="I58" s="66">
        <f t="shared" si="19"/>
        <v>204204000</v>
      </c>
      <c r="J58" s="66">
        <f t="shared" si="19"/>
        <v>0</v>
      </c>
      <c r="K58" s="66">
        <f t="shared" si="19"/>
        <v>64214000</v>
      </c>
      <c r="L58" s="66">
        <f t="shared" si="19"/>
        <v>60000</v>
      </c>
      <c r="M58" s="66">
        <f t="shared" si="19"/>
        <v>957043000</v>
      </c>
    </row>
    <row r="59" spans="1:13" s="68" customFormat="1" ht="18.75" customHeight="1">
      <c r="A59" s="70"/>
      <c r="B59" s="66"/>
      <c r="C59" s="71" t="s">
        <v>12</v>
      </c>
      <c r="D59" s="70">
        <v>457855000</v>
      </c>
      <c r="E59" s="70">
        <v>25052000</v>
      </c>
      <c r="F59" s="70">
        <v>27614000</v>
      </c>
      <c r="G59" s="70"/>
      <c r="H59" s="70">
        <v>178044000</v>
      </c>
      <c r="I59" s="70">
        <v>204204000</v>
      </c>
      <c r="J59" s="70"/>
      <c r="K59" s="70">
        <v>64214000</v>
      </c>
      <c r="L59" s="70">
        <v>60000</v>
      </c>
      <c r="M59" s="66">
        <f>SUM(D59:L59)</f>
        <v>957043000</v>
      </c>
    </row>
    <row r="60" spans="1:13" s="68" customFormat="1" ht="18.75" customHeight="1">
      <c r="A60" s="70"/>
      <c r="B60" s="66"/>
      <c r="C60" s="72" t="s">
        <v>69</v>
      </c>
      <c r="D60" s="70"/>
      <c r="E60" s="70"/>
      <c r="F60" s="70"/>
      <c r="G60" s="70"/>
      <c r="H60" s="70"/>
      <c r="I60" s="70"/>
      <c r="J60" s="70"/>
      <c r="K60" s="70"/>
      <c r="L60" s="70"/>
      <c r="M60" s="66">
        <f>SUM(D60:L60)</f>
        <v>0</v>
      </c>
    </row>
    <row r="61" spans="1:13" s="68" customFormat="1" ht="18.75" customHeight="1">
      <c r="A61" s="66">
        <f>A62+A63</f>
        <v>0</v>
      </c>
      <c r="B61" s="66"/>
      <c r="C61" s="75" t="s">
        <v>73</v>
      </c>
      <c r="D61" s="66">
        <f aca="true" t="shared" si="20" ref="D61:M61">D62+D63</f>
        <v>1321612000</v>
      </c>
      <c r="E61" s="66">
        <f t="shared" si="20"/>
        <v>16059000</v>
      </c>
      <c r="F61" s="66">
        <f t="shared" si="20"/>
        <v>92888000</v>
      </c>
      <c r="G61" s="66">
        <f t="shared" si="20"/>
        <v>3400000</v>
      </c>
      <c r="H61" s="66">
        <f t="shared" si="20"/>
        <v>491119000</v>
      </c>
      <c r="I61" s="66">
        <f t="shared" si="20"/>
        <v>420921000</v>
      </c>
      <c r="J61" s="66">
        <f t="shared" si="20"/>
        <v>0</v>
      </c>
      <c r="K61" s="66">
        <f t="shared" si="20"/>
        <v>188991000</v>
      </c>
      <c r="L61" s="66">
        <f t="shared" si="20"/>
        <v>100000</v>
      </c>
      <c r="M61" s="66">
        <f t="shared" si="20"/>
        <v>2535090000</v>
      </c>
    </row>
    <row r="62" spans="1:13" s="68" customFormat="1" ht="18.75" customHeight="1">
      <c r="A62" s="70"/>
      <c r="B62" s="66"/>
      <c r="C62" s="71" t="s">
        <v>12</v>
      </c>
      <c r="D62" s="70">
        <v>1321612000</v>
      </c>
      <c r="E62" s="70">
        <v>16059000</v>
      </c>
      <c r="F62" s="70">
        <v>92888000</v>
      </c>
      <c r="G62" s="70">
        <v>3400000</v>
      </c>
      <c r="H62" s="70">
        <v>491119000</v>
      </c>
      <c r="I62" s="70">
        <v>420921000</v>
      </c>
      <c r="J62" s="70"/>
      <c r="K62" s="70">
        <v>188991000</v>
      </c>
      <c r="L62" s="70">
        <v>100000</v>
      </c>
      <c r="M62" s="66">
        <f>SUM(D62:L62)</f>
        <v>2535090000</v>
      </c>
    </row>
    <row r="63" spans="1:13" s="68" customFormat="1" ht="18.75" customHeight="1">
      <c r="A63" s="70"/>
      <c r="B63" s="66"/>
      <c r="C63" s="72" t="s">
        <v>69</v>
      </c>
      <c r="D63" s="70"/>
      <c r="E63" s="70"/>
      <c r="F63" s="70"/>
      <c r="G63" s="70"/>
      <c r="H63" s="70"/>
      <c r="I63" s="70"/>
      <c r="J63" s="70"/>
      <c r="K63" s="70"/>
      <c r="L63" s="70"/>
      <c r="M63" s="66">
        <f>SUM(D63:L63)</f>
        <v>0</v>
      </c>
    </row>
    <row r="64" spans="1:13" s="68" customFormat="1" ht="18.75" customHeight="1">
      <c r="A64" s="66">
        <f>A65+A66</f>
        <v>0</v>
      </c>
      <c r="B64" s="66"/>
      <c r="C64" s="75" t="s">
        <v>74</v>
      </c>
      <c r="D64" s="66">
        <f aca="true" t="shared" si="21" ref="D64:M64">D65+D66</f>
        <v>174227000</v>
      </c>
      <c r="E64" s="66">
        <f t="shared" si="21"/>
        <v>266000</v>
      </c>
      <c r="F64" s="66">
        <f t="shared" si="21"/>
        <v>15471000</v>
      </c>
      <c r="G64" s="66">
        <f t="shared" si="21"/>
        <v>1596000</v>
      </c>
      <c r="H64" s="66">
        <f t="shared" si="21"/>
        <v>62957000</v>
      </c>
      <c r="I64" s="66">
        <f t="shared" si="21"/>
        <v>103716000</v>
      </c>
      <c r="J64" s="66">
        <f t="shared" si="21"/>
        <v>0</v>
      </c>
      <c r="K64" s="66">
        <f t="shared" si="21"/>
        <v>21159000</v>
      </c>
      <c r="L64" s="66">
        <f t="shared" si="21"/>
        <v>16000</v>
      </c>
      <c r="M64" s="66">
        <f t="shared" si="21"/>
        <v>379408000</v>
      </c>
    </row>
    <row r="65" spans="1:13" s="68" customFormat="1" ht="18.75" customHeight="1">
      <c r="A65" s="70"/>
      <c r="B65" s="66"/>
      <c r="C65" s="71" t="s">
        <v>12</v>
      </c>
      <c r="D65" s="70">
        <v>174227000</v>
      </c>
      <c r="E65" s="70">
        <v>266000</v>
      </c>
      <c r="F65" s="70">
        <v>15471000</v>
      </c>
      <c r="G65" s="70">
        <v>1596000</v>
      </c>
      <c r="H65" s="70">
        <v>62957000</v>
      </c>
      <c r="I65" s="70">
        <v>103716000</v>
      </c>
      <c r="J65" s="70"/>
      <c r="K65" s="70">
        <v>21159000</v>
      </c>
      <c r="L65" s="70">
        <v>16000</v>
      </c>
      <c r="M65" s="66">
        <f>SUM(D65:L65)</f>
        <v>379408000</v>
      </c>
    </row>
    <row r="66" spans="1:13" s="68" customFormat="1" ht="18.75" customHeight="1">
      <c r="A66" s="70"/>
      <c r="B66" s="66"/>
      <c r="C66" s="72" t="s">
        <v>69</v>
      </c>
      <c r="D66" s="70"/>
      <c r="E66" s="70"/>
      <c r="F66" s="70"/>
      <c r="G66" s="70"/>
      <c r="H66" s="70"/>
      <c r="I66" s="70"/>
      <c r="J66" s="70"/>
      <c r="K66" s="70"/>
      <c r="L66" s="70"/>
      <c r="M66" s="66">
        <f>SUM(D66:L66)</f>
        <v>0</v>
      </c>
    </row>
    <row r="67" spans="1:13" s="68" customFormat="1" ht="15.75" customHeight="1">
      <c r="A67" s="66"/>
      <c r="B67" s="66"/>
      <c r="C67" s="75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1:13" s="68" customFormat="1" ht="18" customHeight="1">
      <c r="A68" s="65">
        <f>A69</f>
        <v>0</v>
      </c>
      <c r="B68" s="65"/>
      <c r="C68" s="93" t="s">
        <v>75</v>
      </c>
      <c r="D68" s="65">
        <f aca="true" t="shared" si="22" ref="D68:M68">D69</f>
        <v>398930000</v>
      </c>
      <c r="E68" s="65">
        <f t="shared" si="22"/>
        <v>0</v>
      </c>
      <c r="F68" s="65">
        <f t="shared" si="22"/>
        <v>29595000</v>
      </c>
      <c r="G68" s="65">
        <f t="shared" si="22"/>
        <v>86340000</v>
      </c>
      <c r="H68" s="65">
        <f t="shared" si="22"/>
        <v>59630000</v>
      </c>
      <c r="I68" s="65">
        <f t="shared" si="22"/>
        <v>41268000</v>
      </c>
      <c r="J68" s="65">
        <f t="shared" si="22"/>
        <v>0</v>
      </c>
      <c r="K68" s="65">
        <f t="shared" si="22"/>
        <v>59510000</v>
      </c>
      <c r="L68" s="65">
        <f t="shared" si="22"/>
        <v>130000</v>
      </c>
      <c r="M68" s="65">
        <f t="shared" si="22"/>
        <v>675403000</v>
      </c>
    </row>
    <row r="69" spans="1:13" s="68" customFormat="1" ht="18.75" customHeight="1">
      <c r="A69" s="66">
        <f>A70+A71</f>
        <v>0</v>
      </c>
      <c r="B69" s="66"/>
      <c r="C69" s="69" t="s">
        <v>21</v>
      </c>
      <c r="D69" s="66">
        <f aca="true" t="shared" si="23" ref="D69:M69">D70+D71</f>
        <v>398930000</v>
      </c>
      <c r="E69" s="66">
        <f t="shared" si="23"/>
        <v>0</v>
      </c>
      <c r="F69" s="66">
        <f t="shared" si="23"/>
        <v>29595000</v>
      </c>
      <c r="G69" s="66">
        <f t="shared" si="23"/>
        <v>86340000</v>
      </c>
      <c r="H69" s="66">
        <f t="shared" si="23"/>
        <v>59630000</v>
      </c>
      <c r="I69" s="66">
        <f t="shared" si="23"/>
        <v>41268000</v>
      </c>
      <c r="J69" s="66">
        <f t="shared" si="23"/>
        <v>0</v>
      </c>
      <c r="K69" s="66">
        <f t="shared" si="23"/>
        <v>59510000</v>
      </c>
      <c r="L69" s="66">
        <f t="shared" si="23"/>
        <v>130000</v>
      </c>
      <c r="M69" s="66">
        <f t="shared" si="23"/>
        <v>675403000</v>
      </c>
    </row>
    <row r="70" spans="1:13" s="68" customFormat="1" ht="18.75" customHeight="1">
      <c r="A70" s="70"/>
      <c r="B70" s="66"/>
      <c r="C70" s="71" t="s">
        <v>12</v>
      </c>
      <c r="D70" s="70">
        <v>386173000</v>
      </c>
      <c r="E70" s="70"/>
      <c r="F70" s="70">
        <v>28462000</v>
      </c>
      <c r="G70" s="70">
        <v>83620000</v>
      </c>
      <c r="H70" s="70">
        <v>57716000</v>
      </c>
      <c r="I70" s="70">
        <v>40319000</v>
      </c>
      <c r="J70" s="70"/>
      <c r="K70" s="70">
        <v>58506000</v>
      </c>
      <c r="L70" s="70">
        <v>130000</v>
      </c>
      <c r="M70" s="66">
        <f>SUM(D70:L70)</f>
        <v>654926000</v>
      </c>
    </row>
    <row r="71" spans="1:13" s="68" customFormat="1" ht="18.75" customHeight="1">
      <c r="A71" s="70"/>
      <c r="B71" s="66"/>
      <c r="C71" s="72" t="s">
        <v>69</v>
      </c>
      <c r="D71" s="70">
        <v>12757000</v>
      </c>
      <c r="E71" s="70"/>
      <c r="F71" s="70">
        <v>1133000</v>
      </c>
      <c r="G71" s="70">
        <v>2720000</v>
      </c>
      <c r="H71" s="70">
        <v>1914000</v>
      </c>
      <c r="I71" s="70">
        <v>949000</v>
      </c>
      <c r="J71" s="70"/>
      <c r="K71" s="70">
        <v>1004000</v>
      </c>
      <c r="L71" s="70"/>
      <c r="M71" s="66">
        <f>SUM(D71:L71)</f>
        <v>20477000</v>
      </c>
    </row>
    <row r="72" spans="1:13" s="68" customFormat="1" ht="15.75" customHeight="1">
      <c r="A72" s="66"/>
      <c r="B72" s="66"/>
      <c r="C72" s="72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s="68" customFormat="1" ht="18" customHeight="1">
      <c r="A73" s="65">
        <f>A74</f>
        <v>0</v>
      </c>
      <c r="B73" s="66"/>
      <c r="C73" s="94" t="s">
        <v>76</v>
      </c>
      <c r="D73" s="65">
        <f aca="true" t="shared" si="24" ref="D73:M73">D74</f>
        <v>1361800000</v>
      </c>
      <c r="E73" s="65">
        <f t="shared" si="24"/>
        <v>113923000</v>
      </c>
      <c r="F73" s="65">
        <f t="shared" si="24"/>
        <v>65632000</v>
      </c>
      <c r="G73" s="65">
        <f t="shared" si="24"/>
        <v>1270000</v>
      </c>
      <c r="H73" s="65">
        <f t="shared" si="24"/>
        <v>438863000</v>
      </c>
      <c r="I73" s="65">
        <f t="shared" si="24"/>
        <v>141003000</v>
      </c>
      <c r="J73" s="65">
        <f t="shared" si="24"/>
        <v>0</v>
      </c>
      <c r="K73" s="65">
        <f t="shared" si="24"/>
        <v>243363000</v>
      </c>
      <c r="L73" s="65">
        <f t="shared" si="24"/>
        <v>70000</v>
      </c>
      <c r="M73" s="65">
        <f t="shared" si="24"/>
        <v>2365924000</v>
      </c>
    </row>
    <row r="74" spans="1:13" s="68" customFormat="1" ht="18.75" customHeight="1">
      <c r="A74" s="77">
        <f>A75+A76</f>
        <v>0</v>
      </c>
      <c r="B74" s="77"/>
      <c r="C74" s="69" t="s">
        <v>22</v>
      </c>
      <c r="D74" s="66">
        <f aca="true" t="shared" si="25" ref="D74:M74">D75+D76</f>
        <v>1361800000</v>
      </c>
      <c r="E74" s="66">
        <f t="shared" si="25"/>
        <v>113923000</v>
      </c>
      <c r="F74" s="66">
        <f t="shared" si="25"/>
        <v>65632000</v>
      </c>
      <c r="G74" s="66">
        <f t="shared" si="25"/>
        <v>1270000</v>
      </c>
      <c r="H74" s="66">
        <f t="shared" si="25"/>
        <v>438863000</v>
      </c>
      <c r="I74" s="66">
        <f t="shared" si="25"/>
        <v>141003000</v>
      </c>
      <c r="J74" s="66">
        <f t="shared" si="25"/>
        <v>0</v>
      </c>
      <c r="K74" s="66">
        <f t="shared" si="25"/>
        <v>243363000</v>
      </c>
      <c r="L74" s="66">
        <f t="shared" si="25"/>
        <v>70000</v>
      </c>
      <c r="M74" s="66">
        <f t="shared" si="25"/>
        <v>2365924000</v>
      </c>
    </row>
    <row r="75" spans="1:13" s="68" customFormat="1" ht="18.75" customHeight="1">
      <c r="A75" s="76"/>
      <c r="B75" s="77"/>
      <c r="C75" s="71" t="s">
        <v>12</v>
      </c>
      <c r="D75" s="76">
        <v>1361800000</v>
      </c>
      <c r="E75" s="76">
        <v>113923000</v>
      </c>
      <c r="F75" s="76">
        <v>65632000</v>
      </c>
      <c r="G75" s="76">
        <v>1270000</v>
      </c>
      <c r="H75" s="76">
        <v>438863000</v>
      </c>
      <c r="I75" s="76">
        <v>141003000</v>
      </c>
      <c r="J75" s="76"/>
      <c r="K75" s="76">
        <v>243363000</v>
      </c>
      <c r="L75" s="76">
        <v>70000</v>
      </c>
      <c r="M75" s="77">
        <f>SUM(D75:L75)</f>
        <v>2365924000</v>
      </c>
    </row>
    <row r="76" spans="1:13" s="68" customFormat="1" ht="18.75" customHeight="1">
      <c r="A76" s="76"/>
      <c r="B76" s="77"/>
      <c r="C76" s="72" t="s">
        <v>69</v>
      </c>
      <c r="D76" s="76"/>
      <c r="E76" s="76"/>
      <c r="F76" s="76"/>
      <c r="G76" s="76"/>
      <c r="H76" s="76"/>
      <c r="I76" s="76"/>
      <c r="J76" s="76"/>
      <c r="K76" s="76"/>
      <c r="L76" s="76"/>
      <c r="M76" s="77">
        <f>SUM(D76:L76)</f>
        <v>0</v>
      </c>
    </row>
    <row r="77" spans="1:13" s="68" customFormat="1" ht="15" customHeight="1">
      <c r="A77" s="77"/>
      <c r="B77" s="77"/>
      <c r="C77" s="69"/>
      <c r="D77" s="77"/>
      <c r="E77" s="77"/>
      <c r="F77" s="77"/>
      <c r="G77" s="77"/>
      <c r="H77" s="77"/>
      <c r="I77" s="77"/>
      <c r="J77" s="77"/>
      <c r="K77" s="77"/>
      <c r="L77" s="77"/>
      <c r="M77" s="77"/>
    </row>
    <row r="78" spans="1:13" s="68" customFormat="1" ht="18" customHeight="1">
      <c r="A78" s="65">
        <f>A79</f>
        <v>0</v>
      </c>
      <c r="B78" s="66"/>
      <c r="C78" s="94" t="s">
        <v>77</v>
      </c>
      <c r="D78" s="65">
        <f aca="true" t="shared" si="26" ref="D78:M78">D79</f>
        <v>2016065000</v>
      </c>
      <c r="E78" s="65">
        <f t="shared" si="26"/>
        <v>189270000</v>
      </c>
      <c r="F78" s="65">
        <f t="shared" si="26"/>
        <v>79020000</v>
      </c>
      <c r="G78" s="65">
        <f t="shared" si="26"/>
        <v>1668000</v>
      </c>
      <c r="H78" s="65">
        <f t="shared" si="26"/>
        <v>629888000</v>
      </c>
      <c r="I78" s="65">
        <f t="shared" si="26"/>
        <v>282846000</v>
      </c>
      <c r="J78" s="65">
        <f t="shared" si="26"/>
        <v>14937000</v>
      </c>
      <c r="K78" s="65">
        <f t="shared" si="26"/>
        <v>368318000</v>
      </c>
      <c r="L78" s="65">
        <f t="shared" si="26"/>
        <v>156000</v>
      </c>
      <c r="M78" s="65">
        <f t="shared" si="26"/>
        <v>3582168000</v>
      </c>
    </row>
    <row r="79" spans="1:13" s="68" customFormat="1" ht="18.75" customHeight="1">
      <c r="A79" s="66">
        <f>A80+A81</f>
        <v>0</v>
      </c>
      <c r="B79" s="66"/>
      <c r="C79" s="69" t="s">
        <v>23</v>
      </c>
      <c r="D79" s="66">
        <f aca="true" t="shared" si="27" ref="D79:M79">D80+D81</f>
        <v>2016065000</v>
      </c>
      <c r="E79" s="66">
        <f t="shared" si="27"/>
        <v>189270000</v>
      </c>
      <c r="F79" s="66">
        <f t="shared" si="27"/>
        <v>79020000</v>
      </c>
      <c r="G79" s="66">
        <f t="shared" si="27"/>
        <v>1668000</v>
      </c>
      <c r="H79" s="66">
        <f t="shared" si="27"/>
        <v>629888000</v>
      </c>
      <c r="I79" s="66">
        <f t="shared" si="27"/>
        <v>282846000</v>
      </c>
      <c r="J79" s="66">
        <f t="shared" si="27"/>
        <v>14937000</v>
      </c>
      <c r="K79" s="66">
        <f t="shared" si="27"/>
        <v>368318000</v>
      </c>
      <c r="L79" s="66">
        <f t="shared" si="27"/>
        <v>156000</v>
      </c>
      <c r="M79" s="66">
        <f t="shared" si="27"/>
        <v>3582168000</v>
      </c>
    </row>
    <row r="80" spans="1:13" s="68" customFormat="1" ht="18.75" customHeight="1">
      <c r="A80" s="70"/>
      <c r="B80" s="66"/>
      <c r="C80" s="71" t="s">
        <v>12</v>
      </c>
      <c r="D80" s="70">
        <v>2016065000</v>
      </c>
      <c r="E80" s="70">
        <v>189270000</v>
      </c>
      <c r="F80" s="70">
        <v>79020000</v>
      </c>
      <c r="G80" s="70">
        <v>1668000</v>
      </c>
      <c r="H80" s="70">
        <v>629888000</v>
      </c>
      <c r="I80" s="70">
        <v>282846000</v>
      </c>
      <c r="J80" s="70">
        <v>14937000</v>
      </c>
      <c r="K80" s="70">
        <v>368318000</v>
      </c>
      <c r="L80" s="70">
        <v>156000</v>
      </c>
      <c r="M80" s="66">
        <f>SUM(D80:L80)</f>
        <v>3582168000</v>
      </c>
    </row>
    <row r="81" spans="1:13" s="68" customFormat="1" ht="18.75" customHeight="1">
      <c r="A81" s="70"/>
      <c r="B81" s="66"/>
      <c r="C81" s="72" t="s">
        <v>69</v>
      </c>
      <c r="D81" s="70"/>
      <c r="E81" s="70"/>
      <c r="F81" s="70"/>
      <c r="G81" s="70"/>
      <c r="H81" s="70"/>
      <c r="I81" s="70"/>
      <c r="J81" s="70"/>
      <c r="K81" s="70"/>
      <c r="L81" s="70"/>
      <c r="M81" s="66">
        <f>SUM(D81:L81)</f>
        <v>0</v>
      </c>
    </row>
    <row r="82" spans="1:13" s="96" customFormat="1" ht="16.5" customHeight="1">
      <c r="A82" s="95"/>
      <c r="B82" s="95"/>
      <c r="C82" s="72"/>
      <c r="D82" s="95"/>
      <c r="E82" s="95"/>
      <c r="F82" s="95"/>
      <c r="G82" s="95"/>
      <c r="H82" s="95"/>
      <c r="I82" s="95"/>
      <c r="J82" s="95"/>
      <c r="K82" s="95"/>
      <c r="L82" s="95"/>
      <c r="M82" s="95"/>
    </row>
    <row r="83" spans="1:13" s="96" customFormat="1" ht="16.5" customHeight="1">
      <c r="A83" s="95"/>
      <c r="B83" s="95"/>
      <c r="C83" s="72"/>
      <c r="D83" s="95"/>
      <c r="E83" s="95"/>
      <c r="F83" s="95"/>
      <c r="G83" s="95"/>
      <c r="H83" s="95"/>
      <c r="I83" s="95"/>
      <c r="J83" s="95"/>
      <c r="K83" s="95"/>
      <c r="L83" s="95"/>
      <c r="M83" s="95"/>
    </row>
    <row r="84" spans="1:13" s="96" customFormat="1" ht="16.5" customHeight="1">
      <c r="A84" s="95"/>
      <c r="B84" s="95"/>
      <c r="C84" s="72"/>
      <c r="D84" s="95"/>
      <c r="E84" s="95"/>
      <c r="F84" s="95"/>
      <c r="G84" s="95"/>
      <c r="H84" s="95"/>
      <c r="I84" s="95"/>
      <c r="J84" s="95"/>
      <c r="K84" s="95"/>
      <c r="L84" s="95"/>
      <c r="M84" s="95"/>
    </row>
    <row r="85" spans="1:13" s="96" customFormat="1" ht="16.5" customHeight="1">
      <c r="A85" s="95"/>
      <c r="B85" s="95"/>
      <c r="C85" s="72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1:13" s="96" customFormat="1" ht="16.5" customHeight="1">
      <c r="A86" s="95"/>
      <c r="B86" s="95"/>
      <c r="C86" s="72"/>
      <c r="D86" s="95"/>
      <c r="E86" s="95"/>
      <c r="F86" s="95"/>
      <c r="G86" s="95"/>
      <c r="H86" s="95"/>
      <c r="I86" s="95"/>
      <c r="J86" s="95"/>
      <c r="K86" s="95"/>
      <c r="L86" s="95"/>
      <c r="M86" s="95"/>
    </row>
    <row r="87" spans="1:13" s="96" customFormat="1" ht="16.5" customHeight="1">
      <c r="A87" s="95"/>
      <c r="B87" s="95"/>
      <c r="C87" s="72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1:13" s="96" customFormat="1" ht="16.5" customHeight="1">
      <c r="A88" s="95"/>
      <c r="B88" s="95"/>
      <c r="C88" s="72"/>
      <c r="D88" s="95"/>
      <c r="E88" s="95"/>
      <c r="F88" s="95"/>
      <c r="G88" s="95"/>
      <c r="H88" s="95"/>
      <c r="I88" s="95"/>
      <c r="J88" s="95"/>
      <c r="K88" s="95"/>
      <c r="L88" s="95"/>
      <c r="M88" s="95"/>
    </row>
    <row r="89" spans="1:13" s="96" customFormat="1" ht="16.5" customHeight="1">
      <c r="A89" s="95"/>
      <c r="B89" s="95"/>
      <c r="C89" s="72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s="96" customFormat="1" ht="16.5" customHeight="1">
      <c r="A90" s="95"/>
      <c r="B90" s="95"/>
      <c r="C90" s="72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1:13" s="96" customFormat="1" ht="16.5" customHeight="1">
      <c r="A91" s="95"/>
      <c r="B91" s="95"/>
      <c r="C91" s="72"/>
      <c r="D91" s="95"/>
      <c r="E91" s="95"/>
      <c r="F91" s="95"/>
      <c r="G91" s="95"/>
      <c r="H91" s="95"/>
      <c r="I91" s="95"/>
      <c r="J91" s="95"/>
      <c r="K91" s="95"/>
      <c r="L91" s="95"/>
      <c r="M91" s="95"/>
    </row>
    <row r="92" spans="1:13" s="96" customFormat="1" ht="16.5" customHeight="1">
      <c r="A92" s="95"/>
      <c r="B92" s="95"/>
      <c r="C92" s="72"/>
      <c r="D92" s="95"/>
      <c r="E92" s="95"/>
      <c r="F92" s="95"/>
      <c r="G92" s="95"/>
      <c r="H92" s="95"/>
      <c r="I92" s="95"/>
      <c r="J92" s="95"/>
      <c r="K92" s="95"/>
      <c r="L92" s="95"/>
      <c r="M92" s="95"/>
    </row>
    <row r="93" spans="1:13" s="96" customFormat="1" ht="16.5" customHeight="1">
      <c r="A93" s="95"/>
      <c r="B93" s="95"/>
      <c r="C93" s="72"/>
      <c r="D93" s="95"/>
      <c r="E93" s="95"/>
      <c r="F93" s="95"/>
      <c r="G93" s="95"/>
      <c r="H93" s="95"/>
      <c r="I93" s="95"/>
      <c r="J93" s="95"/>
      <c r="K93" s="95"/>
      <c r="L93" s="95"/>
      <c r="M93" s="95"/>
    </row>
    <row r="94" s="97" customFormat="1" ht="15" customHeight="1"/>
    <row r="95" spans="1:13" s="100" customFormat="1" ht="21.75" customHeight="1" thickBot="1">
      <c r="A95" s="98">
        <f>A6+A11+A28+A48+A68+A73+A78</f>
        <v>7010465000</v>
      </c>
      <c r="B95" s="98"/>
      <c r="C95" s="99" t="s">
        <v>24</v>
      </c>
      <c r="D95" s="98">
        <f aca="true" t="shared" si="28" ref="D95:M95">D6+D11+D28+D48+D68+D73+D78</f>
        <v>98274886000</v>
      </c>
      <c r="E95" s="98">
        <f t="shared" si="28"/>
        <v>1926880000</v>
      </c>
      <c r="F95" s="98">
        <f t="shared" si="28"/>
        <v>9387206000</v>
      </c>
      <c r="G95" s="98">
        <f t="shared" si="28"/>
        <v>2829582000</v>
      </c>
      <c r="H95" s="98">
        <f t="shared" si="28"/>
        <v>30848813000</v>
      </c>
      <c r="I95" s="98">
        <f t="shared" si="28"/>
        <v>23621008000</v>
      </c>
      <c r="J95" s="98">
        <f t="shared" si="28"/>
        <v>81977000</v>
      </c>
      <c r="K95" s="98">
        <f t="shared" si="28"/>
        <v>13089304000</v>
      </c>
      <c r="L95" s="98">
        <f t="shared" si="28"/>
        <v>9453000</v>
      </c>
      <c r="M95" s="98">
        <f t="shared" si="28"/>
        <v>180069109000</v>
      </c>
    </row>
    <row r="96" ht="16.5" customHeight="1"/>
    <row r="97" ht="12" customHeight="1"/>
    <row r="98" ht="19.5" customHeight="1"/>
    <row r="99" ht="16.5" customHeight="1"/>
    <row r="100" ht="16.5" customHeight="1"/>
    <row r="101" ht="16.5" customHeight="1"/>
    <row r="102" ht="12" customHeight="1"/>
    <row r="103" ht="19.5" customHeight="1"/>
    <row r="104" ht="16.5" customHeight="1"/>
    <row r="105" ht="16.5" customHeight="1"/>
    <row r="106" ht="16.5" customHeight="1"/>
    <row r="107" ht="12" customHeight="1"/>
    <row r="108" ht="19.5" customHeight="1"/>
    <row r="109" ht="16.5" customHeight="1"/>
    <row r="110" ht="16.5" customHeight="1"/>
    <row r="111" ht="16.5" customHeight="1"/>
    <row r="112" ht="15" customHeight="1"/>
    <row r="113" ht="15" customHeight="1"/>
    <row r="114" ht="15" customHeight="1"/>
    <row r="115" ht="21.75" customHeight="1"/>
  </sheetData>
  <mergeCells count="7">
    <mergeCell ref="D1:G1"/>
    <mergeCell ref="H1:J1"/>
    <mergeCell ref="A3:B3"/>
    <mergeCell ref="C3:C4"/>
    <mergeCell ref="D3:G3"/>
    <mergeCell ref="H3:M3"/>
    <mergeCell ref="A4:B4"/>
  </mergeCells>
  <printOptions/>
  <pageMargins left="0.5511811023622047" right="0.5511811023622047" top="0.7086614173228347" bottom="0.7874015748031497" header="0.5118110236220472" footer="0.5118110236220472"/>
  <pageSetup horizontalDpi="600" verticalDpi="600" orientation="portrait" pageOrder="overThenDown" paperSize="9" scale="82" r:id="rId1"/>
  <rowBreaks count="1" manualBreakCount="1">
    <brk id="50" max="12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2010-04-22T11:38:22Z</cp:lastPrinted>
  <dcterms:created xsi:type="dcterms:W3CDTF">2008-04-18T01:40:15Z</dcterms:created>
  <dcterms:modified xsi:type="dcterms:W3CDTF">2010-04-22T11:38:29Z</dcterms:modified>
  <cp:category/>
  <cp:version/>
  <cp:contentType/>
  <cp:contentStatus/>
</cp:coreProperties>
</file>