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2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'表2'!$A$1:$J$74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<sst xmlns="http://schemas.openxmlformats.org/spreadsheetml/2006/main" count="89" uniqueCount="84">
  <si>
    <t>表Q01-A3</t>
  </si>
  <si>
    <t>單位：百萬元</t>
  </si>
  <si>
    <t>本 年 度 預 算 數</t>
  </si>
  <si>
    <t>機　　關　　名　　稱</t>
  </si>
  <si>
    <t>合  計</t>
  </si>
  <si>
    <t>經常門</t>
  </si>
  <si>
    <t>資本門</t>
  </si>
  <si>
    <t>資 本 門</t>
  </si>
  <si>
    <t>金  額</t>
  </si>
  <si>
    <t>占預算%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</si>
  <si>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</si>
  <si>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</si>
  <si>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</si>
  <si>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</si>
  <si>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</si>
  <si>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</si>
  <si>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</si>
  <si>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</si>
  <si>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</si>
  <si>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</si>
  <si>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</si>
  <si>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</si>
  <si>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</si>
  <si>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</si>
  <si>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</si>
  <si>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</si>
  <si>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</si>
  <si>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</si>
  <si>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</si>
  <si>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</si>
  <si>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</si>
  <si>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</si>
  <si>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</si>
  <si>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公共工程委員會</t>
  </si>
  <si>
    <t xml:space="preserve">  體育委員會</t>
  </si>
  <si>
    <t xml:space="preserve">  客家委員會及所屬</t>
  </si>
  <si>
    <t>　台灣省政府</t>
  </si>
  <si>
    <t>　台灣省諮議會</t>
  </si>
  <si>
    <t>　福建省政府</t>
  </si>
  <si>
    <t xml:space="preserve">                    100年度中央政府各機關歲出預算截至100年12月底執行情形</t>
  </si>
  <si>
    <t xml:space="preserve">           累     計    執    行    數</t>
  </si>
  <si>
    <t xml:space="preserve">   合     計</t>
  </si>
  <si>
    <t xml:space="preserve">    經 常 門</t>
  </si>
  <si>
    <r>
      <t>占預算</t>
    </r>
    <r>
      <rPr>
        <sz val="6"/>
        <rFont val="Times New Roman"/>
        <family val="1"/>
      </rPr>
      <t>%</t>
    </r>
  </si>
  <si>
    <t>合                        計</t>
  </si>
  <si>
    <t>1.總統府主管</t>
  </si>
  <si>
    <t>2.行政院主管</t>
  </si>
  <si>
    <t xml:space="preserve">  消費者保護委員會</t>
  </si>
  <si>
    <t xml:space="preserve">  原住民族委員會</t>
  </si>
  <si>
    <t xml:space="preserve">  文化園區管理局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</si>
  <si>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</si>
  <si>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</si>
  <si>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</si>
  <si>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</si>
  <si>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</si>
  <si>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</si>
  <si>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</si>
  <si>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</si>
  <si>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</si>
  <si>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</si>
  <si>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</si>
  <si>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</si>
  <si>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</si>
  <si>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</si>
  <si>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</si>
  <si>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</si>
  <si>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</si>
  <si>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</si>
  <si>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</si>
  <si>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</si>
  <si>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</si>
  <si>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</si>
  <si>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</si>
  <si>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t>　補助直轄市及縣市政府</t>
  </si>
  <si>
    <t xml:space="preserve">  直轄市與縣市平衡預算及繳款專案補助</t>
  </si>
  <si>
    <t xml:space="preserve">  直轄市及縣市保障財源補助</t>
  </si>
  <si>
    <t>26.調整軍公教人員待遇準備</t>
  </si>
  <si>
    <t>27.災害準備金</t>
  </si>
  <si>
    <t>28.第二預備金</t>
  </si>
  <si>
    <t>-</t>
  </si>
  <si>
    <t>註：1.表列累計執行數，含支出實現數、應付數及保留數。</t>
  </si>
  <si>
    <t xml:space="preserve">    2.表列第二預備金0.29億元為尚未動支之預算數，該預備金原預算數80億元，截至12月底止已動支79.71億元，係行政院、考試院、內政部、</t>
  </si>
  <si>
    <t xml:space="preserve">      財政部、法務部、經濟部、僑務委員會、退輔會、原子能委員會、農業委員會、勞工委員會、衛生署及海岸巡防署等主管動支，已併入各</t>
  </si>
  <si>
    <t xml:space="preserve">      主管項下表達。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</si>
</sst>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_);[Red]\(#,##0\)"/>
    <numFmt numFmtId="183" formatCode="#,##0\ \ \ \ \ \ \ \ \ "/>
    <numFmt numFmtId="184" formatCode="_-* #,##0\ \ \ \ \ _-;\-\ #,##0\ \ \ \ \ _-;_-* &quot;-&quot;_-;_-@_-"/>
    <numFmt numFmtId="185" formatCode="0_ "/>
    <numFmt numFmtId="186" formatCode="0_);[Red]\(0\)"/>
    <numFmt numFmtId="187" formatCode="#,###_ "/>
    <numFmt numFmtId="188" formatCode="_(* #,##0.00_);_(* \(#,##0.00\);_(* &quot;-&quot;??_);_(@_)"/>
    <numFmt numFmtId="189" formatCode="#,##0\ \ \ \ "/>
    <numFmt numFmtId="190" formatCode="#,###_);[Red]\(#,###\)"/>
    <numFmt numFmtId="191" formatCode="_(* #,##0.00;_(&quot;–&quot;* #,##0.00;_(* &quot;…&quot;_);_(@_)"/>
    <numFmt numFmtId="192" formatCode="_-* #,##0_-;\-* #,##0_-;_-* &quot;&quot;_-;_-@_-"/>
    <numFmt numFmtId="193" formatCode="_-* #,##0_-;\-* #,##0_-;_-* &quot;-   &quot;\ \ _-;_-@_-"/>
    <numFmt numFmtId="194" formatCode="#,##0\ \ \ \ \ "/>
    <numFmt numFmtId="195" formatCode="_(* #,##0,,_);_(* &quot;–&quot;\ #,##0,,_);_(* &quot;&quot;_);_(@_)"/>
    <numFmt numFmtId="196" formatCode="#,##0.0_);\(#,##0.0\)"/>
    <numFmt numFmtId="197" formatCode="_-* #,##0.0_-;\-* #,##0.0_-;_-* &quot;-&quot;??_-;_-@_-"/>
    <numFmt numFmtId="198" formatCode="_-* #,##0_-;\-* #,##0_-;_-* &quot;-&quot;??_-;_-@_-"/>
    <numFmt numFmtId="199" formatCode="_-* #,##0_-;\-* #,##0_-;_-* &quot; &quot;_-;_-@_-"/>
    <numFmt numFmtId="200" formatCode="_-* #,##0.000_-;\-* #,##0.000_-;_-* &quot;-&quot;??_-;_-@_-"/>
    <numFmt numFmtId="201" formatCode="_(* #,##0.0_);_(* \(#,##0.0\);_(* &quot;-&quot;_);_(@_)"/>
    <numFmt numFmtId="202" formatCode="_-* #,##0_-;\-* #,##0_-;_-* &quot;     -&quot;??_-;_-@_-"/>
    <numFmt numFmtId="203" formatCode="\(#,##0\)"/>
    <numFmt numFmtId="204" formatCode="#,##0\ \ \ \ \ \ \ \ \ \ \ \ \ "/>
    <numFmt numFmtId="205" formatCode="#,##0.0"/>
    <numFmt numFmtId="206" formatCode="_-* #,##0.0000_-;\-* #,##0.0000_-;_-* &quot;-&quot;??_-;_-@_-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_(* #,##0.00_);_(* \(#,##0.00\);_(* &quot;-&quot;_);_(@_)"/>
    <numFmt numFmtId="215" formatCode="_(* #,##0,,_);_(&quot;–&quot;* #,##0,,_);_(* &quot;&quot;_);_(@_)"/>
    <numFmt numFmtId="216" formatCode="_-* #,###_-;\-* #,###_-;_-* &quot;-&quot;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0.0;\-#,##0.0"/>
    <numFmt numFmtId="221" formatCode="_-* #,##0\ \ \ \ \ \ _-;\-* #,##0_-;_-* &quot;-      &quot;_-;_-@_-"/>
    <numFmt numFmtId="222" formatCode="_-* #,##0\ \ \ \ _-;\-* #,##0_-;_-* &quot;-&quot;\ \ \ \ _-;_-@_-"/>
    <numFmt numFmtId="223" formatCode="0.00_ "/>
    <numFmt numFmtId="224" formatCode="\+\ #,##0.00"/>
    <numFmt numFmtId="225" formatCode="\+\ #,##0.0"/>
    <numFmt numFmtId="226" formatCode="\+\ #,##0"/>
    <numFmt numFmtId="227" formatCode="#,##0.00_ "/>
    <numFmt numFmtId="228" formatCode="#,##0.000;\-#,##0.000"/>
    <numFmt numFmtId="229" formatCode="_-* #,##0\ \ \ _-;\-* #,##0_-;_-* &quot;-  &quot;_-;_-@_-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7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細明體"/>
      <family val="3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NumberFormat="1" applyFont="1" applyProtection="1">
      <alignment/>
      <protection locked="0"/>
    </xf>
    <xf numFmtId="37" fontId="11" fillId="0" borderId="0" xfId="19" applyFont="1" applyProtection="1">
      <alignment/>
      <protection locked="0"/>
    </xf>
    <xf numFmtId="37" fontId="11" fillId="0" borderId="0" xfId="19" applyFont="1" applyAlignment="1" applyProtection="1">
      <alignment horizontal="center"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NumberFormat="1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NumberFormat="1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Border="1" applyProtection="1">
      <alignment/>
      <protection locked="0"/>
    </xf>
    <xf numFmtId="37" fontId="15" fillId="0" borderId="0" xfId="19" applyFont="1" applyAlignment="1" applyProtection="1">
      <alignment horizontal="center" vertical="center"/>
      <protection locked="0"/>
    </xf>
    <xf numFmtId="37" fontId="10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NumberFormat="1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4" xfId="19" applyFont="1" applyBorder="1" applyAlignment="1" applyProtection="1">
      <alignment horizontal="left" vertical="center"/>
      <protection locked="0"/>
    </xf>
    <xf numFmtId="37" fontId="16" fillId="0" borderId="5" xfId="19" applyFont="1" applyBorder="1" applyAlignment="1" applyProtection="1">
      <alignment horizontal="centerContinuous" vertical="center"/>
      <protection/>
    </xf>
    <xf numFmtId="37" fontId="16" fillId="0" borderId="6" xfId="19" applyFont="1" applyBorder="1" applyAlignment="1" applyProtection="1">
      <alignment horizontal="centerContinuous" vertical="center"/>
      <protection locked="0"/>
    </xf>
    <xf numFmtId="37" fontId="16" fillId="0" borderId="6" xfId="19" applyFont="1" applyBorder="1" applyAlignment="1" applyProtection="1">
      <alignment horizontal="center" vertical="center"/>
      <protection locked="0"/>
    </xf>
    <xf numFmtId="37" fontId="16" fillId="0" borderId="7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8" xfId="19" applyFont="1" applyBorder="1" applyAlignment="1" applyProtection="1" quotePrefix="1">
      <alignment horizontal="center" vertical="center"/>
      <protection locked="0"/>
    </xf>
    <xf numFmtId="37" fontId="16" fillId="0" borderId="9" xfId="19" applyFont="1" applyBorder="1" applyAlignment="1" applyProtection="1">
      <alignment horizontal="centerContinuous"/>
      <protection/>
    </xf>
    <xf numFmtId="37" fontId="16" fillId="0" borderId="9" xfId="19" applyNumberFormat="1" applyFont="1" applyBorder="1" applyAlignment="1" applyProtection="1">
      <alignment horizontal="centerContinuous"/>
      <protection locked="0"/>
    </xf>
    <xf numFmtId="37" fontId="16" fillId="0" borderId="9" xfId="19" applyFont="1" applyBorder="1" applyAlignment="1" applyProtection="1">
      <alignment horizontal="centerContinuous"/>
      <protection locked="0"/>
    </xf>
    <xf numFmtId="37" fontId="16" fillId="0" borderId="10" xfId="19" applyFont="1" applyBorder="1" applyAlignment="1" applyProtection="1">
      <alignment horizontal="left" vertical="center"/>
      <protection/>
    </xf>
    <xf numFmtId="37" fontId="16" fillId="0" borderId="1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left" vertical="center"/>
      <protection locked="0"/>
    </xf>
    <xf numFmtId="37" fontId="16" fillId="0" borderId="1" xfId="19" applyFont="1" applyBorder="1" applyAlignment="1" applyProtection="1">
      <alignment horizontal="center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2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13" xfId="19" applyFont="1" applyBorder="1" applyProtection="1">
      <alignment/>
      <protection locked="0"/>
    </xf>
    <xf numFmtId="37" fontId="10" fillId="0" borderId="14" xfId="19" applyFont="1" applyBorder="1" applyProtection="1">
      <alignment/>
      <protection/>
    </xf>
    <xf numFmtId="37" fontId="10" fillId="0" borderId="14" xfId="19" applyNumberFormat="1" applyFont="1" applyBorder="1" applyProtection="1">
      <alignment/>
      <protection locked="0"/>
    </xf>
    <xf numFmtId="37" fontId="10" fillId="0" borderId="14" xfId="19" applyFont="1" applyBorder="1" applyProtection="1">
      <alignment/>
      <protection locked="0"/>
    </xf>
    <xf numFmtId="37" fontId="10" fillId="0" borderId="14" xfId="19" applyFont="1" applyBorder="1" applyAlignment="1" applyProtection="1">
      <alignment horizontal="center" vertical="center"/>
      <protection locked="0"/>
    </xf>
    <xf numFmtId="37" fontId="18" fillId="0" borderId="1" xfId="19" applyFont="1" applyBorder="1" applyAlignment="1" applyProtection="1">
      <alignment horizontal="center" vertical="center"/>
      <protection/>
    </xf>
    <xf numFmtId="37" fontId="16" fillId="0" borderId="15" xfId="19" applyFont="1" applyBorder="1" applyAlignment="1" applyProtection="1">
      <alignment horizontal="center" vertical="center"/>
      <protection locked="0"/>
    </xf>
    <xf numFmtId="37" fontId="18" fillId="0" borderId="14" xfId="19" applyFont="1" applyBorder="1" applyAlignment="1" applyProtection="1">
      <alignment horizontal="center" vertical="center"/>
      <protection/>
    </xf>
    <xf numFmtId="37" fontId="16" fillId="0" borderId="14" xfId="19" applyFont="1" applyBorder="1" applyAlignment="1" applyProtection="1">
      <alignment horizontal="center" vertical="center"/>
      <protection locked="0"/>
    </xf>
    <xf numFmtId="37" fontId="18" fillId="0" borderId="16" xfId="19" applyFont="1" applyBorder="1" applyAlignment="1" applyProtection="1">
      <alignment horizontal="center" vertical="center"/>
      <protection/>
    </xf>
    <xf numFmtId="37" fontId="19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0" fillId="0" borderId="17" xfId="19" applyFont="1" applyBorder="1" applyAlignment="1" applyProtection="1">
      <alignment horizontal="center"/>
      <protection locked="0"/>
    </xf>
    <xf numFmtId="179" fontId="21" fillId="0" borderId="1" xfId="19" applyNumberFormat="1" applyFont="1" applyBorder="1" applyAlignment="1" applyProtection="1">
      <alignment/>
      <protection locked="0"/>
    </xf>
    <xf numFmtId="41" fontId="21" fillId="0" borderId="1" xfId="22" applyNumberFormat="1" applyFont="1" applyBorder="1" applyAlignment="1" applyProtection="1">
      <alignment horizontal="center" vertical="center"/>
      <protection/>
    </xf>
    <xf numFmtId="41" fontId="21" fillId="0" borderId="1" xfId="21" applyNumberFormat="1" applyFont="1" applyBorder="1" applyAlignment="1" applyProtection="1">
      <alignment horizontal="center" vertical="center"/>
      <protection/>
    </xf>
    <xf numFmtId="41" fontId="21" fillId="0" borderId="12" xfId="21" applyNumberFormat="1" applyFont="1" applyBorder="1" applyAlignment="1" applyProtection="1">
      <alignment horizontal="center" vertical="center"/>
      <protection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0" fillId="0" borderId="17" xfId="19" applyFont="1" applyBorder="1" applyAlignment="1" applyProtection="1">
      <alignment horizontal="left" vertical="center" indent="1"/>
      <protection locked="0"/>
    </xf>
    <xf numFmtId="179" fontId="7" fillId="0" borderId="1" xfId="19" applyNumberFormat="1" applyFont="1" applyBorder="1" applyAlignment="1" applyProtection="1">
      <alignment vertical="center"/>
      <protection/>
    </xf>
    <xf numFmtId="41" fontId="7" fillId="0" borderId="1" xfId="22" applyNumberFormat="1" applyFont="1" applyBorder="1" applyAlignment="1" applyProtection="1">
      <alignment horizontal="center" vertical="center"/>
      <protection/>
    </xf>
    <xf numFmtId="41" fontId="7" fillId="0" borderId="1" xfId="21" applyNumberFormat="1" applyFont="1" applyBorder="1" applyAlignment="1" applyProtection="1">
      <alignment horizontal="center" vertical="center"/>
      <protection/>
    </xf>
    <xf numFmtId="41" fontId="7" fillId="0" borderId="12" xfId="21" applyNumberFormat="1" applyFont="1" applyBorder="1" applyAlignment="1" applyProtection="1">
      <alignment horizontal="center" vertical="center"/>
      <protection/>
    </xf>
    <xf numFmtId="37" fontId="22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0" fillId="0" borderId="17" xfId="19" applyFont="1" applyBorder="1" applyAlignment="1" applyProtection="1" quotePrefix="1">
      <alignment horizontal="left" vertical="center" indent="1"/>
      <protection locked="0"/>
    </xf>
    <xf numFmtId="37" fontId="16" fillId="0" borderId="17" xfId="19" applyFont="1" applyBorder="1" applyAlignment="1" applyProtection="1">
      <alignment horizontal="left" vertical="center" indent="1"/>
      <protection locked="0"/>
    </xf>
    <xf numFmtId="37" fontId="10" fillId="0" borderId="17" xfId="19" applyFont="1" applyBorder="1" applyAlignment="1" applyProtection="1" quotePrefix="1">
      <alignment horizontal="left" vertical="center" indent="2"/>
      <protection locked="0"/>
    </xf>
    <xf numFmtId="37" fontId="19" fillId="0" borderId="17" xfId="19" applyFont="1" applyBorder="1" applyAlignment="1" applyProtection="1" quotePrefix="1">
      <alignment horizontal="left" vertical="center" indent="2"/>
      <protection locked="0"/>
    </xf>
    <xf numFmtId="37" fontId="11" fillId="0" borderId="0" xfId="19" applyFont="1" applyFill="1" applyBorder="1" applyProtection="1">
      <alignment/>
      <protection locked="0"/>
    </xf>
    <xf numFmtId="37" fontId="16" fillId="0" borderId="18" xfId="19" applyFont="1" applyBorder="1" applyAlignment="1" applyProtection="1">
      <alignment horizontal="left" vertical="center" indent="1"/>
      <protection locked="0"/>
    </xf>
    <xf numFmtId="179" fontId="7" fillId="0" borderId="19" xfId="19" applyNumberFormat="1" applyFont="1" applyBorder="1" applyAlignment="1" applyProtection="1">
      <alignment vertical="center"/>
      <protection/>
    </xf>
    <xf numFmtId="179" fontId="7" fillId="0" borderId="20" xfId="19" applyNumberFormat="1" applyFont="1" applyBorder="1" applyAlignment="1" applyProtection="1" quotePrefix="1">
      <alignment horizontal="center" vertical="center"/>
      <protection locked="0"/>
    </xf>
    <xf numFmtId="179" fontId="7" fillId="0" borderId="19" xfId="19" applyNumberFormat="1" applyFont="1" applyBorder="1" applyAlignment="1" applyProtection="1" quotePrefix="1">
      <alignment horizontal="center" vertical="center"/>
      <protection locked="0"/>
    </xf>
    <xf numFmtId="179" fontId="7" fillId="0" borderId="21" xfId="19" applyNumberFormat="1" applyFont="1" applyBorder="1" applyAlignment="1" applyProtection="1" quotePrefix="1">
      <alignment horizontal="center" vertical="center"/>
      <protection locked="0"/>
    </xf>
    <xf numFmtId="37" fontId="23" fillId="0" borderId="0" xfId="19" applyFont="1" applyBorder="1" applyAlignment="1" applyProtection="1">
      <alignment horizontal="left"/>
      <protection locked="0"/>
    </xf>
    <xf numFmtId="37" fontId="23" fillId="0" borderId="0" xfId="19" applyNumberFormat="1" applyFont="1" applyBorder="1" applyAlignment="1" applyProtection="1">
      <alignment horizontal="left"/>
      <protection locked="0"/>
    </xf>
    <xf numFmtId="37" fontId="23" fillId="0" borderId="0" xfId="19" applyFont="1" applyBorder="1" applyAlignment="1" applyProtection="1">
      <alignment horizontal="center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0" fillId="0" borderId="0" xfId="19" applyFont="1" applyProtection="1">
      <alignment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97年第4季9712--附表1科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workbookViewId="0" topLeftCell="A2">
      <pane xSplit="1" ySplit="5" topLeftCell="B7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A7" sqref="A7"/>
    </sheetView>
  </sheetViews>
  <sheetFormatPr defaultColWidth="9.00390625" defaultRowHeight="16.5"/>
  <cols>
    <col min="1" max="1" width="38.25390625" style="89" customWidth="1"/>
    <col min="2" max="2" width="12.25390625" style="2" customWidth="1"/>
    <col min="3" max="3" width="12.25390625" style="3" customWidth="1"/>
    <col min="4" max="4" width="12.25390625" style="4" customWidth="1"/>
    <col min="5" max="5" width="12.25390625" style="2" customWidth="1"/>
    <col min="6" max="6" width="6.00390625" style="2" customWidth="1"/>
    <col min="7" max="7" width="12.50390625" style="4" customWidth="1"/>
    <col min="8" max="8" width="5.875" style="5" customWidth="1"/>
    <col min="9" max="9" width="12.50390625" style="4" customWidth="1"/>
    <col min="10" max="10" width="5.375" style="4" customWidth="1"/>
    <col min="11" max="11" width="10.125" style="87" customWidth="1"/>
    <col min="12" max="12" width="9.00390625" style="87" customWidth="1"/>
    <col min="13" max="16384" width="9.00390625" style="88" customWidth="1"/>
  </cols>
  <sheetData>
    <row r="1" spans="1:12" s="4" customFormat="1" ht="35.25" customHeight="1" hidden="1">
      <c r="A1" s="1" t="s">
        <v>0</v>
      </c>
      <c r="B1" s="2"/>
      <c r="C1" s="3"/>
      <c r="E1" s="2"/>
      <c r="F1" s="2"/>
      <c r="H1" s="5"/>
      <c r="K1" s="6"/>
      <c r="L1" s="6"/>
    </row>
    <row r="2" spans="1:12" s="13" customFormat="1" ht="25.5" customHeight="1">
      <c r="A2" s="7" t="s">
        <v>39</v>
      </c>
      <c r="B2" s="8"/>
      <c r="C2" s="9"/>
      <c r="D2" s="10"/>
      <c r="E2" s="8"/>
      <c r="F2" s="8"/>
      <c r="G2" s="10"/>
      <c r="H2" s="11"/>
      <c r="I2" s="10"/>
      <c r="J2" s="10"/>
      <c r="K2" s="12"/>
      <c r="L2" s="12"/>
    </row>
    <row r="3" spans="1:12" s="18" customFormat="1" ht="22.5" customHeight="1" thickBot="1">
      <c r="A3" s="14"/>
      <c r="B3" s="15"/>
      <c r="C3" s="16"/>
      <c r="D3" s="17"/>
      <c r="E3" s="15"/>
      <c r="G3" s="17"/>
      <c r="H3" s="19"/>
      <c r="I3" s="17"/>
      <c r="J3" s="20" t="s">
        <v>1</v>
      </c>
      <c r="K3" s="21"/>
      <c r="L3" s="21"/>
    </row>
    <row r="4" spans="1:12" s="32" customFormat="1" ht="21" customHeight="1">
      <c r="A4" s="22"/>
      <c r="B4" s="23" t="s">
        <v>2</v>
      </c>
      <c r="C4" s="24"/>
      <c r="D4" s="25"/>
      <c r="E4" s="26" t="s">
        <v>40</v>
      </c>
      <c r="F4" s="27"/>
      <c r="G4" s="28"/>
      <c r="H4" s="29"/>
      <c r="I4" s="28"/>
      <c r="J4" s="30"/>
      <c r="K4" s="31"/>
      <c r="L4" s="31"/>
    </row>
    <row r="5" spans="1:12" s="44" customFormat="1" ht="28.5" customHeight="1">
      <c r="A5" s="33" t="s">
        <v>3</v>
      </c>
      <c r="B5" s="34" t="s">
        <v>4</v>
      </c>
      <c r="C5" s="35" t="s">
        <v>5</v>
      </c>
      <c r="D5" s="36" t="s">
        <v>6</v>
      </c>
      <c r="E5" s="37" t="s">
        <v>41</v>
      </c>
      <c r="F5" s="38"/>
      <c r="G5" s="39" t="s">
        <v>42</v>
      </c>
      <c r="H5" s="40"/>
      <c r="I5" s="41" t="s">
        <v>7</v>
      </c>
      <c r="J5" s="42"/>
      <c r="K5" s="43"/>
      <c r="L5" s="43"/>
    </row>
    <row r="6" spans="1:12" s="56" customFormat="1" ht="20.25" customHeight="1">
      <c r="A6" s="45"/>
      <c r="B6" s="46"/>
      <c r="C6" s="47"/>
      <c r="D6" s="48"/>
      <c r="E6" s="49" t="s">
        <v>8</v>
      </c>
      <c r="F6" s="50" t="s">
        <v>43</v>
      </c>
      <c r="G6" s="51" t="s">
        <v>8</v>
      </c>
      <c r="H6" s="52" t="s">
        <v>9</v>
      </c>
      <c r="I6" s="53" t="s">
        <v>8</v>
      </c>
      <c r="J6" s="54" t="s">
        <v>9</v>
      </c>
      <c r="K6" s="55"/>
      <c r="L6" s="55"/>
    </row>
    <row r="7" spans="1:12" s="64" customFormat="1" ht="18.75" customHeight="1">
      <c r="A7" s="57" t="s">
        <v>44</v>
      </c>
      <c r="B7" s="58">
        <f aca="true" t="shared" si="0" ref="B7:B38">C7+D7</f>
        <v>1788412</v>
      </c>
      <c r="C7" s="58">
        <f>SUM(C68:C70)+SUM(C39:C61)+SUM(C8:C9)</f>
        <v>1518413</v>
      </c>
      <c r="D7" s="58">
        <f>SUM(D68:D70)+SUM(D39:D61)+SUM(D8:D9)</f>
        <v>269999</v>
      </c>
      <c r="E7" s="58">
        <f aca="true" t="shared" si="1" ref="E7:E38">IF(I7+G7=0,"  ",I7+G7)</f>
        <v>1734901</v>
      </c>
      <c r="F7" s="59">
        <f aca="true" t="shared" si="2" ref="F7:F38">IF(OR(E7=0,B7=0),"  ",E7/B7*100)</f>
        <v>97.00790421893836</v>
      </c>
      <c r="G7" s="58">
        <f>SUM(G68:G70)+SUM(G39:G61)+SUM(G8:G9)</f>
        <v>1470005</v>
      </c>
      <c r="H7" s="60">
        <f aca="true" t="shared" si="3" ref="H7:H38">IF(OR(G7=0,C7=0),"  ",G7/C7*100)</f>
        <v>96.81193456589216</v>
      </c>
      <c r="I7" s="58">
        <f>SUM(I68:I70)+SUM(I39:I61)+SUM(I8:I9)</f>
        <v>264896</v>
      </c>
      <c r="J7" s="61">
        <f aca="true" t="shared" si="4" ref="J7:J38">IF(OR(I7=0,D7=0),"  -",I7/D7*100)</f>
        <v>98.10999299997407</v>
      </c>
      <c r="K7" s="62"/>
      <c r="L7" s="63"/>
    </row>
    <row r="8" spans="1:12" s="71" customFormat="1" ht="16.5" customHeight="1">
      <c r="A8" s="65" t="s">
        <v>45</v>
      </c>
      <c r="B8" s="66">
        <f t="shared" si="0"/>
        <v>14179</v>
      </c>
      <c r="C8" s="66">
        <v>9895</v>
      </c>
      <c r="D8" s="66">
        <v>4284</v>
      </c>
      <c r="E8" s="66">
        <f t="shared" si="1"/>
        <v>13860</v>
      </c>
      <c r="F8" s="67">
        <f t="shared" si="2"/>
        <v>97.75019394879752</v>
      </c>
      <c r="G8" s="66">
        <v>9608</v>
      </c>
      <c r="H8" s="68">
        <f t="shared" si="3"/>
        <v>97.09954522486103</v>
      </c>
      <c r="I8" s="66">
        <v>4252</v>
      </c>
      <c r="J8" s="69">
        <f t="shared" si="4"/>
        <v>99.2530345471522</v>
      </c>
      <c r="K8" s="70"/>
      <c r="L8" s="70"/>
    </row>
    <row r="9" spans="1:12" s="71" customFormat="1" ht="16.5" customHeight="1">
      <c r="A9" s="65" t="s">
        <v>46</v>
      </c>
      <c r="B9" s="66">
        <f t="shared" si="0"/>
        <v>45797</v>
      </c>
      <c r="C9" s="66">
        <f>SUM(C10:C38)</f>
        <v>34131</v>
      </c>
      <c r="D9" s="66">
        <f>SUM(D10:D38)</f>
        <v>11666</v>
      </c>
      <c r="E9" s="66">
        <f t="shared" si="1"/>
        <v>43031</v>
      </c>
      <c r="F9" s="67">
        <f t="shared" si="2"/>
        <v>93.96030307662075</v>
      </c>
      <c r="G9" s="66">
        <f>SUM(G10:G38)</f>
        <v>32420</v>
      </c>
      <c r="H9" s="68">
        <f t="shared" si="3"/>
        <v>94.98696199935543</v>
      </c>
      <c r="I9" s="66">
        <f>SUM(I10:I38)</f>
        <v>10611</v>
      </c>
      <c r="J9" s="69">
        <f t="shared" si="4"/>
        <v>90.95662609291959</v>
      </c>
      <c r="K9" s="70"/>
      <c r="L9" s="70"/>
    </row>
    <row r="10" spans="1:12" s="71" customFormat="1" ht="16.5" customHeight="1">
      <c r="A10" s="72" t="s">
        <v>10</v>
      </c>
      <c r="B10" s="66">
        <f t="shared" si="0"/>
        <v>834</v>
      </c>
      <c r="C10" s="66">
        <v>786</v>
      </c>
      <c r="D10" s="66">
        <v>48</v>
      </c>
      <c r="E10" s="66">
        <f t="shared" si="1"/>
        <v>788</v>
      </c>
      <c r="F10" s="67">
        <f t="shared" si="2"/>
        <v>94.48441247002398</v>
      </c>
      <c r="G10" s="66">
        <v>742</v>
      </c>
      <c r="H10" s="68">
        <f t="shared" si="3"/>
        <v>94.40203562340967</v>
      </c>
      <c r="I10" s="66">
        <v>46</v>
      </c>
      <c r="J10" s="69">
        <f t="shared" si="4"/>
        <v>95.83333333333334</v>
      </c>
      <c r="K10" s="70"/>
      <c r="L10" s="70"/>
    </row>
    <row r="11" spans="1:12" s="71" customFormat="1" ht="16.5" customHeight="1">
      <c r="A11" s="72" t="s">
        <v>11</v>
      </c>
      <c r="B11" s="66">
        <f t="shared" si="0"/>
        <v>1289</v>
      </c>
      <c r="C11" s="66">
        <v>1274</v>
      </c>
      <c r="D11" s="66">
        <v>15</v>
      </c>
      <c r="E11" s="66">
        <f t="shared" si="1"/>
        <v>1224</v>
      </c>
      <c r="F11" s="67">
        <f t="shared" si="2"/>
        <v>94.95733126454617</v>
      </c>
      <c r="G11" s="66">
        <v>1210</v>
      </c>
      <c r="H11" s="68">
        <f t="shared" si="3"/>
        <v>94.97645211930926</v>
      </c>
      <c r="I11" s="66">
        <v>14</v>
      </c>
      <c r="J11" s="69">
        <f t="shared" si="4"/>
        <v>93.33333333333333</v>
      </c>
      <c r="K11" s="70"/>
      <c r="L11" s="70"/>
    </row>
    <row r="12" spans="1:12" s="71" customFormat="1" ht="16.5" customHeight="1">
      <c r="A12" s="72" t="s">
        <v>12</v>
      </c>
      <c r="B12" s="66">
        <f t="shared" si="0"/>
        <v>236</v>
      </c>
      <c r="C12" s="66">
        <v>199</v>
      </c>
      <c r="D12" s="66">
        <v>37</v>
      </c>
      <c r="E12" s="66">
        <f t="shared" si="1"/>
        <v>216</v>
      </c>
      <c r="F12" s="67">
        <f t="shared" si="2"/>
        <v>91.52542372881356</v>
      </c>
      <c r="G12" s="66">
        <v>181</v>
      </c>
      <c r="H12" s="68">
        <f t="shared" si="3"/>
        <v>90.95477386934674</v>
      </c>
      <c r="I12" s="66">
        <v>35</v>
      </c>
      <c r="J12" s="69">
        <f t="shared" si="4"/>
        <v>94.5945945945946</v>
      </c>
      <c r="K12" s="70"/>
      <c r="L12" s="70"/>
    </row>
    <row r="13" spans="1:12" s="71" customFormat="1" ht="16.5" customHeight="1">
      <c r="A13" s="72" t="s">
        <v>13</v>
      </c>
      <c r="B13" s="66">
        <f t="shared" si="0"/>
        <v>4316</v>
      </c>
      <c r="C13" s="66">
        <v>4214</v>
      </c>
      <c r="D13" s="66">
        <v>102</v>
      </c>
      <c r="E13" s="66">
        <f t="shared" si="1"/>
        <v>4177</v>
      </c>
      <c r="F13" s="67">
        <f t="shared" si="2"/>
        <v>96.77942539388323</v>
      </c>
      <c r="G13" s="66">
        <v>4091</v>
      </c>
      <c r="H13" s="68">
        <f t="shared" si="3"/>
        <v>97.08115804461319</v>
      </c>
      <c r="I13" s="66">
        <v>86</v>
      </c>
      <c r="J13" s="69">
        <f t="shared" si="4"/>
        <v>84.31372549019608</v>
      </c>
      <c r="K13" s="70"/>
      <c r="L13" s="70"/>
    </row>
    <row r="14" spans="1:12" s="71" customFormat="1" ht="16.5" customHeight="1">
      <c r="A14" s="72" t="s">
        <v>14</v>
      </c>
      <c r="B14" s="66">
        <f t="shared" si="0"/>
        <v>2719</v>
      </c>
      <c r="C14" s="66">
        <v>2636</v>
      </c>
      <c r="D14" s="66">
        <v>83</v>
      </c>
      <c r="E14" s="66">
        <f t="shared" si="1"/>
        <v>2516</v>
      </c>
      <c r="F14" s="67">
        <f t="shared" si="2"/>
        <v>92.53401986024274</v>
      </c>
      <c r="G14" s="66">
        <v>2433</v>
      </c>
      <c r="H14" s="68">
        <f t="shared" si="3"/>
        <v>92.29893778452201</v>
      </c>
      <c r="I14" s="66">
        <v>83</v>
      </c>
      <c r="J14" s="69">
        <f t="shared" si="4"/>
        <v>100</v>
      </c>
      <c r="K14" s="70"/>
      <c r="L14" s="70"/>
    </row>
    <row r="15" spans="1:12" s="71" customFormat="1" ht="16.5" customHeight="1">
      <c r="A15" s="72" t="s">
        <v>15</v>
      </c>
      <c r="B15" s="66">
        <f t="shared" si="0"/>
        <v>135</v>
      </c>
      <c r="C15" s="66">
        <v>121</v>
      </c>
      <c r="D15" s="66">
        <v>14</v>
      </c>
      <c r="E15" s="66">
        <f t="shared" si="1"/>
        <v>129</v>
      </c>
      <c r="F15" s="67">
        <f t="shared" si="2"/>
        <v>95.55555555555556</v>
      </c>
      <c r="G15" s="66">
        <v>115</v>
      </c>
      <c r="H15" s="68">
        <f t="shared" si="3"/>
        <v>95.0413223140496</v>
      </c>
      <c r="I15" s="66">
        <v>14</v>
      </c>
      <c r="J15" s="69">
        <f t="shared" si="4"/>
        <v>100</v>
      </c>
      <c r="K15" s="70"/>
      <c r="L15" s="70"/>
    </row>
    <row r="16" spans="1:12" s="71" customFormat="1" ht="16.5" customHeight="1">
      <c r="A16" s="72" t="s">
        <v>16</v>
      </c>
      <c r="B16" s="66">
        <f t="shared" si="0"/>
        <v>71</v>
      </c>
      <c r="C16" s="66">
        <v>70</v>
      </c>
      <c r="D16" s="66">
        <v>1</v>
      </c>
      <c r="E16" s="66">
        <f t="shared" si="1"/>
        <v>57</v>
      </c>
      <c r="F16" s="67">
        <f t="shared" si="2"/>
        <v>80.28169014084507</v>
      </c>
      <c r="G16" s="66">
        <v>56</v>
      </c>
      <c r="H16" s="68">
        <f t="shared" si="3"/>
        <v>80</v>
      </c>
      <c r="I16" s="66">
        <v>1</v>
      </c>
      <c r="J16" s="69">
        <f t="shared" si="4"/>
        <v>100</v>
      </c>
      <c r="K16" s="70"/>
      <c r="L16" s="70"/>
    </row>
    <row r="17" spans="1:12" s="71" customFormat="1" ht="16.5" customHeight="1">
      <c r="A17" s="72" t="s">
        <v>17</v>
      </c>
      <c r="B17" s="66">
        <f t="shared" si="0"/>
        <v>141</v>
      </c>
      <c r="C17" s="66">
        <v>130</v>
      </c>
      <c r="D17" s="66">
        <v>11</v>
      </c>
      <c r="E17" s="66">
        <f t="shared" si="1"/>
        <v>135</v>
      </c>
      <c r="F17" s="67">
        <f t="shared" si="2"/>
        <v>95.74468085106383</v>
      </c>
      <c r="G17" s="66">
        <v>124</v>
      </c>
      <c r="H17" s="68">
        <f t="shared" si="3"/>
        <v>95.38461538461539</v>
      </c>
      <c r="I17" s="66">
        <v>11</v>
      </c>
      <c r="J17" s="69">
        <f t="shared" si="4"/>
        <v>100</v>
      </c>
      <c r="K17" s="70"/>
      <c r="L17" s="70"/>
    </row>
    <row r="18" spans="1:12" s="71" customFormat="1" ht="16.5" customHeight="1">
      <c r="A18" s="72" t="s">
        <v>18</v>
      </c>
      <c r="B18" s="66">
        <f t="shared" si="0"/>
        <v>958</v>
      </c>
      <c r="C18" s="66">
        <v>713</v>
      </c>
      <c r="D18" s="66">
        <v>245</v>
      </c>
      <c r="E18" s="66">
        <f t="shared" si="1"/>
        <v>950</v>
      </c>
      <c r="F18" s="67">
        <f t="shared" si="2"/>
        <v>99.16492693110646</v>
      </c>
      <c r="G18" s="66">
        <v>708</v>
      </c>
      <c r="H18" s="68">
        <f t="shared" si="3"/>
        <v>99.29873772791024</v>
      </c>
      <c r="I18" s="66">
        <v>242</v>
      </c>
      <c r="J18" s="69">
        <f t="shared" si="4"/>
        <v>98.77551020408163</v>
      </c>
      <c r="K18" s="70"/>
      <c r="L18" s="70"/>
    </row>
    <row r="19" spans="1:12" s="71" customFormat="1" ht="16.5" customHeight="1">
      <c r="A19" s="72" t="s">
        <v>19</v>
      </c>
      <c r="B19" s="66">
        <f t="shared" si="0"/>
        <v>856</v>
      </c>
      <c r="C19" s="66">
        <v>850</v>
      </c>
      <c r="D19" s="66">
        <v>6</v>
      </c>
      <c r="E19" s="66">
        <f t="shared" si="1"/>
        <v>736</v>
      </c>
      <c r="F19" s="67">
        <f t="shared" si="2"/>
        <v>85.98130841121495</v>
      </c>
      <c r="G19" s="66">
        <v>731</v>
      </c>
      <c r="H19" s="68">
        <f t="shared" si="3"/>
        <v>86</v>
      </c>
      <c r="I19" s="66">
        <v>5</v>
      </c>
      <c r="J19" s="69">
        <f t="shared" si="4"/>
        <v>83.33333333333334</v>
      </c>
      <c r="K19" s="70"/>
      <c r="L19" s="70"/>
    </row>
    <row r="20" spans="1:12" s="71" customFormat="1" ht="16.5" customHeight="1">
      <c r="A20" s="72" t="s">
        <v>20</v>
      </c>
      <c r="B20" s="66">
        <f t="shared" si="0"/>
        <v>181</v>
      </c>
      <c r="C20" s="66">
        <v>180</v>
      </c>
      <c r="D20" s="66">
        <v>1</v>
      </c>
      <c r="E20" s="66">
        <f t="shared" si="1"/>
        <v>166</v>
      </c>
      <c r="F20" s="67">
        <f t="shared" si="2"/>
        <v>91.71270718232044</v>
      </c>
      <c r="G20" s="66">
        <v>165</v>
      </c>
      <c r="H20" s="68">
        <f t="shared" si="3"/>
        <v>91.66666666666666</v>
      </c>
      <c r="I20" s="66">
        <v>1</v>
      </c>
      <c r="J20" s="69">
        <f t="shared" si="4"/>
        <v>100</v>
      </c>
      <c r="K20" s="70"/>
      <c r="L20" s="70"/>
    </row>
    <row r="21" spans="1:12" s="71" customFormat="1" ht="16.5" customHeight="1">
      <c r="A21" s="72" t="s">
        <v>21</v>
      </c>
      <c r="B21" s="66">
        <f t="shared" si="0"/>
        <v>313</v>
      </c>
      <c r="C21" s="66">
        <v>313</v>
      </c>
      <c r="D21" s="66">
        <v>0</v>
      </c>
      <c r="E21" s="66">
        <f t="shared" si="1"/>
        <v>305</v>
      </c>
      <c r="F21" s="67">
        <f t="shared" si="2"/>
        <v>97.44408945686901</v>
      </c>
      <c r="G21" s="66">
        <v>305</v>
      </c>
      <c r="H21" s="68">
        <f t="shared" si="3"/>
        <v>97.44408945686901</v>
      </c>
      <c r="I21" s="66">
        <v>0</v>
      </c>
      <c r="J21" s="69" t="str">
        <f t="shared" si="4"/>
        <v>  -</v>
      </c>
      <c r="K21" s="70"/>
      <c r="L21" s="70"/>
    </row>
    <row r="22" spans="1:12" s="71" customFormat="1" ht="16.5" customHeight="1">
      <c r="A22" s="72" t="s">
        <v>22</v>
      </c>
      <c r="B22" s="66">
        <f t="shared" si="0"/>
        <v>305</v>
      </c>
      <c r="C22" s="66">
        <v>299</v>
      </c>
      <c r="D22" s="66">
        <v>6</v>
      </c>
      <c r="E22" s="66">
        <f t="shared" si="1"/>
        <v>297</v>
      </c>
      <c r="F22" s="67">
        <f t="shared" si="2"/>
        <v>97.37704918032787</v>
      </c>
      <c r="G22" s="66">
        <v>291</v>
      </c>
      <c r="H22" s="68">
        <f t="shared" si="3"/>
        <v>97.32441471571906</v>
      </c>
      <c r="I22" s="66">
        <v>6</v>
      </c>
      <c r="J22" s="69">
        <f t="shared" si="4"/>
        <v>100</v>
      </c>
      <c r="K22" s="70"/>
      <c r="L22" s="70"/>
    </row>
    <row r="23" spans="1:12" s="71" customFormat="1" ht="16.5" customHeight="1">
      <c r="A23" s="72" t="s">
        <v>23</v>
      </c>
      <c r="B23" s="66">
        <f t="shared" si="0"/>
        <v>132</v>
      </c>
      <c r="C23" s="66">
        <v>132</v>
      </c>
      <c r="D23" s="66">
        <v>0</v>
      </c>
      <c r="E23" s="66">
        <f t="shared" si="1"/>
        <v>121</v>
      </c>
      <c r="F23" s="67">
        <f t="shared" si="2"/>
        <v>91.66666666666666</v>
      </c>
      <c r="G23" s="66">
        <v>121</v>
      </c>
      <c r="H23" s="68">
        <f t="shared" si="3"/>
        <v>91.66666666666666</v>
      </c>
      <c r="I23" s="66">
        <v>0</v>
      </c>
      <c r="J23" s="69" t="str">
        <f t="shared" si="4"/>
        <v>  -</v>
      </c>
      <c r="K23" s="70"/>
      <c r="L23" s="70"/>
    </row>
    <row r="24" spans="1:12" s="71" customFormat="1" ht="16.5" customHeight="1">
      <c r="A24" s="72" t="s">
        <v>24</v>
      </c>
      <c r="B24" s="66">
        <f t="shared" si="0"/>
        <v>355</v>
      </c>
      <c r="C24" s="66">
        <v>355</v>
      </c>
      <c r="D24" s="66">
        <v>0</v>
      </c>
      <c r="E24" s="66">
        <f t="shared" si="1"/>
        <v>333</v>
      </c>
      <c r="F24" s="67">
        <f t="shared" si="2"/>
        <v>93.80281690140845</v>
      </c>
      <c r="G24" s="66">
        <v>333</v>
      </c>
      <c r="H24" s="68">
        <f t="shared" si="3"/>
        <v>93.80281690140845</v>
      </c>
      <c r="I24" s="66">
        <v>0</v>
      </c>
      <c r="J24" s="69" t="str">
        <f t="shared" si="4"/>
        <v>  -</v>
      </c>
      <c r="K24" s="70"/>
      <c r="L24" s="70"/>
    </row>
    <row r="25" spans="1:12" s="71" customFormat="1" ht="16.5" customHeight="1">
      <c r="A25" s="65" t="s">
        <v>25</v>
      </c>
      <c r="B25" s="66">
        <f t="shared" si="0"/>
        <v>2074</v>
      </c>
      <c r="C25" s="66">
        <v>2050</v>
      </c>
      <c r="D25" s="66">
        <v>24</v>
      </c>
      <c r="E25" s="66">
        <f t="shared" si="1"/>
        <v>2034</v>
      </c>
      <c r="F25" s="67">
        <f t="shared" si="2"/>
        <v>98.07135969141754</v>
      </c>
      <c r="G25" s="66">
        <v>2011</v>
      </c>
      <c r="H25" s="68">
        <f t="shared" si="3"/>
        <v>98.09756097560975</v>
      </c>
      <c r="I25" s="66">
        <v>23</v>
      </c>
      <c r="J25" s="69">
        <f t="shared" si="4"/>
        <v>95.83333333333334</v>
      </c>
      <c r="K25" s="70"/>
      <c r="L25" s="70"/>
    </row>
    <row r="26" spans="1:12" s="71" customFormat="1" ht="16.5" customHeight="1">
      <c r="A26" s="72" t="s">
        <v>26</v>
      </c>
      <c r="B26" s="66">
        <f t="shared" si="0"/>
        <v>11531</v>
      </c>
      <c r="C26" s="66">
        <v>6818</v>
      </c>
      <c r="D26" s="66">
        <v>4713</v>
      </c>
      <c r="E26" s="66">
        <f t="shared" si="1"/>
        <v>10747</v>
      </c>
      <c r="F26" s="67">
        <f t="shared" si="2"/>
        <v>93.20093660567167</v>
      </c>
      <c r="G26" s="66">
        <v>6240</v>
      </c>
      <c r="H26" s="68">
        <f t="shared" si="3"/>
        <v>91.52244059841595</v>
      </c>
      <c r="I26" s="66">
        <v>4507</v>
      </c>
      <c r="J26" s="69">
        <f t="shared" si="4"/>
        <v>95.6291109696584</v>
      </c>
      <c r="K26" s="70"/>
      <c r="L26" s="70"/>
    </row>
    <row r="27" spans="1:12" s="71" customFormat="1" ht="16.5" customHeight="1">
      <c r="A27" s="72" t="s">
        <v>27</v>
      </c>
      <c r="B27" s="66">
        <f t="shared" si="0"/>
        <v>570</v>
      </c>
      <c r="C27" s="66">
        <v>563</v>
      </c>
      <c r="D27" s="66">
        <v>7</v>
      </c>
      <c r="E27" s="66">
        <f t="shared" si="1"/>
        <v>534</v>
      </c>
      <c r="F27" s="67">
        <f t="shared" si="2"/>
        <v>93.6842105263158</v>
      </c>
      <c r="G27" s="66">
        <v>527</v>
      </c>
      <c r="H27" s="68">
        <f t="shared" si="3"/>
        <v>93.60568383658969</v>
      </c>
      <c r="I27" s="66">
        <v>7</v>
      </c>
      <c r="J27" s="69">
        <f t="shared" si="4"/>
        <v>100</v>
      </c>
      <c r="K27" s="70"/>
      <c r="L27" s="70"/>
    </row>
    <row r="28" spans="1:12" s="71" customFormat="1" ht="16.5" customHeight="1">
      <c r="A28" s="65" t="s">
        <v>28</v>
      </c>
      <c r="B28" s="66">
        <f t="shared" si="0"/>
        <v>1627</v>
      </c>
      <c r="C28" s="66">
        <v>1066</v>
      </c>
      <c r="D28" s="66">
        <v>561</v>
      </c>
      <c r="E28" s="66">
        <f t="shared" si="1"/>
        <v>1588</v>
      </c>
      <c r="F28" s="67">
        <f t="shared" si="2"/>
        <v>97.60295021511986</v>
      </c>
      <c r="G28" s="66">
        <v>1042</v>
      </c>
      <c r="H28" s="68">
        <f t="shared" si="3"/>
        <v>97.74859287054409</v>
      </c>
      <c r="I28" s="66">
        <v>546</v>
      </c>
      <c r="J28" s="69">
        <f t="shared" si="4"/>
        <v>97.32620320855615</v>
      </c>
      <c r="K28" s="70"/>
      <c r="L28" s="70"/>
    </row>
    <row r="29" spans="1:12" s="71" customFormat="1" ht="16.5" customHeight="1">
      <c r="A29" s="65" t="s">
        <v>29</v>
      </c>
      <c r="B29" s="66">
        <f t="shared" si="0"/>
        <v>270</v>
      </c>
      <c r="C29" s="66">
        <v>193</v>
      </c>
      <c r="D29" s="66">
        <v>77</v>
      </c>
      <c r="E29" s="66">
        <f t="shared" si="1"/>
        <v>263</v>
      </c>
      <c r="F29" s="67">
        <f t="shared" si="2"/>
        <v>97.4074074074074</v>
      </c>
      <c r="G29" s="66">
        <v>186</v>
      </c>
      <c r="H29" s="68">
        <f t="shared" si="3"/>
        <v>96.37305699481865</v>
      </c>
      <c r="I29" s="66">
        <v>77</v>
      </c>
      <c r="J29" s="69">
        <f t="shared" si="4"/>
        <v>100</v>
      </c>
      <c r="K29" s="70"/>
      <c r="L29" s="70"/>
    </row>
    <row r="30" spans="1:12" s="71" customFormat="1" ht="16.5" customHeight="1">
      <c r="A30" s="65" t="s">
        <v>30</v>
      </c>
      <c r="B30" s="66">
        <f t="shared" si="0"/>
        <v>590</v>
      </c>
      <c r="C30" s="66">
        <v>590</v>
      </c>
      <c r="D30" s="66">
        <v>0</v>
      </c>
      <c r="E30" s="66">
        <f t="shared" si="1"/>
        <v>571</v>
      </c>
      <c r="F30" s="67">
        <f t="shared" si="2"/>
        <v>96.77966101694915</v>
      </c>
      <c r="G30" s="66">
        <v>571</v>
      </c>
      <c r="H30" s="68">
        <f t="shared" si="3"/>
        <v>96.77966101694915</v>
      </c>
      <c r="I30" s="66">
        <v>0</v>
      </c>
      <c r="J30" s="69" t="str">
        <f t="shared" si="4"/>
        <v>  -</v>
      </c>
      <c r="K30" s="70"/>
      <c r="L30" s="70"/>
    </row>
    <row r="31" spans="1:12" s="71" customFormat="1" ht="16.5" customHeight="1">
      <c r="A31" s="72" t="s">
        <v>31</v>
      </c>
      <c r="B31" s="66">
        <f t="shared" si="0"/>
        <v>1190</v>
      </c>
      <c r="C31" s="66">
        <v>1171</v>
      </c>
      <c r="D31" s="66">
        <v>19</v>
      </c>
      <c r="E31" s="66">
        <f t="shared" si="1"/>
        <v>1111</v>
      </c>
      <c r="F31" s="67">
        <f t="shared" si="2"/>
        <v>93.36134453781513</v>
      </c>
      <c r="G31" s="66">
        <v>1093</v>
      </c>
      <c r="H31" s="68">
        <f t="shared" si="3"/>
        <v>93.33902647309992</v>
      </c>
      <c r="I31" s="66">
        <v>18</v>
      </c>
      <c r="J31" s="69">
        <f t="shared" si="4"/>
        <v>94.73684210526315</v>
      </c>
      <c r="K31" s="70"/>
      <c r="L31" s="70"/>
    </row>
    <row r="32" spans="1:12" s="71" customFormat="1" ht="16.5" customHeight="1">
      <c r="A32" s="72" t="s">
        <v>32</v>
      </c>
      <c r="B32" s="66">
        <f t="shared" si="0"/>
        <v>355</v>
      </c>
      <c r="C32" s="66">
        <v>346</v>
      </c>
      <c r="D32" s="66">
        <v>9</v>
      </c>
      <c r="E32" s="66">
        <f t="shared" si="1"/>
        <v>349</v>
      </c>
      <c r="F32" s="67">
        <f t="shared" si="2"/>
        <v>98.30985915492958</v>
      </c>
      <c r="G32" s="66">
        <v>340</v>
      </c>
      <c r="H32" s="68">
        <f t="shared" si="3"/>
        <v>98.26589595375722</v>
      </c>
      <c r="I32" s="66">
        <v>9</v>
      </c>
      <c r="J32" s="69">
        <f t="shared" si="4"/>
        <v>100</v>
      </c>
      <c r="K32" s="70"/>
      <c r="L32" s="70"/>
    </row>
    <row r="33" spans="1:12" s="71" customFormat="1" ht="16.5" customHeight="1">
      <c r="A33" s="65" t="s">
        <v>47</v>
      </c>
      <c r="B33" s="66">
        <f t="shared" si="0"/>
        <v>109</v>
      </c>
      <c r="C33" s="66">
        <v>108</v>
      </c>
      <c r="D33" s="66">
        <v>1</v>
      </c>
      <c r="E33" s="66">
        <f t="shared" si="1"/>
        <v>101</v>
      </c>
      <c r="F33" s="67">
        <f t="shared" si="2"/>
        <v>92.66055045871559</v>
      </c>
      <c r="G33" s="66">
        <v>100</v>
      </c>
      <c r="H33" s="68">
        <f t="shared" si="3"/>
        <v>92.5925925925926</v>
      </c>
      <c r="I33" s="66">
        <v>1</v>
      </c>
      <c r="J33" s="69">
        <f t="shared" si="4"/>
        <v>100</v>
      </c>
      <c r="K33" s="70"/>
      <c r="L33" s="70"/>
    </row>
    <row r="34" spans="1:12" s="71" customFormat="1" ht="16.5" customHeight="1">
      <c r="A34" s="72" t="s">
        <v>33</v>
      </c>
      <c r="B34" s="66">
        <f t="shared" si="0"/>
        <v>549</v>
      </c>
      <c r="C34" s="66">
        <v>534</v>
      </c>
      <c r="D34" s="66">
        <v>15</v>
      </c>
      <c r="E34" s="66">
        <f t="shared" si="1"/>
        <v>505</v>
      </c>
      <c r="F34" s="67">
        <f t="shared" si="2"/>
        <v>91.98542805100182</v>
      </c>
      <c r="G34" s="66">
        <v>492</v>
      </c>
      <c r="H34" s="68">
        <f t="shared" si="3"/>
        <v>92.13483146067416</v>
      </c>
      <c r="I34" s="66">
        <v>13</v>
      </c>
      <c r="J34" s="69">
        <f t="shared" si="4"/>
        <v>86.66666666666667</v>
      </c>
      <c r="K34" s="70"/>
      <c r="L34" s="70"/>
    </row>
    <row r="35" spans="1:12" s="71" customFormat="1" ht="16.5" customHeight="1">
      <c r="A35" s="72" t="s">
        <v>48</v>
      </c>
      <c r="B35" s="66">
        <f t="shared" si="0"/>
        <v>7077</v>
      </c>
      <c r="C35" s="66">
        <v>4623</v>
      </c>
      <c r="D35" s="66">
        <v>2454</v>
      </c>
      <c r="E35" s="66">
        <f t="shared" si="1"/>
        <v>6521</v>
      </c>
      <c r="F35" s="67">
        <f t="shared" si="2"/>
        <v>92.14356365691677</v>
      </c>
      <c r="G35" s="66">
        <v>4526</v>
      </c>
      <c r="H35" s="68">
        <f t="shared" si="3"/>
        <v>97.90179537097123</v>
      </c>
      <c r="I35" s="66">
        <v>1995</v>
      </c>
      <c r="J35" s="69">
        <f t="shared" si="4"/>
        <v>81.2958435207824</v>
      </c>
      <c r="K35" s="70"/>
      <c r="L35" s="70"/>
    </row>
    <row r="36" spans="1:12" s="71" customFormat="1" ht="16.5" customHeight="1">
      <c r="A36" s="72" t="s">
        <v>49</v>
      </c>
      <c r="B36" s="66">
        <f t="shared" si="0"/>
        <v>156</v>
      </c>
      <c r="C36" s="66">
        <v>120</v>
      </c>
      <c r="D36" s="66">
        <v>36</v>
      </c>
      <c r="E36" s="66">
        <f t="shared" si="1"/>
        <v>148</v>
      </c>
      <c r="F36" s="67">
        <f t="shared" si="2"/>
        <v>94.87179487179486</v>
      </c>
      <c r="G36" s="66">
        <v>114</v>
      </c>
      <c r="H36" s="68">
        <f t="shared" si="3"/>
        <v>95</v>
      </c>
      <c r="I36" s="66">
        <v>34</v>
      </c>
      <c r="J36" s="69">
        <f t="shared" si="4"/>
        <v>94.44444444444444</v>
      </c>
      <c r="K36" s="70"/>
      <c r="L36" s="70"/>
    </row>
    <row r="37" spans="1:12" s="71" customFormat="1" ht="16.5" customHeight="1">
      <c r="A37" s="72" t="s">
        <v>34</v>
      </c>
      <c r="B37" s="66">
        <f t="shared" si="0"/>
        <v>3563</v>
      </c>
      <c r="C37" s="66">
        <v>1756</v>
      </c>
      <c r="D37" s="66">
        <v>1807</v>
      </c>
      <c r="E37" s="66">
        <f t="shared" si="1"/>
        <v>3164</v>
      </c>
      <c r="F37" s="67">
        <f t="shared" si="2"/>
        <v>88.8015717092338</v>
      </c>
      <c r="G37" s="66">
        <v>1674</v>
      </c>
      <c r="H37" s="68">
        <f t="shared" si="3"/>
        <v>95.33029612756265</v>
      </c>
      <c r="I37" s="66">
        <v>1490</v>
      </c>
      <c r="J37" s="69">
        <f t="shared" si="4"/>
        <v>82.45711123408965</v>
      </c>
      <c r="K37" s="70"/>
      <c r="L37" s="70"/>
    </row>
    <row r="38" spans="1:12" s="71" customFormat="1" ht="16.5" customHeight="1">
      <c r="A38" s="72" t="s">
        <v>35</v>
      </c>
      <c r="B38" s="66">
        <f t="shared" si="0"/>
        <v>3295</v>
      </c>
      <c r="C38" s="66">
        <v>1921</v>
      </c>
      <c r="D38" s="66">
        <v>1374</v>
      </c>
      <c r="E38" s="66">
        <f t="shared" si="1"/>
        <v>3245</v>
      </c>
      <c r="F38" s="67">
        <f t="shared" si="2"/>
        <v>98.48254931714719</v>
      </c>
      <c r="G38" s="66">
        <v>1898</v>
      </c>
      <c r="H38" s="68">
        <f t="shared" si="3"/>
        <v>98.80270692347736</v>
      </c>
      <c r="I38" s="66">
        <v>1347</v>
      </c>
      <c r="J38" s="69">
        <f t="shared" si="4"/>
        <v>98.0349344978166</v>
      </c>
      <c r="K38" s="70"/>
      <c r="L38" s="70"/>
    </row>
    <row r="39" spans="1:12" s="71" customFormat="1" ht="16.5" customHeight="1">
      <c r="A39" s="73" t="s">
        <v>50</v>
      </c>
      <c r="B39" s="66">
        <f aca="true" t="shared" si="5" ref="B39:B70">C39+D39</f>
        <v>3525</v>
      </c>
      <c r="C39" s="66">
        <v>3227</v>
      </c>
      <c r="D39" s="66">
        <v>298</v>
      </c>
      <c r="E39" s="66">
        <f aca="true" t="shared" si="6" ref="E39:E67">IF(I39+G39=0,"  ",I39+G39)</f>
        <v>3381</v>
      </c>
      <c r="F39" s="67">
        <f aca="true" t="shared" si="7" ref="F39:F70">IF(OR(E39=0,B39=0),"  ",E39/B39*100)</f>
        <v>95.91489361702128</v>
      </c>
      <c r="G39" s="66">
        <v>3087</v>
      </c>
      <c r="H39" s="68">
        <f aca="true" t="shared" si="8" ref="H39:H70">IF(OR(G39=0,C39=0),"  ",G39/C39*100)</f>
        <v>95.66160520607376</v>
      </c>
      <c r="I39" s="66">
        <v>294</v>
      </c>
      <c r="J39" s="69">
        <f aca="true" t="shared" si="9" ref="J39:J70">IF(OR(I39=0,D39=0),"  -",I39/D39*100)</f>
        <v>98.65771812080537</v>
      </c>
      <c r="K39" s="70"/>
      <c r="L39" s="70"/>
    </row>
    <row r="40" spans="1:12" s="71" customFormat="1" ht="16.5" customHeight="1">
      <c r="A40" s="73" t="s">
        <v>51</v>
      </c>
      <c r="B40" s="66">
        <f t="shared" si="5"/>
        <v>19342</v>
      </c>
      <c r="C40" s="66">
        <v>18203</v>
      </c>
      <c r="D40" s="66">
        <v>1139</v>
      </c>
      <c r="E40" s="66">
        <f t="shared" si="6"/>
        <v>18436</v>
      </c>
      <c r="F40" s="67">
        <f t="shared" si="7"/>
        <v>95.31589287560749</v>
      </c>
      <c r="G40" s="66">
        <v>17309</v>
      </c>
      <c r="H40" s="68">
        <f t="shared" si="8"/>
        <v>95.08872163929023</v>
      </c>
      <c r="I40" s="66">
        <v>1127</v>
      </c>
      <c r="J40" s="69">
        <f t="shared" si="9"/>
        <v>98.94644424934152</v>
      </c>
      <c r="K40" s="70"/>
      <c r="L40" s="70"/>
    </row>
    <row r="41" spans="1:12" s="71" customFormat="1" ht="16.5" customHeight="1">
      <c r="A41" s="73" t="s">
        <v>52</v>
      </c>
      <c r="B41" s="66">
        <f t="shared" si="5"/>
        <v>22356</v>
      </c>
      <c r="C41" s="66">
        <v>22276</v>
      </c>
      <c r="D41" s="66">
        <v>80</v>
      </c>
      <c r="E41" s="66">
        <f t="shared" si="6"/>
        <v>22275</v>
      </c>
      <c r="F41" s="67">
        <f t="shared" si="7"/>
        <v>99.63768115942028</v>
      </c>
      <c r="G41" s="66">
        <v>22196</v>
      </c>
      <c r="H41" s="68">
        <f t="shared" si="8"/>
        <v>99.64086909678578</v>
      </c>
      <c r="I41" s="66">
        <v>79</v>
      </c>
      <c r="J41" s="69">
        <f t="shared" si="9"/>
        <v>98.75</v>
      </c>
      <c r="K41" s="70"/>
      <c r="L41" s="70"/>
    </row>
    <row r="42" spans="1:12" s="71" customFormat="1" ht="16.5" customHeight="1">
      <c r="A42" s="73" t="s">
        <v>53</v>
      </c>
      <c r="B42" s="66">
        <f t="shared" si="5"/>
        <v>2091</v>
      </c>
      <c r="C42" s="66">
        <v>2018</v>
      </c>
      <c r="D42" s="66">
        <v>73</v>
      </c>
      <c r="E42" s="66">
        <f t="shared" si="6"/>
        <v>2055</v>
      </c>
      <c r="F42" s="67">
        <f t="shared" si="7"/>
        <v>98.27833572453372</v>
      </c>
      <c r="G42" s="66">
        <v>1982</v>
      </c>
      <c r="H42" s="68">
        <f t="shared" si="8"/>
        <v>98.21605550049554</v>
      </c>
      <c r="I42" s="66">
        <v>73</v>
      </c>
      <c r="J42" s="69">
        <f t="shared" si="9"/>
        <v>100</v>
      </c>
      <c r="K42" s="70"/>
      <c r="L42" s="70"/>
    </row>
    <row r="43" spans="1:12" s="71" customFormat="1" ht="16.5" customHeight="1">
      <c r="A43" s="73" t="s">
        <v>54</v>
      </c>
      <c r="B43" s="66">
        <f t="shared" si="5"/>
        <v>133365</v>
      </c>
      <c r="C43" s="66">
        <v>122281</v>
      </c>
      <c r="D43" s="66">
        <v>11084</v>
      </c>
      <c r="E43" s="66">
        <f t="shared" si="6"/>
        <v>130135</v>
      </c>
      <c r="F43" s="67">
        <f t="shared" si="7"/>
        <v>97.5780752071383</v>
      </c>
      <c r="G43" s="66">
        <v>119336</v>
      </c>
      <c r="H43" s="68">
        <f t="shared" si="8"/>
        <v>97.59161276077232</v>
      </c>
      <c r="I43" s="66">
        <v>10799</v>
      </c>
      <c r="J43" s="69">
        <f t="shared" si="9"/>
        <v>97.42872609166366</v>
      </c>
      <c r="K43" s="70"/>
      <c r="L43" s="70"/>
    </row>
    <row r="44" spans="1:12" s="71" customFormat="1" ht="16.5" customHeight="1">
      <c r="A44" s="73" t="s">
        <v>55</v>
      </c>
      <c r="B44" s="66">
        <f t="shared" si="5"/>
        <v>29456</v>
      </c>
      <c r="C44" s="66">
        <v>28588</v>
      </c>
      <c r="D44" s="66">
        <v>868</v>
      </c>
      <c r="E44" s="66">
        <f t="shared" si="6"/>
        <v>24999</v>
      </c>
      <c r="F44" s="67">
        <f t="shared" si="7"/>
        <v>84.86895708853883</v>
      </c>
      <c r="G44" s="66">
        <v>24196</v>
      </c>
      <c r="H44" s="68">
        <f t="shared" si="8"/>
        <v>84.63691059185672</v>
      </c>
      <c r="I44" s="66">
        <v>803</v>
      </c>
      <c r="J44" s="69">
        <f t="shared" si="9"/>
        <v>92.51152073732719</v>
      </c>
      <c r="K44" s="70"/>
      <c r="L44" s="70"/>
    </row>
    <row r="45" spans="1:12" s="71" customFormat="1" ht="16.5" customHeight="1">
      <c r="A45" s="73" t="s">
        <v>56</v>
      </c>
      <c r="B45" s="66">
        <f t="shared" si="5"/>
        <v>294588</v>
      </c>
      <c r="C45" s="66">
        <v>282514</v>
      </c>
      <c r="D45" s="66">
        <v>12074</v>
      </c>
      <c r="E45" s="66">
        <f t="shared" si="6"/>
        <v>292548</v>
      </c>
      <c r="F45" s="67">
        <f t="shared" si="7"/>
        <v>99.30750743411136</v>
      </c>
      <c r="G45" s="66">
        <v>280899</v>
      </c>
      <c r="H45" s="68">
        <f t="shared" si="8"/>
        <v>99.42834691378127</v>
      </c>
      <c r="I45" s="66">
        <v>11649</v>
      </c>
      <c r="J45" s="69">
        <f t="shared" si="9"/>
        <v>96.48003975484512</v>
      </c>
      <c r="K45" s="70"/>
      <c r="L45" s="70"/>
    </row>
    <row r="46" spans="1:12" s="71" customFormat="1" ht="16.5" customHeight="1">
      <c r="A46" s="73" t="s">
        <v>57</v>
      </c>
      <c r="B46" s="66">
        <f t="shared" si="5"/>
        <v>202291</v>
      </c>
      <c r="C46" s="66">
        <v>192714</v>
      </c>
      <c r="D46" s="66">
        <v>9577</v>
      </c>
      <c r="E46" s="66">
        <f t="shared" si="6"/>
        <v>179051</v>
      </c>
      <c r="F46" s="67">
        <f t="shared" si="7"/>
        <v>88.51159962628095</v>
      </c>
      <c r="G46" s="66">
        <v>169560</v>
      </c>
      <c r="H46" s="68">
        <f t="shared" si="8"/>
        <v>87.985304648339</v>
      </c>
      <c r="I46" s="66">
        <v>9491</v>
      </c>
      <c r="J46" s="69">
        <f t="shared" si="9"/>
        <v>99.10201524485747</v>
      </c>
      <c r="K46" s="70"/>
      <c r="L46" s="70"/>
    </row>
    <row r="47" spans="1:12" s="71" customFormat="1" ht="16.5" customHeight="1">
      <c r="A47" s="73" t="s">
        <v>58</v>
      </c>
      <c r="B47" s="66">
        <f t="shared" si="5"/>
        <v>182544</v>
      </c>
      <c r="C47" s="66">
        <v>156756</v>
      </c>
      <c r="D47" s="66">
        <v>25788</v>
      </c>
      <c r="E47" s="66">
        <f t="shared" si="6"/>
        <v>182091</v>
      </c>
      <c r="F47" s="67">
        <f t="shared" si="7"/>
        <v>99.75184065211675</v>
      </c>
      <c r="G47" s="66">
        <v>156366</v>
      </c>
      <c r="H47" s="68">
        <f t="shared" si="8"/>
        <v>99.75120569547578</v>
      </c>
      <c r="I47" s="66">
        <v>25725</v>
      </c>
      <c r="J47" s="69">
        <f t="shared" si="9"/>
        <v>99.7557003257329</v>
      </c>
      <c r="K47" s="70"/>
      <c r="L47" s="70"/>
    </row>
    <row r="48" spans="1:12" s="71" customFormat="1" ht="16.5" customHeight="1">
      <c r="A48" s="73" t="s">
        <v>59</v>
      </c>
      <c r="B48" s="66">
        <f t="shared" si="5"/>
        <v>28383</v>
      </c>
      <c r="C48" s="66">
        <v>26448</v>
      </c>
      <c r="D48" s="66">
        <v>1935</v>
      </c>
      <c r="E48" s="66">
        <f t="shared" si="6"/>
        <v>28214</v>
      </c>
      <c r="F48" s="67">
        <f t="shared" si="7"/>
        <v>99.40457315999014</v>
      </c>
      <c r="G48" s="66">
        <v>26290</v>
      </c>
      <c r="H48" s="68">
        <f t="shared" si="8"/>
        <v>99.40260133091348</v>
      </c>
      <c r="I48" s="66">
        <v>1924</v>
      </c>
      <c r="J48" s="69">
        <f t="shared" si="9"/>
        <v>99.43152454780362</v>
      </c>
      <c r="K48" s="70"/>
      <c r="L48" s="70"/>
    </row>
    <row r="49" spans="1:12" s="71" customFormat="1" ht="16.5" customHeight="1">
      <c r="A49" s="73" t="s">
        <v>60</v>
      </c>
      <c r="B49" s="66">
        <f t="shared" si="5"/>
        <v>55079</v>
      </c>
      <c r="C49" s="66">
        <v>38699</v>
      </c>
      <c r="D49" s="66">
        <v>16380</v>
      </c>
      <c r="E49" s="66">
        <f t="shared" si="6"/>
        <v>54246</v>
      </c>
      <c r="F49" s="67">
        <f t="shared" si="7"/>
        <v>98.48762686323282</v>
      </c>
      <c r="G49" s="66">
        <v>38046</v>
      </c>
      <c r="H49" s="68">
        <f t="shared" si="8"/>
        <v>98.31261789710328</v>
      </c>
      <c r="I49" s="66">
        <v>16200</v>
      </c>
      <c r="J49" s="69">
        <f t="shared" si="9"/>
        <v>98.9010989010989</v>
      </c>
      <c r="K49" s="70"/>
      <c r="L49" s="70"/>
    </row>
    <row r="50" spans="1:12" s="71" customFormat="1" ht="16.5" customHeight="1">
      <c r="A50" s="73" t="s">
        <v>61</v>
      </c>
      <c r="B50" s="66">
        <f t="shared" si="5"/>
        <v>82186</v>
      </c>
      <c r="C50" s="66">
        <v>12377</v>
      </c>
      <c r="D50" s="66">
        <v>69809</v>
      </c>
      <c r="E50" s="66">
        <f t="shared" si="6"/>
        <v>80736</v>
      </c>
      <c r="F50" s="67">
        <f t="shared" si="7"/>
        <v>98.23570924488357</v>
      </c>
      <c r="G50" s="66">
        <v>12032</v>
      </c>
      <c r="H50" s="68">
        <f t="shared" si="8"/>
        <v>97.21257170558295</v>
      </c>
      <c r="I50" s="66">
        <v>68704</v>
      </c>
      <c r="J50" s="69">
        <f t="shared" si="9"/>
        <v>98.41710954174964</v>
      </c>
      <c r="K50" s="70"/>
      <c r="L50" s="70"/>
    </row>
    <row r="51" spans="1:12" s="71" customFormat="1" ht="16.5" customHeight="1">
      <c r="A51" s="73" t="s">
        <v>62</v>
      </c>
      <c r="B51" s="66">
        <f t="shared" si="5"/>
        <v>158</v>
      </c>
      <c r="C51" s="66">
        <v>134</v>
      </c>
      <c r="D51" s="66">
        <v>24</v>
      </c>
      <c r="E51" s="66">
        <f t="shared" si="6"/>
        <v>148</v>
      </c>
      <c r="F51" s="67">
        <f t="shared" si="7"/>
        <v>93.67088607594937</v>
      </c>
      <c r="G51" s="66">
        <v>128</v>
      </c>
      <c r="H51" s="68">
        <f t="shared" si="8"/>
        <v>95.52238805970148</v>
      </c>
      <c r="I51" s="66">
        <v>20</v>
      </c>
      <c r="J51" s="69">
        <f t="shared" si="9"/>
        <v>83.33333333333334</v>
      </c>
      <c r="K51" s="70"/>
      <c r="L51" s="70"/>
    </row>
    <row r="52" spans="1:12" s="71" customFormat="1" ht="16.5" customHeight="1">
      <c r="A52" s="73" t="s">
        <v>63</v>
      </c>
      <c r="B52" s="66">
        <f t="shared" si="5"/>
        <v>1573</v>
      </c>
      <c r="C52" s="66">
        <v>1371</v>
      </c>
      <c r="D52" s="66">
        <v>202</v>
      </c>
      <c r="E52" s="66">
        <f t="shared" si="6"/>
        <v>1556</v>
      </c>
      <c r="F52" s="67">
        <f t="shared" si="7"/>
        <v>98.9192625556262</v>
      </c>
      <c r="G52" s="66">
        <v>1355</v>
      </c>
      <c r="H52" s="68">
        <f t="shared" si="8"/>
        <v>98.83296863603209</v>
      </c>
      <c r="I52" s="66">
        <v>201</v>
      </c>
      <c r="J52" s="69">
        <f t="shared" si="9"/>
        <v>99.5049504950495</v>
      </c>
      <c r="K52" s="70"/>
      <c r="L52" s="70"/>
    </row>
    <row r="53" spans="1:12" s="71" customFormat="1" ht="16.5" customHeight="1">
      <c r="A53" s="73" t="s">
        <v>64</v>
      </c>
      <c r="B53" s="66">
        <f t="shared" si="5"/>
        <v>132998</v>
      </c>
      <c r="C53" s="66">
        <v>132498</v>
      </c>
      <c r="D53" s="66">
        <v>500</v>
      </c>
      <c r="E53" s="66">
        <f t="shared" si="6"/>
        <v>132332</v>
      </c>
      <c r="F53" s="67">
        <f t="shared" si="7"/>
        <v>99.49924059008406</v>
      </c>
      <c r="G53" s="66">
        <v>131855</v>
      </c>
      <c r="H53" s="68">
        <f t="shared" si="8"/>
        <v>99.5147096559948</v>
      </c>
      <c r="I53" s="66">
        <v>477</v>
      </c>
      <c r="J53" s="69">
        <f t="shared" si="9"/>
        <v>95.39999999999999</v>
      </c>
      <c r="K53" s="70"/>
      <c r="L53" s="70"/>
    </row>
    <row r="54" spans="1:12" s="71" customFormat="1" ht="16.5" customHeight="1">
      <c r="A54" s="73" t="s">
        <v>65</v>
      </c>
      <c r="B54" s="66">
        <f t="shared" si="5"/>
        <v>42860</v>
      </c>
      <c r="C54" s="66">
        <v>7707</v>
      </c>
      <c r="D54" s="66">
        <v>35153</v>
      </c>
      <c r="E54" s="66">
        <f t="shared" si="6"/>
        <v>42580</v>
      </c>
      <c r="F54" s="67">
        <f t="shared" si="7"/>
        <v>99.34671021931871</v>
      </c>
      <c r="G54" s="66">
        <v>7442</v>
      </c>
      <c r="H54" s="68">
        <f t="shared" si="8"/>
        <v>96.56156740625406</v>
      </c>
      <c r="I54" s="66">
        <v>35138</v>
      </c>
      <c r="J54" s="69">
        <f t="shared" si="9"/>
        <v>99.95732938867238</v>
      </c>
      <c r="K54" s="70"/>
      <c r="L54" s="70"/>
    </row>
    <row r="55" spans="1:12" s="71" customFormat="1" ht="16.5" customHeight="1">
      <c r="A55" s="73" t="s">
        <v>66</v>
      </c>
      <c r="B55" s="66">
        <f t="shared" si="5"/>
        <v>3074</v>
      </c>
      <c r="C55" s="66">
        <v>2550</v>
      </c>
      <c r="D55" s="66">
        <v>524</v>
      </c>
      <c r="E55" s="66">
        <f t="shared" si="6"/>
        <v>3054</v>
      </c>
      <c r="F55" s="67">
        <f t="shared" si="7"/>
        <v>99.34938191281718</v>
      </c>
      <c r="G55" s="66">
        <v>2531</v>
      </c>
      <c r="H55" s="68">
        <f t="shared" si="8"/>
        <v>99.25490196078431</v>
      </c>
      <c r="I55" s="66">
        <v>523</v>
      </c>
      <c r="J55" s="69">
        <f t="shared" si="9"/>
        <v>99.80916030534351</v>
      </c>
      <c r="K55" s="70"/>
      <c r="L55" s="70"/>
    </row>
    <row r="56" spans="1:12" s="71" customFormat="1" ht="16.5" customHeight="1">
      <c r="A56" s="73" t="s">
        <v>67</v>
      </c>
      <c r="B56" s="66">
        <f t="shared" si="5"/>
        <v>98523</v>
      </c>
      <c r="C56" s="66">
        <v>83950</v>
      </c>
      <c r="D56" s="66">
        <v>14573</v>
      </c>
      <c r="E56" s="66">
        <f t="shared" si="6"/>
        <v>96468</v>
      </c>
      <c r="F56" s="67">
        <f t="shared" si="7"/>
        <v>97.91419262507232</v>
      </c>
      <c r="G56" s="66">
        <v>82900</v>
      </c>
      <c r="H56" s="68">
        <f t="shared" si="8"/>
        <v>98.74925550923169</v>
      </c>
      <c r="I56" s="66">
        <v>13568</v>
      </c>
      <c r="J56" s="69">
        <f t="shared" si="9"/>
        <v>93.10368489672682</v>
      </c>
      <c r="K56" s="70"/>
      <c r="L56" s="70"/>
    </row>
    <row r="57" spans="1:12" s="71" customFormat="1" ht="16.5" customHeight="1">
      <c r="A57" s="73" t="s">
        <v>68</v>
      </c>
      <c r="B57" s="66">
        <f t="shared" si="5"/>
        <v>54715</v>
      </c>
      <c r="C57" s="66">
        <v>54651</v>
      </c>
      <c r="D57" s="66">
        <v>64</v>
      </c>
      <c r="E57" s="66">
        <f t="shared" si="6"/>
        <v>54408</v>
      </c>
      <c r="F57" s="67">
        <f t="shared" si="7"/>
        <v>99.43891071918122</v>
      </c>
      <c r="G57" s="66">
        <v>54347</v>
      </c>
      <c r="H57" s="68">
        <f t="shared" si="8"/>
        <v>99.44374302391539</v>
      </c>
      <c r="I57" s="66">
        <v>61</v>
      </c>
      <c r="J57" s="69">
        <f t="shared" si="9"/>
        <v>95.3125</v>
      </c>
      <c r="K57" s="70"/>
      <c r="L57" s="70"/>
    </row>
    <row r="58" spans="1:12" s="71" customFormat="1" ht="16.5" customHeight="1">
      <c r="A58" s="73" t="s">
        <v>69</v>
      </c>
      <c r="B58" s="66">
        <f t="shared" si="5"/>
        <v>69049</v>
      </c>
      <c r="C58" s="66">
        <v>66755</v>
      </c>
      <c r="D58" s="66">
        <v>2294</v>
      </c>
      <c r="E58" s="66">
        <f t="shared" si="6"/>
        <v>68025</v>
      </c>
      <c r="F58" s="67">
        <f t="shared" si="7"/>
        <v>98.51699517733783</v>
      </c>
      <c r="G58" s="66">
        <v>65915</v>
      </c>
      <c r="H58" s="68">
        <f t="shared" si="8"/>
        <v>98.74166729083964</v>
      </c>
      <c r="I58" s="66">
        <v>2110</v>
      </c>
      <c r="J58" s="69">
        <f t="shared" si="9"/>
        <v>91.97907585004359</v>
      </c>
      <c r="K58" s="70"/>
      <c r="L58" s="70"/>
    </row>
    <row r="59" spans="1:12" s="71" customFormat="1" ht="16.5" customHeight="1">
      <c r="A59" s="73" t="s">
        <v>70</v>
      </c>
      <c r="B59" s="66">
        <f t="shared" si="5"/>
        <v>6396</v>
      </c>
      <c r="C59" s="66">
        <v>3619</v>
      </c>
      <c r="D59" s="66">
        <v>2777</v>
      </c>
      <c r="E59" s="66">
        <f t="shared" si="6"/>
        <v>5802</v>
      </c>
      <c r="F59" s="67">
        <f t="shared" si="7"/>
        <v>90.71294559099438</v>
      </c>
      <c r="G59" s="66">
        <v>3183</v>
      </c>
      <c r="H59" s="68">
        <f t="shared" si="8"/>
        <v>87.95247305885604</v>
      </c>
      <c r="I59" s="66">
        <v>2619</v>
      </c>
      <c r="J59" s="69">
        <f t="shared" si="9"/>
        <v>94.3104069139359</v>
      </c>
      <c r="K59" s="70"/>
      <c r="L59" s="70"/>
    </row>
    <row r="60" spans="1:12" s="71" customFormat="1" ht="16.5" customHeight="1">
      <c r="A60" s="73" t="s">
        <v>71</v>
      </c>
      <c r="B60" s="66">
        <f t="shared" si="5"/>
        <v>13857</v>
      </c>
      <c r="C60" s="66">
        <v>10643</v>
      </c>
      <c r="D60" s="66">
        <v>3214</v>
      </c>
      <c r="E60" s="66">
        <f t="shared" si="6"/>
        <v>13768</v>
      </c>
      <c r="F60" s="67">
        <f t="shared" si="7"/>
        <v>99.35772533737462</v>
      </c>
      <c r="G60" s="66">
        <v>10555</v>
      </c>
      <c r="H60" s="68">
        <f t="shared" si="8"/>
        <v>99.1731654608663</v>
      </c>
      <c r="I60" s="66">
        <v>3213</v>
      </c>
      <c r="J60" s="69">
        <f t="shared" si="9"/>
        <v>99.96888612321095</v>
      </c>
      <c r="K60" s="70"/>
      <c r="L60" s="70"/>
    </row>
    <row r="61" spans="1:12" s="71" customFormat="1" ht="16.5" customHeight="1">
      <c r="A61" s="73" t="s">
        <v>72</v>
      </c>
      <c r="B61" s="66">
        <f t="shared" si="5"/>
        <v>243190</v>
      </c>
      <c r="C61" s="66">
        <f>SUM(C62:C67)</f>
        <v>199100</v>
      </c>
      <c r="D61" s="66">
        <f>SUM(D62:D67)</f>
        <v>44090</v>
      </c>
      <c r="E61" s="66">
        <f t="shared" si="6"/>
        <v>236101</v>
      </c>
      <c r="F61" s="67">
        <f t="shared" si="7"/>
        <v>97.08499527118714</v>
      </c>
      <c r="G61" s="66">
        <f>SUM(G62:G67)</f>
        <v>192205</v>
      </c>
      <c r="H61" s="68">
        <f t="shared" si="8"/>
        <v>96.53691612255149</v>
      </c>
      <c r="I61" s="66">
        <f>SUM(I62:I67)</f>
        <v>43896</v>
      </c>
      <c r="J61" s="69">
        <f t="shared" si="9"/>
        <v>99.55999092764799</v>
      </c>
      <c r="K61" s="70"/>
      <c r="L61" s="70"/>
    </row>
    <row r="62" spans="1:12" s="71" customFormat="1" ht="16.5" customHeight="1">
      <c r="A62" s="74" t="s">
        <v>36</v>
      </c>
      <c r="B62" s="66">
        <f t="shared" si="5"/>
        <v>336</v>
      </c>
      <c r="C62" s="66">
        <v>326</v>
      </c>
      <c r="D62" s="66">
        <v>10</v>
      </c>
      <c r="E62" s="66">
        <f t="shared" si="6"/>
        <v>264</v>
      </c>
      <c r="F62" s="67">
        <f t="shared" si="7"/>
        <v>78.57142857142857</v>
      </c>
      <c r="G62" s="66">
        <v>255</v>
      </c>
      <c r="H62" s="68">
        <f t="shared" si="8"/>
        <v>78.22085889570552</v>
      </c>
      <c r="I62" s="66">
        <v>9</v>
      </c>
      <c r="J62" s="69">
        <f t="shared" si="9"/>
        <v>90</v>
      </c>
      <c r="K62" s="70"/>
      <c r="L62" s="70"/>
    </row>
    <row r="63" spans="1:12" s="71" customFormat="1" ht="16.5" customHeight="1">
      <c r="A63" s="74" t="s">
        <v>37</v>
      </c>
      <c r="B63" s="66">
        <f t="shared" si="5"/>
        <v>81</v>
      </c>
      <c r="C63" s="66">
        <v>75</v>
      </c>
      <c r="D63" s="66">
        <v>6</v>
      </c>
      <c r="E63" s="66">
        <f t="shared" si="6"/>
        <v>77</v>
      </c>
      <c r="F63" s="67">
        <f t="shared" si="7"/>
        <v>95.06172839506173</v>
      </c>
      <c r="G63" s="66">
        <v>71</v>
      </c>
      <c r="H63" s="68">
        <f t="shared" si="8"/>
        <v>94.66666666666667</v>
      </c>
      <c r="I63" s="66">
        <v>6</v>
      </c>
      <c r="J63" s="69">
        <f t="shared" si="9"/>
        <v>100</v>
      </c>
      <c r="K63" s="70"/>
      <c r="L63" s="70"/>
    </row>
    <row r="64" spans="1:12" s="71" customFormat="1" ht="16.5" customHeight="1">
      <c r="A64" s="74" t="s">
        <v>73</v>
      </c>
      <c r="B64" s="66">
        <f t="shared" si="5"/>
        <v>190676</v>
      </c>
      <c r="C64" s="66">
        <v>146676</v>
      </c>
      <c r="D64" s="66">
        <v>44000</v>
      </c>
      <c r="E64" s="66">
        <f t="shared" si="6"/>
        <v>185737</v>
      </c>
      <c r="F64" s="67">
        <f t="shared" si="7"/>
        <v>97.40974218045271</v>
      </c>
      <c r="G64" s="66">
        <v>141925</v>
      </c>
      <c r="H64" s="68">
        <f t="shared" si="8"/>
        <v>96.7608879434945</v>
      </c>
      <c r="I64" s="66">
        <v>43812</v>
      </c>
      <c r="J64" s="69">
        <f t="shared" si="9"/>
        <v>99.57272727272726</v>
      </c>
      <c r="K64" s="70"/>
      <c r="L64" s="70"/>
    </row>
    <row r="65" spans="1:12" s="71" customFormat="1" ht="16.5" customHeight="1">
      <c r="A65" s="74" t="s">
        <v>38</v>
      </c>
      <c r="B65" s="66">
        <f t="shared" si="5"/>
        <v>147</v>
      </c>
      <c r="C65" s="66">
        <v>73</v>
      </c>
      <c r="D65" s="66">
        <v>74</v>
      </c>
      <c r="E65" s="66">
        <f t="shared" si="6"/>
        <v>137</v>
      </c>
      <c r="F65" s="67">
        <f t="shared" si="7"/>
        <v>93.19727891156462</v>
      </c>
      <c r="G65" s="66">
        <v>68</v>
      </c>
      <c r="H65" s="68">
        <f t="shared" si="8"/>
        <v>93.15068493150685</v>
      </c>
      <c r="I65" s="66">
        <v>69</v>
      </c>
      <c r="J65" s="69">
        <f t="shared" si="9"/>
        <v>93.24324324324324</v>
      </c>
      <c r="K65" s="70"/>
      <c r="L65" s="70"/>
    </row>
    <row r="66" spans="1:12" s="71" customFormat="1" ht="16.5" customHeight="1">
      <c r="A66" s="75" t="s">
        <v>74</v>
      </c>
      <c r="B66" s="66">
        <f t="shared" si="5"/>
        <v>24000</v>
      </c>
      <c r="C66" s="66">
        <v>24000</v>
      </c>
      <c r="D66" s="66">
        <v>0</v>
      </c>
      <c r="E66" s="66">
        <f t="shared" si="6"/>
        <v>22802</v>
      </c>
      <c r="F66" s="67">
        <f t="shared" si="7"/>
        <v>95.00833333333333</v>
      </c>
      <c r="G66" s="66">
        <v>22802</v>
      </c>
      <c r="H66" s="68">
        <f t="shared" si="8"/>
        <v>95.00833333333333</v>
      </c>
      <c r="I66" s="66">
        <v>0</v>
      </c>
      <c r="J66" s="69" t="str">
        <f t="shared" si="9"/>
        <v>  -</v>
      </c>
      <c r="K66" s="70"/>
      <c r="L66" s="70"/>
    </row>
    <row r="67" spans="1:12" s="71" customFormat="1" ht="16.5" customHeight="1">
      <c r="A67" s="74" t="s">
        <v>75</v>
      </c>
      <c r="B67" s="66">
        <f t="shared" si="5"/>
        <v>27950</v>
      </c>
      <c r="C67" s="66">
        <v>27950</v>
      </c>
      <c r="D67" s="66">
        <v>0</v>
      </c>
      <c r="E67" s="66">
        <f t="shared" si="6"/>
        <v>27084</v>
      </c>
      <c r="F67" s="67">
        <f t="shared" si="7"/>
        <v>96.90161001788908</v>
      </c>
      <c r="G67" s="66">
        <v>27084</v>
      </c>
      <c r="H67" s="68">
        <f t="shared" si="8"/>
        <v>96.90161001788908</v>
      </c>
      <c r="I67" s="66">
        <v>0</v>
      </c>
      <c r="J67" s="69" t="str">
        <f t="shared" si="9"/>
        <v>  -</v>
      </c>
      <c r="K67" s="70"/>
      <c r="L67" s="70"/>
    </row>
    <row r="68" spans="1:12" s="71" customFormat="1" ht="16.5" customHeight="1">
      <c r="A68" s="73" t="s">
        <v>76</v>
      </c>
      <c r="B68" s="66">
        <f t="shared" si="5"/>
        <v>4808</v>
      </c>
      <c r="C68" s="66">
        <v>4808</v>
      </c>
      <c r="D68" s="66">
        <v>0</v>
      </c>
      <c r="E68" s="66">
        <f>IF(I68+G68=0," -",I68+G68)</f>
        <v>4262</v>
      </c>
      <c r="F68" s="67">
        <f t="shared" si="7"/>
        <v>88.64392678868552</v>
      </c>
      <c r="G68" s="66">
        <v>4262</v>
      </c>
      <c r="H68" s="68">
        <f t="shared" si="8"/>
        <v>88.64392678868552</v>
      </c>
      <c r="I68" s="66">
        <v>0</v>
      </c>
      <c r="J68" s="69" t="str">
        <f t="shared" si="9"/>
        <v>  -</v>
      </c>
      <c r="K68" s="70"/>
      <c r="L68" s="76"/>
    </row>
    <row r="69" spans="1:12" s="71" customFormat="1" ht="16.5" customHeight="1">
      <c r="A69" s="73" t="s">
        <v>77</v>
      </c>
      <c r="B69" s="66">
        <f t="shared" si="5"/>
        <v>2000</v>
      </c>
      <c r="C69" s="66">
        <v>500</v>
      </c>
      <c r="D69" s="66">
        <v>1500</v>
      </c>
      <c r="E69" s="66">
        <f>IF(I69+G69=0," -",I69+G69)</f>
        <v>1339</v>
      </c>
      <c r="F69" s="67">
        <f t="shared" si="7"/>
        <v>66.95</v>
      </c>
      <c r="G69" s="66">
        <v>0</v>
      </c>
      <c r="H69" s="68" t="str">
        <f>IF(OR(G69=0,C69=0)," -",G69/C69*100)</f>
        <v> -</v>
      </c>
      <c r="I69" s="66">
        <v>1339</v>
      </c>
      <c r="J69" s="69">
        <f t="shared" si="9"/>
        <v>89.26666666666667</v>
      </c>
      <c r="K69" s="70"/>
      <c r="L69" s="76"/>
    </row>
    <row r="70" spans="1:12" s="71" customFormat="1" ht="16.5" customHeight="1" thickBot="1">
      <c r="A70" s="77" t="s">
        <v>78</v>
      </c>
      <c r="B70" s="78">
        <f t="shared" si="5"/>
        <v>29</v>
      </c>
      <c r="C70" s="78">
        <v>0</v>
      </c>
      <c r="D70" s="78">
        <v>29</v>
      </c>
      <c r="E70" s="78">
        <v>0</v>
      </c>
      <c r="F70" s="79" t="s">
        <v>79</v>
      </c>
      <c r="G70" s="78">
        <v>0</v>
      </c>
      <c r="H70" s="80" t="s">
        <v>79</v>
      </c>
      <c r="I70" s="78">
        <v>0</v>
      </c>
      <c r="J70" s="81" t="s">
        <v>79</v>
      </c>
      <c r="K70" s="70"/>
      <c r="L70" s="76"/>
    </row>
    <row r="71" spans="1:12" s="86" customFormat="1" ht="19.5" customHeight="1">
      <c r="A71" s="82" t="s">
        <v>80</v>
      </c>
      <c r="B71" s="82"/>
      <c r="C71" s="83"/>
      <c r="D71" s="82"/>
      <c r="E71" s="82"/>
      <c r="F71" s="82"/>
      <c r="G71" s="82"/>
      <c r="H71" s="84"/>
      <c r="I71" s="82"/>
      <c r="J71" s="82"/>
      <c r="K71" s="85"/>
      <c r="L71" s="85"/>
    </row>
    <row r="72" spans="1:10" ht="14.25" customHeight="1">
      <c r="A72" s="82" t="s">
        <v>81</v>
      </c>
      <c r="B72" s="82"/>
      <c r="C72" s="83"/>
      <c r="D72" s="82"/>
      <c r="E72" s="82"/>
      <c r="F72" s="82"/>
      <c r="G72" s="82"/>
      <c r="H72" s="84"/>
      <c r="I72" s="82"/>
      <c r="J72" s="82"/>
    </row>
    <row r="73" spans="1:10" ht="14.25" customHeight="1">
      <c r="A73" s="82" t="s">
        <v>82</v>
      </c>
      <c r="B73" s="82"/>
      <c r="C73" s="83"/>
      <c r="D73" s="82"/>
      <c r="E73" s="82"/>
      <c r="F73" s="82"/>
      <c r="G73" s="82"/>
      <c r="H73" s="84"/>
      <c r="I73" s="82"/>
      <c r="J73" s="82"/>
    </row>
    <row r="74" ht="16.5">
      <c r="A74" s="82" t="s">
        <v>83</v>
      </c>
    </row>
  </sheetData>
  <printOptions horizontalCentered="1"/>
  <pageMargins left="0" right="0" top="0.7874015748031497" bottom="0.5905511811023623" header="0.5905511811023623" footer="0.31496062992125984"/>
  <pageSetup firstPageNumber="9" useFirstPageNumber="1" horizontalDpi="600" verticalDpi="600" orientation="landscape" paperSize="9" r:id="rId1"/>
  <headerFooter alignWithMargins="0">
    <oddHeader>&amp;L&amp;"標楷體,標準"&amp;17附表&amp;"Times New Roman,標準"2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2012-07-18T01:37:42Z</dcterms:created>
  <dcterms:modified xsi:type="dcterms:W3CDTF">2012-07-18T01:38:00Z</dcterms:modified>
  <cp:category/>
  <cp:version/>
  <cp:contentType/>
  <cp:contentStatus/>
</cp:coreProperties>
</file>