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'表2'!$A$1:$V$71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<sst xmlns="http://schemas.openxmlformats.org/spreadsheetml/2006/main" count="155" uniqueCount="86">
  <si>
    <t>表Q01-A3</t>
  </si>
  <si>
    <t>單位：百萬元</t>
  </si>
  <si>
    <t>經常門</t>
  </si>
  <si>
    <t>資本門</t>
  </si>
  <si>
    <t xml:space="preserve">  行政院</t>
  </si>
  <si>
    <t xml:space="preserve">  公務人力發展中心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</si>
  <si>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</si>
  <si>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</si>
  <si>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</si>
  <si>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</si>
  <si>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</si>
  <si>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</si>
  <si>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</si>
  <si>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</si>
  <si>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</si>
  <si>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</si>
  <si>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</si>
  <si>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</si>
  <si>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</si>
  <si>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</si>
  <si>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公共工程委員會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</si>
  <si>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</si>
  <si>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</si>
  <si>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</si>
  <si>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</si>
  <si>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101年度中央政府各機關歲出預算截至101年6月底執行情形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</si>
  <si>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</si>
  <si>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</si>
  <si>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</si>
  <si>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</si>
  <si>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</si>
  <si>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</si>
  <si>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</si>
  <si>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</si>
  <si>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</si>
  <si>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</si>
  <si>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</si>
  <si>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</si>
  <si>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</si>
  <si>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</si>
  <si>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</si>
  <si>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</si>
  <si>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</si>
  <si>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</si>
  <si>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</si>
  <si>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 xml:space="preserve">  主計處(101.2.6改制為主計總處)</t>
  </si>
  <si>
    <t xml:space="preserve">  主計處電子處理資料中心
  (101.2.6併入主計總處)</t>
  </si>
  <si>
    <t xml:space="preserve">  新聞局(101.5.20併入文化部等)</t>
  </si>
  <si>
    <t xml:space="preserve">  人事行政局
  (101.2.6改制為人事行政總處)</t>
  </si>
  <si>
    <t xml:space="preserve">  公務人員住宅及福利委員會
  (101.2.6併入人事行政總處)</t>
  </si>
  <si>
    <t xml:space="preserve">  地方行政研習中心</t>
  </si>
  <si>
    <t xml:space="preserve">  文化建設委員會及所屬
  (101.5.20改制為文化部)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</si>
  <si>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</si>
  <si>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</si>
  <si>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</si>
  <si>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</si>
  <si>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</si>
  <si>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</si>
  <si>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</si>
  <si>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</si>
  <si>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</si>
  <si>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</si>
  <si>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</si>
  <si>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</si>
  <si>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</si>
  <si>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</si>
  <si>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</si>
  <si>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</si>
  <si>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</si>
  <si>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</si>
  <si>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</si>
  <si>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</si>
  <si>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</si>
  <si>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</si>
  <si>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</si>
  <si>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</si>
  <si>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台灣省政府</t>
  </si>
  <si>
    <t>台灣省諮議會</t>
  </si>
  <si>
    <t>補助直轄市及縣市政府</t>
  </si>
  <si>
    <t>福建省政府</t>
  </si>
  <si>
    <t>直轄市與縣市平衡預算及繳款專案補助</t>
  </si>
  <si>
    <t>直轄市及縣市保障財源補助</t>
  </si>
  <si>
    <t>26.災害準備金</t>
  </si>
  <si>
    <t>27.第二預備金</t>
  </si>
  <si>
    <t>註：1.表列累計執行數含暫付數。</t>
  </si>
  <si>
    <t xml:space="preserve">    2.表列第二預備金74.92億元為尚未動支之預算數，該預備金原預算數80億元，截至6月底止已動支5.08億元，係行政院、考試院及經濟部主管動支，已併入各主管表達；另災害準備金預算數20億元，尚未動支。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</si>
</sst>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6" fontId="10" fillId="0" borderId="0" xfId="20" applyFont="1" applyFill="1">
      <alignment/>
      <protection/>
    </xf>
    <xf numFmtId="37" fontId="11" fillId="0" borderId="0" xfId="19" applyFont="1" applyFill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Fill="1" applyAlignment="1" applyProtection="1" quotePrefix="1">
      <alignment horizontal="centerContinuous" vertical="top"/>
      <protection locked="0"/>
    </xf>
    <xf numFmtId="37" fontId="13" fillId="0" borderId="0" xfId="19" applyFont="1" applyFill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Alignment="1" applyProtection="1">
      <alignment horizontal="centerContinuous" vertical="center"/>
      <protection/>
    </xf>
    <xf numFmtId="37" fontId="14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Fill="1" applyAlignment="1" applyProtection="1" quotePrefix="1">
      <alignment horizontal="right" vertical="center"/>
      <protection locked="0"/>
    </xf>
    <xf numFmtId="37" fontId="15" fillId="0" borderId="2" xfId="19" applyFont="1" applyFill="1" applyBorder="1" applyAlignment="1" applyProtection="1">
      <alignment vertical="center"/>
      <protection locked="0"/>
    </xf>
    <xf numFmtId="37" fontId="16" fillId="0" borderId="1" xfId="19" applyFont="1" applyFill="1" applyBorder="1" applyAlignment="1" applyProtection="1" quotePrefix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3" xfId="19" applyFont="1" applyFill="1" applyBorder="1" applyAlignment="1" applyProtection="1" quotePrefix="1">
      <alignment horizontal="center" vertical="center"/>
      <protection locked="0"/>
    </xf>
    <xf numFmtId="37" fontId="16" fillId="0" borderId="3" xfId="19" applyFont="1" applyFill="1" applyBorder="1" applyAlignment="1" applyProtection="1">
      <alignment horizontal="centerContinuous"/>
      <protection/>
    </xf>
    <xf numFmtId="37" fontId="16" fillId="0" borderId="3" xfId="19" applyFont="1" applyFill="1" applyBorder="1" applyAlignment="1" applyProtection="1">
      <alignment horizontal="centerContinuous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/>
    </xf>
    <xf numFmtId="37" fontId="15" fillId="0" borderId="4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/>
    </xf>
    <xf numFmtId="37" fontId="10" fillId="0" borderId="5" xfId="19" applyFont="1" applyFill="1" applyBorder="1" applyAlignment="1" applyProtection="1">
      <alignment horizontal="center" vertical="center"/>
      <protection locked="0"/>
    </xf>
    <xf numFmtId="37" fontId="20" fillId="0" borderId="5" xfId="19" applyFont="1" applyFill="1" applyBorder="1" applyAlignment="1" applyProtection="1">
      <alignment horizontal="center" vertical="center"/>
      <protection/>
    </xf>
    <xf numFmtId="37" fontId="16" fillId="0" borderId="5" xfId="19" applyFont="1" applyFill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Fill="1" applyBorder="1" applyProtection="1">
      <alignment/>
      <protection locked="0"/>
    </xf>
    <xf numFmtId="37" fontId="23" fillId="0" borderId="1" xfId="19" applyFont="1" applyFill="1" applyBorder="1" applyAlignment="1" applyProtection="1">
      <alignment horizontal="center"/>
      <protection locked="0"/>
    </xf>
    <xf numFmtId="178" fontId="22" fillId="0" borderId="1" xfId="19" applyNumberFormat="1" applyFont="1" applyFill="1" applyBorder="1" applyAlignment="1" applyProtection="1">
      <alignment/>
      <protection locked="0"/>
    </xf>
    <xf numFmtId="41" fontId="22" fillId="0" borderId="1" xfId="22" applyNumberFormat="1" applyFont="1" applyFill="1" applyBorder="1" applyAlignment="1" applyProtection="1">
      <alignment horizontal="right" vertical="center"/>
      <protection/>
    </xf>
    <xf numFmtId="41" fontId="22" fillId="0" borderId="1" xfId="21" applyNumberFormat="1" applyFont="1" applyFill="1" applyBorder="1" applyAlignment="1" applyProtection="1" quotePrefix="1">
      <alignment horizontal="right" vertical="center"/>
      <protection/>
    </xf>
    <xf numFmtId="41" fontId="22" fillId="0" borderId="1" xfId="19" applyNumberFormat="1" applyFont="1" applyFill="1" applyBorder="1" applyAlignment="1" applyProtection="1" quotePrefix="1">
      <alignment horizontal="right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7" fillId="0" borderId="1" xfId="19" applyFont="1" applyFill="1" applyBorder="1" applyAlignment="1" applyProtection="1">
      <alignment horizontal="left" indent="1"/>
      <protection locked="0"/>
    </xf>
    <xf numFmtId="178" fontId="17" fillId="0" borderId="1" xfId="19" applyNumberFormat="1" applyFont="1" applyFill="1" applyBorder="1" applyAlignment="1" applyProtection="1">
      <alignment/>
      <protection/>
    </xf>
    <xf numFmtId="178" fontId="17" fillId="0" borderId="1" xfId="19" applyNumberFormat="1" applyFont="1" applyFill="1" applyBorder="1" applyAlignment="1" applyProtection="1">
      <alignment/>
      <protection locked="0"/>
    </xf>
    <xf numFmtId="41" fontId="17" fillId="0" borderId="1" xfId="22" applyNumberFormat="1" applyFont="1" applyFill="1" applyBorder="1" applyAlignment="1" applyProtection="1">
      <alignment horizontal="right"/>
      <protection/>
    </xf>
    <xf numFmtId="41" fontId="17" fillId="0" borderId="1" xfId="21" applyNumberFormat="1" applyFont="1" applyFill="1" applyBorder="1" applyAlignment="1" applyProtection="1">
      <alignment horizontal="right"/>
      <protection/>
    </xf>
    <xf numFmtId="37" fontId="16" fillId="0" borderId="1" xfId="19" applyFont="1" applyFill="1" applyBorder="1" applyAlignment="1" applyProtection="1">
      <alignment horizontal="left" indent="1"/>
      <protection locked="0"/>
    </xf>
    <xf numFmtId="41" fontId="17" fillId="0" borderId="1" xfId="19" applyNumberFormat="1" applyFont="1" applyFill="1" applyBorder="1" applyAlignment="1" applyProtection="1">
      <alignment horizontal="right"/>
      <protection/>
    </xf>
    <xf numFmtId="37" fontId="16" fillId="0" borderId="1" xfId="19" applyFont="1" applyFill="1" applyBorder="1" applyAlignment="1" applyProtection="1" quotePrefix="1">
      <alignment horizontal="left" indent="1"/>
      <protection locked="0"/>
    </xf>
    <xf numFmtId="37" fontId="16" fillId="0" borderId="1" xfId="19" applyFont="1" applyFill="1" applyBorder="1" applyAlignment="1" applyProtection="1" quotePrefix="1">
      <alignment horizontal="left" wrapText="1" indent="1"/>
      <protection locked="0"/>
    </xf>
    <xf numFmtId="37" fontId="25" fillId="0" borderId="0" xfId="19" applyFont="1" applyFill="1" applyBorder="1" applyAlignment="1" applyProtection="1">
      <alignment/>
      <protection locked="0"/>
    </xf>
    <xf numFmtId="178" fontId="17" fillId="0" borderId="1" xfId="19" applyNumberFormat="1" applyFont="1" applyFill="1" applyBorder="1" applyAlignment="1" applyProtection="1" quotePrefix="1">
      <alignment horizontal="right"/>
      <protection locked="0"/>
    </xf>
    <xf numFmtId="37" fontId="17" fillId="0" borderId="5" xfId="19" applyFont="1" applyFill="1" applyBorder="1" applyAlignment="1" applyProtection="1">
      <alignment horizontal="left" indent="1"/>
      <protection locked="0"/>
    </xf>
    <xf numFmtId="178" fontId="17" fillId="0" borderId="5" xfId="19" applyNumberFormat="1" applyFont="1" applyFill="1" applyBorder="1" applyAlignment="1" applyProtection="1">
      <alignment/>
      <protection locked="0"/>
    </xf>
    <xf numFmtId="178" fontId="17" fillId="0" borderId="5" xfId="19" applyNumberFormat="1" applyFont="1" applyFill="1" applyBorder="1" applyAlignment="1" applyProtection="1">
      <alignment/>
      <protection/>
    </xf>
    <xf numFmtId="41" fontId="17" fillId="0" borderId="5" xfId="21" applyNumberFormat="1" applyFont="1" applyFill="1" applyBorder="1" applyAlignment="1" applyProtection="1">
      <alignment horizontal="right"/>
      <protection/>
    </xf>
    <xf numFmtId="41" fontId="17" fillId="0" borderId="5" xfId="19" applyNumberFormat="1" applyFont="1" applyFill="1" applyBorder="1" applyAlignment="1" applyProtection="1">
      <alignment horizontal="right"/>
      <protection/>
    </xf>
    <xf numFmtId="178" fontId="26" fillId="0" borderId="1" xfId="19" applyNumberFormat="1" applyFont="1" applyFill="1" applyBorder="1" applyAlignment="1" applyProtection="1">
      <alignment/>
      <protection locked="0"/>
    </xf>
    <xf numFmtId="37" fontId="16" fillId="0" borderId="1" xfId="19" applyFont="1" applyFill="1" applyBorder="1" applyAlignment="1" applyProtection="1">
      <alignment horizontal="left" indent="3"/>
      <protection locked="0"/>
    </xf>
    <xf numFmtId="37" fontId="16" fillId="0" borderId="1" xfId="19" applyFont="1" applyFill="1" applyBorder="1" applyAlignment="1" applyProtection="1">
      <alignment horizontal="left" indent="3" shrinkToFit="1"/>
      <protection locked="0"/>
    </xf>
    <xf numFmtId="37" fontId="21" fillId="0" borderId="0" xfId="19" applyFont="1" applyFill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21" fillId="0" borderId="0" xfId="19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7" fontId="10" fillId="0" borderId="0" xfId="19" applyFont="1" applyFill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85" zoomScaleNormal="85" workbookViewId="0" topLeftCell="A2">
      <pane xSplit="1" ySplit="5" topLeftCell="B7" activePane="bottomRight" state="frozen"/>
      <selection pane="topLeft" activeCell="M4" sqref="M4"/>
      <selection pane="topRight" activeCell="M4" sqref="M4"/>
      <selection pane="bottomLeft" activeCell="M4" sqref="M4"/>
      <selection pane="bottomRight" activeCell="A44" sqref="A44"/>
    </sheetView>
  </sheetViews>
  <sheetFormatPr defaultColWidth="9.00390625" defaultRowHeight="16.5"/>
  <cols>
    <col min="1" max="1" width="38.875" style="62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1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7.00390625" style="2" customWidth="1"/>
    <col min="23" max="23" width="10.875" style="61" customWidth="1"/>
    <col min="24" max="24" width="10.125" style="61" customWidth="1"/>
    <col min="25" max="16384" width="9.00390625" style="61" customWidth="1"/>
  </cols>
  <sheetData>
    <row r="1" spans="1:22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</row>
    <row r="2" spans="1:22" s="7" customFormat="1" ht="32.25" customHeight="1">
      <c r="A2" s="4" t="s">
        <v>25</v>
      </c>
      <c r="B2" s="5"/>
      <c r="C2" s="6"/>
      <c r="D2" s="6"/>
      <c r="E2" s="5"/>
      <c r="F2" s="6"/>
      <c r="G2" s="6"/>
      <c r="H2" s="5"/>
      <c r="I2" s="5"/>
      <c r="J2" s="5"/>
      <c r="K2" s="6"/>
      <c r="L2" s="6"/>
      <c r="M2" s="6"/>
      <c r="N2" s="6"/>
      <c r="O2" s="5"/>
      <c r="P2" s="6"/>
      <c r="Q2" s="6"/>
      <c r="R2" s="6"/>
      <c r="S2" s="6"/>
      <c r="T2" s="6"/>
      <c r="U2" s="6"/>
      <c r="V2" s="5"/>
    </row>
    <row r="3" spans="1:22" s="11" customFormat="1" ht="20.25" customHeight="1">
      <c r="A3" s="8"/>
      <c r="B3" s="9"/>
      <c r="C3" s="10"/>
      <c r="D3" s="10"/>
      <c r="E3" s="9"/>
      <c r="F3" s="10"/>
      <c r="G3" s="10"/>
      <c r="H3" s="9"/>
      <c r="I3" s="9"/>
      <c r="K3" s="10"/>
      <c r="L3" s="10"/>
      <c r="M3" s="10"/>
      <c r="N3" s="10"/>
      <c r="O3" s="9"/>
      <c r="P3" s="10"/>
      <c r="Q3" s="10"/>
      <c r="R3" s="10"/>
      <c r="S3" s="10"/>
      <c r="T3" s="10"/>
      <c r="U3" s="10"/>
      <c r="V3" s="12" t="s">
        <v>1</v>
      </c>
    </row>
    <row r="4" spans="1:22" s="18" customFormat="1" ht="21" customHeight="1">
      <c r="A4" s="13"/>
      <c r="B4" s="14" t="s">
        <v>26</v>
      </c>
      <c r="C4" s="14"/>
      <c r="D4" s="15"/>
      <c r="E4" s="16" t="s">
        <v>27</v>
      </c>
      <c r="F4" s="16"/>
      <c r="G4" s="15"/>
      <c r="H4" s="16" t="s">
        <v>28</v>
      </c>
      <c r="I4" s="17"/>
      <c r="J4" s="17"/>
      <c r="K4" s="16"/>
      <c r="L4" s="15"/>
      <c r="M4" s="15"/>
      <c r="N4" s="15"/>
      <c r="O4" s="17"/>
      <c r="P4" s="15"/>
      <c r="Q4" s="15"/>
      <c r="R4" s="15"/>
      <c r="S4" s="15"/>
      <c r="T4" s="15"/>
      <c r="U4" s="15"/>
      <c r="V4" s="17"/>
    </row>
    <row r="5" spans="1:22" s="24" customFormat="1" ht="27" customHeight="1">
      <c r="A5" s="19" t="s">
        <v>29</v>
      </c>
      <c r="B5" s="20" t="s">
        <v>30</v>
      </c>
      <c r="C5" s="21" t="s">
        <v>2</v>
      </c>
      <c r="D5" s="21" t="s">
        <v>3</v>
      </c>
      <c r="E5" s="20" t="s">
        <v>30</v>
      </c>
      <c r="F5" s="21" t="s">
        <v>2</v>
      </c>
      <c r="G5" s="21" t="s">
        <v>3</v>
      </c>
      <c r="H5" s="22" t="s">
        <v>31</v>
      </c>
      <c r="I5" s="23"/>
      <c r="J5" s="17"/>
      <c r="K5" s="16" t="s">
        <v>32</v>
      </c>
      <c r="L5" s="15"/>
      <c r="M5" s="15"/>
      <c r="N5" s="15"/>
      <c r="O5" s="17"/>
      <c r="P5" s="16" t="s">
        <v>33</v>
      </c>
      <c r="Q5" s="15"/>
      <c r="R5" s="15"/>
      <c r="S5" s="15"/>
      <c r="T5" s="15"/>
      <c r="U5" s="15"/>
      <c r="V5" s="17"/>
    </row>
    <row r="6" spans="1:25" s="31" customFormat="1" ht="20.25" customHeight="1">
      <c r="A6" s="25"/>
      <c r="B6" s="26"/>
      <c r="C6" s="25"/>
      <c r="D6" s="25"/>
      <c r="E6" s="26"/>
      <c r="F6" s="25"/>
      <c r="G6" s="25"/>
      <c r="H6" s="27" t="s">
        <v>34</v>
      </c>
      <c r="I6" s="28" t="s">
        <v>35</v>
      </c>
      <c r="J6" s="28" t="s">
        <v>36</v>
      </c>
      <c r="K6" s="29" t="s">
        <v>37</v>
      </c>
      <c r="L6" s="29" t="s">
        <v>38</v>
      </c>
      <c r="M6" s="29" t="s">
        <v>39</v>
      </c>
      <c r="N6" s="28" t="s">
        <v>35</v>
      </c>
      <c r="O6" s="28" t="s">
        <v>36</v>
      </c>
      <c r="P6" s="29" t="s">
        <v>37</v>
      </c>
      <c r="Q6" s="29" t="s">
        <v>38</v>
      </c>
      <c r="R6" s="29" t="s">
        <v>39</v>
      </c>
      <c r="S6" s="29" t="s">
        <v>40</v>
      </c>
      <c r="T6" s="29" t="s">
        <v>41</v>
      </c>
      <c r="U6" s="28" t="s">
        <v>35</v>
      </c>
      <c r="V6" s="28" t="s">
        <v>36</v>
      </c>
      <c r="W6" s="30"/>
      <c r="X6" s="30"/>
      <c r="Y6" s="30"/>
    </row>
    <row r="7" spans="1:24" s="37" customFormat="1" ht="20.25" customHeight="1">
      <c r="A7" s="32" t="s">
        <v>42</v>
      </c>
      <c r="B7" s="33">
        <f aca="true" t="shared" si="0" ref="B7:H7">SUM(B61:B68)+SUM(B10:B59)+B8</f>
        <v>1938839</v>
      </c>
      <c r="C7" s="33">
        <f t="shared" si="0"/>
        <v>1613299</v>
      </c>
      <c r="D7" s="33">
        <f t="shared" si="0"/>
        <v>325540</v>
      </c>
      <c r="E7" s="33">
        <f t="shared" si="0"/>
        <v>1034859</v>
      </c>
      <c r="F7" s="33">
        <f t="shared" si="0"/>
        <v>896275</v>
      </c>
      <c r="G7" s="33">
        <f t="shared" si="0"/>
        <v>138584</v>
      </c>
      <c r="H7" s="33">
        <f t="shared" si="0"/>
        <v>959386</v>
      </c>
      <c r="I7" s="34">
        <f aca="true" t="shared" si="1" ref="I7:I37">IF(OR(H7=0,B7=0),0,H7/B7*100)</f>
        <v>49.48249957835591</v>
      </c>
      <c r="J7" s="34">
        <f aca="true" t="shared" si="2" ref="J7:J37">IF(OR(H7=0,E7=0),0,H7/E7*100)</f>
        <v>92.70692915653244</v>
      </c>
      <c r="K7" s="33">
        <f>SUM(K61:K68)+SUM(K10:K59)+K8</f>
        <v>840340</v>
      </c>
      <c r="L7" s="33">
        <v>279500005</v>
      </c>
      <c r="M7" s="33">
        <v>174486967</v>
      </c>
      <c r="N7" s="35">
        <f aca="true" t="shared" si="3" ref="N7:N37">IF(OR(K7=0,C7=0),0,K7/C7*100)</f>
        <v>52.088298573296086</v>
      </c>
      <c r="O7" s="36">
        <f aca="true" t="shared" si="4" ref="O7:O37">IF(OR(K7=0,F7=0),0,K7/F7*100)</f>
        <v>93.75916989763186</v>
      </c>
      <c r="P7" s="33">
        <f>SUM(P61:P68)+SUM(P10:P59)+P8</f>
        <v>119062</v>
      </c>
      <c r="Q7" s="33">
        <v>147579360</v>
      </c>
      <c r="R7" s="33">
        <v>279500</v>
      </c>
      <c r="S7" s="33">
        <v>174490</v>
      </c>
      <c r="T7" s="33">
        <v>147582</v>
      </c>
      <c r="U7" s="35">
        <f aca="true" t="shared" si="5" ref="U7:U37">IF(OR(P7=0,D7=0),"  -",P7/D7*100)</f>
        <v>36.57369294095963</v>
      </c>
      <c r="V7" s="36">
        <f aca="true" t="shared" si="6" ref="V7:V37">IF(OR(P7=0,G7=0)," - ",P7/G7*100)</f>
        <v>85.91323673728569</v>
      </c>
      <c r="X7" s="38"/>
    </row>
    <row r="8" spans="1:25" s="37" customFormat="1" ht="17.25" customHeight="1">
      <c r="A8" s="39" t="s">
        <v>43</v>
      </c>
      <c r="B8" s="40">
        <v>14231</v>
      </c>
      <c r="C8" s="41">
        <v>10560</v>
      </c>
      <c r="D8" s="41">
        <v>3671</v>
      </c>
      <c r="E8" s="40">
        <v>7491</v>
      </c>
      <c r="F8" s="41">
        <v>5496</v>
      </c>
      <c r="G8" s="41">
        <v>1995</v>
      </c>
      <c r="H8" s="40">
        <v>5485</v>
      </c>
      <c r="I8" s="42">
        <v>38.54261822781252</v>
      </c>
      <c r="J8" s="42">
        <v>73.22119877185956</v>
      </c>
      <c r="K8" s="41">
        <v>4616</v>
      </c>
      <c r="L8" s="41">
        <v>3670958</v>
      </c>
      <c r="M8" s="41">
        <v>1217886</v>
      </c>
      <c r="N8" s="43">
        <v>43.71212121212121</v>
      </c>
      <c r="O8" s="43">
        <v>83.98835516739447</v>
      </c>
      <c r="P8" s="41">
        <v>869</v>
      </c>
      <c r="Q8" s="41">
        <v>85455</v>
      </c>
      <c r="R8" s="41">
        <v>3671</v>
      </c>
      <c r="S8" s="41">
        <v>1218</v>
      </c>
      <c r="T8" s="41">
        <v>85</v>
      </c>
      <c r="U8" s="43">
        <v>23.672023971669844</v>
      </c>
      <c r="V8" s="43">
        <v>43.55889724310777</v>
      </c>
      <c r="W8" s="38"/>
      <c r="X8" s="38"/>
      <c r="Y8" s="38"/>
    </row>
    <row r="9" spans="1:25" s="37" customFormat="1" ht="17.25" customHeight="1">
      <c r="A9" s="44" t="s">
        <v>44</v>
      </c>
      <c r="B9" s="41">
        <f>SUM(B10:B37)</f>
        <v>49491</v>
      </c>
      <c r="C9" s="41">
        <f>SUM(C10:C37)</f>
        <v>32484</v>
      </c>
      <c r="D9" s="41">
        <f>SUM(D10:D37)</f>
        <v>17007</v>
      </c>
      <c r="E9" s="41">
        <f aca="true" t="shared" si="7" ref="E9:E37">G9+F9</f>
        <v>21774</v>
      </c>
      <c r="F9" s="41">
        <f>SUM(F10:F37)</f>
        <v>17352</v>
      </c>
      <c r="G9" s="41">
        <f>SUM(G10:G37)</f>
        <v>4422</v>
      </c>
      <c r="H9" s="41">
        <f>SUM(H10:H37)</f>
        <v>18995</v>
      </c>
      <c r="I9" s="42">
        <f t="shared" si="1"/>
        <v>38.38071568568022</v>
      </c>
      <c r="J9" s="42">
        <f t="shared" si="2"/>
        <v>87.23707173693396</v>
      </c>
      <c r="K9" s="41">
        <f>SUM(K10:K37)</f>
        <v>15721</v>
      </c>
      <c r="L9" s="41">
        <v>13195853</v>
      </c>
      <c r="M9" s="41">
        <v>625712</v>
      </c>
      <c r="N9" s="43">
        <f t="shared" si="3"/>
        <v>48.39613348109839</v>
      </c>
      <c r="O9" s="45">
        <f t="shared" si="4"/>
        <v>90.6005071461503</v>
      </c>
      <c r="P9" s="41">
        <f>SUM(P10:P37)</f>
        <v>3274</v>
      </c>
      <c r="Q9" s="41">
        <v>140525</v>
      </c>
      <c r="R9" s="41">
        <v>13197</v>
      </c>
      <c r="S9" s="41">
        <v>625</v>
      </c>
      <c r="T9" s="41">
        <v>139</v>
      </c>
      <c r="U9" s="43">
        <f t="shared" si="5"/>
        <v>19.250896689598402</v>
      </c>
      <c r="V9" s="43">
        <f t="shared" si="6"/>
        <v>74.03889642695613</v>
      </c>
      <c r="W9" s="38"/>
      <c r="X9" s="38"/>
      <c r="Y9" s="38"/>
    </row>
    <row r="10" spans="1:25" s="37" customFormat="1" ht="17.25" customHeight="1">
      <c r="A10" s="46" t="s">
        <v>4</v>
      </c>
      <c r="B10" s="40">
        <f aca="true" t="shared" si="8" ref="B10:B40">D10+C10</f>
        <v>1102</v>
      </c>
      <c r="C10" s="41">
        <v>1015</v>
      </c>
      <c r="D10" s="41">
        <v>87</v>
      </c>
      <c r="E10" s="40">
        <f t="shared" si="7"/>
        <v>600</v>
      </c>
      <c r="F10" s="41">
        <v>572</v>
      </c>
      <c r="G10" s="41">
        <v>28</v>
      </c>
      <c r="H10" s="40">
        <f aca="true" t="shared" si="9" ref="H10:H40">P10+K10</f>
        <v>483</v>
      </c>
      <c r="I10" s="42">
        <f t="shared" si="1"/>
        <v>43.829401088929224</v>
      </c>
      <c r="J10" s="42">
        <f t="shared" si="2"/>
        <v>80.5</v>
      </c>
      <c r="K10" s="41">
        <v>476</v>
      </c>
      <c r="L10" s="41">
        <v>50212</v>
      </c>
      <c r="M10" s="41">
        <v>6364</v>
      </c>
      <c r="N10" s="43">
        <f t="shared" si="3"/>
        <v>46.89655172413793</v>
      </c>
      <c r="O10" s="45">
        <f t="shared" si="4"/>
        <v>83.21678321678321</v>
      </c>
      <c r="P10" s="41">
        <v>7</v>
      </c>
      <c r="Q10" s="41">
        <v>1438</v>
      </c>
      <c r="R10" s="41">
        <v>50</v>
      </c>
      <c r="S10" s="41">
        <v>6</v>
      </c>
      <c r="T10" s="41">
        <v>1</v>
      </c>
      <c r="U10" s="43">
        <f t="shared" si="5"/>
        <v>8.045977011494253</v>
      </c>
      <c r="V10" s="43">
        <f t="shared" si="6"/>
        <v>25</v>
      </c>
      <c r="W10" s="38"/>
      <c r="X10" s="38"/>
      <c r="Y10" s="38"/>
    </row>
    <row r="11" spans="1:25" s="37" customFormat="1" ht="17.25" customHeight="1">
      <c r="A11" s="46" t="s">
        <v>45</v>
      </c>
      <c r="B11" s="40">
        <f t="shared" si="8"/>
        <v>1029</v>
      </c>
      <c r="C11" s="41">
        <v>1019</v>
      </c>
      <c r="D11" s="41">
        <v>10</v>
      </c>
      <c r="E11" s="40">
        <f t="shared" si="7"/>
        <v>650</v>
      </c>
      <c r="F11" s="41">
        <v>647</v>
      </c>
      <c r="G11" s="41">
        <v>3</v>
      </c>
      <c r="H11" s="40">
        <f t="shared" si="9"/>
        <v>631</v>
      </c>
      <c r="I11" s="42">
        <f t="shared" si="1"/>
        <v>61.32167152575316</v>
      </c>
      <c r="J11" s="42">
        <f t="shared" si="2"/>
        <v>97.07692307692307</v>
      </c>
      <c r="K11" s="41">
        <v>629</v>
      </c>
      <c r="L11" s="41">
        <v>24622</v>
      </c>
      <c r="M11" s="41">
        <v>1594</v>
      </c>
      <c r="N11" s="43">
        <f t="shared" si="3"/>
        <v>61.727183513248285</v>
      </c>
      <c r="O11" s="45">
        <f t="shared" si="4"/>
        <v>97.21792890262752</v>
      </c>
      <c r="P11" s="41">
        <v>2</v>
      </c>
      <c r="Q11" s="41">
        <v>1048</v>
      </c>
      <c r="R11" s="41">
        <v>25</v>
      </c>
      <c r="S11" s="41">
        <v>2</v>
      </c>
      <c r="T11" s="41">
        <v>1</v>
      </c>
      <c r="U11" s="43">
        <f t="shared" si="5"/>
        <v>20</v>
      </c>
      <c r="V11" s="43">
        <f t="shared" si="6"/>
        <v>66.66666666666666</v>
      </c>
      <c r="W11" s="38"/>
      <c r="X11" s="38"/>
      <c r="Y11" s="38"/>
    </row>
    <row r="12" spans="1:25" s="37" customFormat="1" ht="35.25" customHeight="1">
      <c r="A12" s="47" t="s">
        <v>46</v>
      </c>
      <c r="B12" s="40">
        <f t="shared" si="8"/>
        <v>268</v>
      </c>
      <c r="C12" s="41">
        <v>210</v>
      </c>
      <c r="D12" s="41">
        <v>58</v>
      </c>
      <c r="E12" s="40">
        <f t="shared" si="7"/>
        <v>119</v>
      </c>
      <c r="F12" s="41">
        <v>114</v>
      </c>
      <c r="G12" s="41">
        <v>5</v>
      </c>
      <c r="H12" s="40">
        <f t="shared" si="9"/>
        <v>106</v>
      </c>
      <c r="I12" s="42">
        <f t="shared" si="1"/>
        <v>39.55223880597015</v>
      </c>
      <c r="J12" s="42">
        <f t="shared" si="2"/>
        <v>89.07563025210085</v>
      </c>
      <c r="K12" s="41">
        <v>102</v>
      </c>
      <c r="L12" s="41">
        <v>27167</v>
      </c>
      <c r="M12" s="41">
        <v>308</v>
      </c>
      <c r="N12" s="43">
        <f t="shared" si="3"/>
        <v>48.57142857142857</v>
      </c>
      <c r="O12" s="45">
        <f t="shared" si="4"/>
        <v>89.47368421052632</v>
      </c>
      <c r="P12" s="41">
        <v>4</v>
      </c>
      <c r="Q12" s="41"/>
      <c r="R12" s="41"/>
      <c r="S12" s="41"/>
      <c r="T12" s="41"/>
      <c r="U12" s="43">
        <f t="shared" si="5"/>
        <v>6.896551724137931</v>
      </c>
      <c r="V12" s="43">
        <f t="shared" si="6"/>
        <v>80</v>
      </c>
      <c r="W12" s="38"/>
      <c r="X12" s="48"/>
      <c r="Y12" s="48"/>
    </row>
    <row r="13" spans="1:25" s="37" customFormat="1" ht="17.25" customHeight="1">
      <c r="A13" s="46" t="s">
        <v>47</v>
      </c>
      <c r="B13" s="40">
        <f t="shared" si="8"/>
        <v>5288</v>
      </c>
      <c r="C13" s="41">
        <v>4589</v>
      </c>
      <c r="D13" s="41">
        <v>699</v>
      </c>
      <c r="E13" s="40">
        <f t="shared" si="7"/>
        <v>2753</v>
      </c>
      <c r="F13" s="41">
        <v>2274</v>
      </c>
      <c r="G13" s="41">
        <v>479</v>
      </c>
      <c r="H13" s="40">
        <f t="shared" si="9"/>
        <v>2604</v>
      </c>
      <c r="I13" s="42">
        <f t="shared" si="1"/>
        <v>49.243570347957636</v>
      </c>
      <c r="J13" s="42">
        <f t="shared" si="2"/>
        <v>94.58772248456229</v>
      </c>
      <c r="K13" s="41">
        <v>2233</v>
      </c>
      <c r="L13" s="41">
        <v>281199</v>
      </c>
      <c r="M13" s="41">
        <v>6218</v>
      </c>
      <c r="N13" s="43">
        <f t="shared" si="3"/>
        <v>48.65983874482458</v>
      </c>
      <c r="O13" s="45">
        <f t="shared" si="4"/>
        <v>98.19700967458223</v>
      </c>
      <c r="P13" s="41">
        <v>371</v>
      </c>
      <c r="Q13" s="41"/>
      <c r="R13" s="41"/>
      <c r="S13" s="41"/>
      <c r="T13" s="41"/>
      <c r="U13" s="43">
        <f t="shared" si="5"/>
        <v>53.0758226037196</v>
      </c>
      <c r="V13" s="43">
        <f t="shared" si="6"/>
        <v>77.45302713987473</v>
      </c>
      <c r="W13" s="38"/>
      <c r="X13" s="38"/>
      <c r="Y13" s="38"/>
    </row>
    <row r="14" spans="1:25" s="37" customFormat="1" ht="36" customHeight="1">
      <c r="A14" s="47" t="s">
        <v>48</v>
      </c>
      <c r="B14" s="40">
        <f t="shared" si="8"/>
        <v>2677</v>
      </c>
      <c r="C14" s="41">
        <v>2615</v>
      </c>
      <c r="D14" s="41">
        <v>62</v>
      </c>
      <c r="E14" s="40">
        <f t="shared" si="7"/>
        <v>1327</v>
      </c>
      <c r="F14" s="41">
        <v>1324</v>
      </c>
      <c r="G14" s="41">
        <v>3</v>
      </c>
      <c r="H14" s="40">
        <f t="shared" si="9"/>
        <v>1167</v>
      </c>
      <c r="I14" s="42">
        <f t="shared" si="1"/>
        <v>43.59357489727307</v>
      </c>
      <c r="J14" s="42">
        <f t="shared" si="2"/>
        <v>87.94272795779955</v>
      </c>
      <c r="K14" s="41">
        <v>1166</v>
      </c>
      <c r="L14" s="41">
        <v>49643</v>
      </c>
      <c r="M14" s="41">
        <v>3880</v>
      </c>
      <c r="N14" s="43">
        <f t="shared" si="3"/>
        <v>44.588910133843214</v>
      </c>
      <c r="O14" s="45">
        <f t="shared" si="4"/>
        <v>88.06646525679758</v>
      </c>
      <c r="P14" s="41">
        <v>1</v>
      </c>
      <c r="Q14" s="41">
        <v>1025</v>
      </c>
      <c r="R14" s="41">
        <v>50</v>
      </c>
      <c r="S14" s="41">
        <v>4</v>
      </c>
      <c r="T14" s="41">
        <v>1</v>
      </c>
      <c r="U14" s="43">
        <f t="shared" si="5"/>
        <v>1.6129032258064515</v>
      </c>
      <c r="V14" s="43">
        <f t="shared" si="6"/>
        <v>33.33333333333333</v>
      </c>
      <c r="W14" s="38"/>
      <c r="X14" s="38"/>
      <c r="Y14" s="38"/>
    </row>
    <row r="15" spans="1:25" s="37" customFormat="1" ht="17.25" customHeight="1">
      <c r="A15" s="46" t="s">
        <v>5</v>
      </c>
      <c r="B15" s="40">
        <f t="shared" si="8"/>
        <v>140</v>
      </c>
      <c r="C15" s="41">
        <v>130</v>
      </c>
      <c r="D15" s="41">
        <v>10</v>
      </c>
      <c r="E15" s="40">
        <f t="shared" si="7"/>
        <v>71</v>
      </c>
      <c r="F15" s="41">
        <v>65</v>
      </c>
      <c r="G15" s="41">
        <v>6</v>
      </c>
      <c r="H15" s="40">
        <f t="shared" si="9"/>
        <v>66</v>
      </c>
      <c r="I15" s="42">
        <f t="shared" si="1"/>
        <v>47.14285714285714</v>
      </c>
      <c r="J15" s="42">
        <f t="shared" si="2"/>
        <v>92.95774647887323</v>
      </c>
      <c r="K15" s="41">
        <v>61</v>
      </c>
      <c r="L15" s="41">
        <v>10198</v>
      </c>
      <c r="M15" s="41">
        <v>2579</v>
      </c>
      <c r="N15" s="43">
        <f t="shared" si="3"/>
        <v>46.92307692307692</v>
      </c>
      <c r="O15" s="45">
        <f t="shared" si="4"/>
        <v>93.84615384615384</v>
      </c>
      <c r="P15" s="41">
        <v>5</v>
      </c>
      <c r="Q15" s="41">
        <v>2164</v>
      </c>
      <c r="R15" s="41">
        <v>10</v>
      </c>
      <c r="S15" s="41">
        <v>3</v>
      </c>
      <c r="T15" s="41">
        <v>2</v>
      </c>
      <c r="U15" s="43">
        <f t="shared" si="5"/>
        <v>50</v>
      </c>
      <c r="V15" s="43">
        <f t="shared" si="6"/>
        <v>83.33333333333334</v>
      </c>
      <c r="W15" s="38"/>
      <c r="X15" s="48"/>
      <c r="Y15" s="48"/>
    </row>
    <row r="16" spans="1:25" s="37" customFormat="1" ht="36.75" customHeight="1">
      <c r="A16" s="47" t="s">
        <v>49</v>
      </c>
      <c r="B16" s="40">
        <f t="shared" si="8"/>
        <v>71</v>
      </c>
      <c r="C16" s="41">
        <v>70</v>
      </c>
      <c r="D16" s="41">
        <v>1</v>
      </c>
      <c r="E16" s="40">
        <f t="shared" si="7"/>
        <v>33</v>
      </c>
      <c r="F16" s="41">
        <v>33</v>
      </c>
      <c r="G16" s="41">
        <v>0</v>
      </c>
      <c r="H16" s="40">
        <f t="shared" si="9"/>
        <v>31</v>
      </c>
      <c r="I16" s="42">
        <f t="shared" si="1"/>
        <v>43.66197183098591</v>
      </c>
      <c r="J16" s="42">
        <f t="shared" si="2"/>
        <v>93.93939393939394</v>
      </c>
      <c r="K16" s="41">
        <v>31</v>
      </c>
      <c r="L16" s="41">
        <v>10198</v>
      </c>
      <c r="M16" s="41">
        <v>2579</v>
      </c>
      <c r="N16" s="43">
        <f t="shared" si="3"/>
        <v>44.285714285714285</v>
      </c>
      <c r="O16" s="45">
        <f t="shared" si="4"/>
        <v>93.93939393939394</v>
      </c>
      <c r="P16" s="41">
        <v>0</v>
      </c>
      <c r="Q16" s="41"/>
      <c r="R16" s="41"/>
      <c r="S16" s="41"/>
      <c r="T16" s="41"/>
      <c r="U16" s="43" t="str">
        <f t="shared" si="5"/>
        <v>  -</v>
      </c>
      <c r="V16" s="43" t="str">
        <f t="shared" si="6"/>
        <v> - </v>
      </c>
      <c r="W16" s="38"/>
      <c r="X16" s="38"/>
      <c r="Y16" s="38"/>
    </row>
    <row r="17" spans="1:25" s="37" customFormat="1" ht="17.25" customHeight="1">
      <c r="A17" s="47" t="s">
        <v>50</v>
      </c>
      <c r="B17" s="40">
        <f t="shared" si="8"/>
        <v>139</v>
      </c>
      <c r="C17" s="41">
        <v>131</v>
      </c>
      <c r="D17" s="41">
        <v>8</v>
      </c>
      <c r="E17" s="40">
        <f t="shared" si="7"/>
        <v>79</v>
      </c>
      <c r="F17" s="41">
        <v>76</v>
      </c>
      <c r="G17" s="41">
        <v>3</v>
      </c>
      <c r="H17" s="40">
        <f t="shared" si="9"/>
        <v>71</v>
      </c>
      <c r="I17" s="42">
        <f t="shared" si="1"/>
        <v>51.07913669064749</v>
      </c>
      <c r="J17" s="42">
        <f t="shared" si="2"/>
        <v>89.87341772151899</v>
      </c>
      <c r="K17" s="41">
        <v>69</v>
      </c>
      <c r="L17" s="41">
        <v>2999</v>
      </c>
      <c r="M17" s="41">
        <v>0</v>
      </c>
      <c r="N17" s="43">
        <f t="shared" si="3"/>
        <v>52.67175572519084</v>
      </c>
      <c r="O17" s="45">
        <f t="shared" si="4"/>
        <v>90.78947368421053</v>
      </c>
      <c r="P17" s="41">
        <v>2</v>
      </c>
      <c r="Q17" s="41">
        <v>0</v>
      </c>
      <c r="R17" s="41">
        <v>3</v>
      </c>
      <c r="S17" s="41">
        <v>0</v>
      </c>
      <c r="T17" s="41">
        <v>0</v>
      </c>
      <c r="U17" s="43">
        <f t="shared" si="5"/>
        <v>25</v>
      </c>
      <c r="V17" s="43">
        <f t="shared" si="6"/>
        <v>66.66666666666666</v>
      </c>
      <c r="W17" s="38"/>
      <c r="X17" s="38"/>
      <c r="Y17" s="38"/>
    </row>
    <row r="18" spans="1:25" s="37" customFormat="1" ht="17.25" customHeight="1">
      <c r="A18" s="46" t="s">
        <v>6</v>
      </c>
      <c r="B18" s="40">
        <f t="shared" si="8"/>
        <v>980</v>
      </c>
      <c r="C18" s="41">
        <v>712</v>
      </c>
      <c r="D18" s="41">
        <v>268</v>
      </c>
      <c r="E18" s="40">
        <f t="shared" si="7"/>
        <v>486</v>
      </c>
      <c r="F18" s="41">
        <v>392</v>
      </c>
      <c r="G18" s="41">
        <v>94</v>
      </c>
      <c r="H18" s="40">
        <f t="shared" si="9"/>
        <v>442</v>
      </c>
      <c r="I18" s="42">
        <f t="shared" si="1"/>
        <v>45.102040816326536</v>
      </c>
      <c r="J18" s="42">
        <f t="shared" si="2"/>
        <v>90.94650205761316</v>
      </c>
      <c r="K18" s="41">
        <v>376</v>
      </c>
      <c r="L18" s="41">
        <v>95853</v>
      </c>
      <c r="M18" s="41">
        <v>6100</v>
      </c>
      <c r="N18" s="43">
        <f t="shared" si="3"/>
        <v>52.80898876404494</v>
      </c>
      <c r="O18" s="45">
        <f t="shared" si="4"/>
        <v>95.91836734693877</v>
      </c>
      <c r="P18" s="41">
        <v>66</v>
      </c>
      <c r="Q18" s="41"/>
      <c r="R18" s="41"/>
      <c r="S18" s="41"/>
      <c r="T18" s="41"/>
      <c r="U18" s="43">
        <f t="shared" si="5"/>
        <v>24.62686567164179</v>
      </c>
      <c r="V18" s="43">
        <f t="shared" si="6"/>
        <v>70.2127659574468</v>
      </c>
      <c r="W18" s="38"/>
      <c r="X18" s="38"/>
      <c r="Y18" s="38"/>
    </row>
    <row r="19" spans="1:25" s="37" customFormat="1" ht="17.25" customHeight="1">
      <c r="A19" s="46" t="s">
        <v>7</v>
      </c>
      <c r="B19" s="40">
        <f t="shared" si="8"/>
        <v>4790</v>
      </c>
      <c r="C19" s="41">
        <v>782</v>
      </c>
      <c r="D19" s="41">
        <v>4008</v>
      </c>
      <c r="E19" s="40">
        <f t="shared" si="7"/>
        <v>1396</v>
      </c>
      <c r="F19" s="41">
        <v>364</v>
      </c>
      <c r="G19" s="41">
        <v>1032</v>
      </c>
      <c r="H19" s="40">
        <f t="shared" si="9"/>
        <v>1344</v>
      </c>
      <c r="I19" s="42">
        <f t="shared" si="1"/>
        <v>28.058455114822543</v>
      </c>
      <c r="J19" s="42">
        <f t="shared" si="2"/>
        <v>96.27507163323781</v>
      </c>
      <c r="K19" s="41">
        <v>313</v>
      </c>
      <c r="L19" s="41">
        <v>3206239</v>
      </c>
      <c r="M19" s="41">
        <v>1350</v>
      </c>
      <c r="N19" s="43">
        <f t="shared" si="3"/>
        <v>40.02557544757033</v>
      </c>
      <c r="O19" s="45">
        <f t="shared" si="4"/>
        <v>85.98901098901099</v>
      </c>
      <c r="P19" s="41">
        <v>1031</v>
      </c>
      <c r="Q19" s="41"/>
      <c r="R19" s="41"/>
      <c r="S19" s="41"/>
      <c r="T19" s="41"/>
      <c r="U19" s="43">
        <f t="shared" si="5"/>
        <v>25.723552894211576</v>
      </c>
      <c r="V19" s="43">
        <f t="shared" si="6"/>
        <v>99.90310077519379</v>
      </c>
      <c r="W19" s="38"/>
      <c r="X19" s="38"/>
      <c r="Y19" s="38"/>
    </row>
    <row r="20" spans="1:25" s="37" customFormat="1" ht="17.25" customHeight="1">
      <c r="A20" s="46" t="s">
        <v>8</v>
      </c>
      <c r="B20" s="40">
        <f t="shared" si="8"/>
        <v>181</v>
      </c>
      <c r="C20" s="41">
        <v>178</v>
      </c>
      <c r="D20" s="41">
        <v>3</v>
      </c>
      <c r="E20" s="40">
        <f t="shared" si="7"/>
        <v>104</v>
      </c>
      <c r="F20" s="41">
        <v>104</v>
      </c>
      <c r="G20" s="41">
        <v>0</v>
      </c>
      <c r="H20" s="40">
        <f t="shared" si="9"/>
        <v>97</v>
      </c>
      <c r="I20" s="42">
        <f t="shared" si="1"/>
        <v>53.591160220994475</v>
      </c>
      <c r="J20" s="42">
        <f t="shared" si="2"/>
        <v>93.26923076923077</v>
      </c>
      <c r="K20" s="41">
        <v>97</v>
      </c>
      <c r="L20" s="41">
        <v>953</v>
      </c>
      <c r="M20" s="41">
        <v>150</v>
      </c>
      <c r="N20" s="43">
        <f t="shared" si="3"/>
        <v>54.49438202247191</v>
      </c>
      <c r="O20" s="45">
        <f t="shared" si="4"/>
        <v>93.26923076923077</v>
      </c>
      <c r="P20" s="41">
        <v>0</v>
      </c>
      <c r="Q20" s="41"/>
      <c r="R20" s="41"/>
      <c r="S20" s="41"/>
      <c r="T20" s="41"/>
      <c r="U20" s="43" t="str">
        <f t="shared" si="5"/>
        <v>  -</v>
      </c>
      <c r="V20" s="43" t="str">
        <f t="shared" si="6"/>
        <v> - </v>
      </c>
      <c r="W20" s="38"/>
      <c r="X20" s="38"/>
      <c r="Y20" s="38"/>
    </row>
    <row r="21" spans="1:25" s="37" customFormat="1" ht="17.25" customHeight="1">
      <c r="A21" s="44" t="s">
        <v>9</v>
      </c>
      <c r="B21" s="40">
        <f t="shared" si="8"/>
        <v>315</v>
      </c>
      <c r="C21" s="41">
        <v>315</v>
      </c>
      <c r="D21" s="41">
        <v>0</v>
      </c>
      <c r="E21" s="40">
        <f t="shared" si="7"/>
        <v>185</v>
      </c>
      <c r="F21" s="41">
        <v>185</v>
      </c>
      <c r="G21" s="41">
        <v>0</v>
      </c>
      <c r="H21" s="40">
        <f t="shared" si="9"/>
        <v>182</v>
      </c>
      <c r="I21" s="42">
        <f t="shared" si="1"/>
        <v>57.77777777777777</v>
      </c>
      <c r="J21" s="42">
        <f t="shared" si="2"/>
        <v>98.37837837837839</v>
      </c>
      <c r="K21" s="41">
        <v>182</v>
      </c>
      <c r="L21" s="41">
        <v>1310</v>
      </c>
      <c r="M21" s="41">
        <v>100</v>
      </c>
      <c r="N21" s="43">
        <f t="shared" si="3"/>
        <v>57.77777777777777</v>
      </c>
      <c r="O21" s="45">
        <f t="shared" si="4"/>
        <v>98.37837837837839</v>
      </c>
      <c r="P21" s="41">
        <v>0</v>
      </c>
      <c r="Q21" s="41"/>
      <c r="R21" s="41"/>
      <c r="S21" s="41"/>
      <c r="T21" s="41"/>
      <c r="U21" s="43" t="str">
        <f t="shared" si="5"/>
        <v>  -</v>
      </c>
      <c r="V21" s="43" t="str">
        <f t="shared" si="6"/>
        <v> - </v>
      </c>
      <c r="W21" s="38"/>
      <c r="X21" s="48"/>
      <c r="Y21" s="48"/>
    </row>
    <row r="22" spans="1:25" s="37" customFormat="1" ht="17.25" customHeight="1">
      <c r="A22" s="46" t="s">
        <v>10</v>
      </c>
      <c r="B22" s="40">
        <f t="shared" si="8"/>
        <v>303</v>
      </c>
      <c r="C22" s="41">
        <v>301</v>
      </c>
      <c r="D22" s="41">
        <v>2</v>
      </c>
      <c r="E22" s="40">
        <f t="shared" si="7"/>
        <v>185</v>
      </c>
      <c r="F22" s="41">
        <v>185</v>
      </c>
      <c r="G22" s="41">
        <v>0</v>
      </c>
      <c r="H22" s="40">
        <f t="shared" si="9"/>
        <v>180</v>
      </c>
      <c r="I22" s="42">
        <f t="shared" si="1"/>
        <v>59.4059405940594</v>
      </c>
      <c r="J22" s="42">
        <f t="shared" si="2"/>
        <v>97.2972972972973</v>
      </c>
      <c r="K22" s="41">
        <v>180</v>
      </c>
      <c r="L22" s="41">
        <v>1530</v>
      </c>
      <c r="M22" s="41">
        <v>98</v>
      </c>
      <c r="N22" s="43">
        <f t="shared" si="3"/>
        <v>59.800664451827245</v>
      </c>
      <c r="O22" s="45">
        <f t="shared" si="4"/>
        <v>97.2972972972973</v>
      </c>
      <c r="P22" s="41">
        <v>0</v>
      </c>
      <c r="Q22" s="41"/>
      <c r="R22" s="41"/>
      <c r="S22" s="41"/>
      <c r="T22" s="41"/>
      <c r="U22" s="43" t="str">
        <f t="shared" si="5"/>
        <v>  -</v>
      </c>
      <c r="V22" s="43" t="str">
        <f t="shared" si="6"/>
        <v> - </v>
      </c>
      <c r="W22" s="38"/>
      <c r="X22" s="48"/>
      <c r="Y22" s="48"/>
    </row>
    <row r="23" spans="1:25" s="37" customFormat="1" ht="17.25" customHeight="1">
      <c r="A23" s="46" t="s">
        <v>11</v>
      </c>
      <c r="B23" s="40">
        <f t="shared" si="8"/>
        <v>135</v>
      </c>
      <c r="C23" s="41">
        <v>134</v>
      </c>
      <c r="D23" s="49">
        <v>1</v>
      </c>
      <c r="E23" s="40">
        <f t="shared" si="7"/>
        <v>81</v>
      </c>
      <c r="F23" s="41">
        <v>81</v>
      </c>
      <c r="G23" s="49">
        <v>0</v>
      </c>
      <c r="H23" s="40">
        <f t="shared" si="9"/>
        <v>74</v>
      </c>
      <c r="I23" s="42">
        <f t="shared" si="1"/>
        <v>54.81481481481482</v>
      </c>
      <c r="J23" s="42">
        <f t="shared" si="2"/>
        <v>91.35802469135803</v>
      </c>
      <c r="K23" s="41">
        <v>74</v>
      </c>
      <c r="L23" s="41">
        <v>420</v>
      </c>
      <c r="M23" s="41">
        <v>136</v>
      </c>
      <c r="N23" s="43">
        <f t="shared" si="3"/>
        <v>55.223880597014926</v>
      </c>
      <c r="O23" s="45">
        <f t="shared" si="4"/>
        <v>91.35802469135803</v>
      </c>
      <c r="P23" s="41">
        <v>0</v>
      </c>
      <c r="Q23" s="41"/>
      <c r="R23" s="41"/>
      <c r="S23" s="41"/>
      <c r="T23" s="41"/>
      <c r="U23" s="43" t="str">
        <f t="shared" si="5"/>
        <v>  -</v>
      </c>
      <c r="V23" s="43" t="str">
        <f t="shared" si="6"/>
        <v> - </v>
      </c>
      <c r="X23" s="38"/>
      <c r="Y23" s="38"/>
    </row>
    <row r="24" spans="1:25" s="37" customFormat="1" ht="17.25" customHeight="1">
      <c r="A24" s="44" t="s">
        <v>12</v>
      </c>
      <c r="B24" s="40">
        <f t="shared" si="8"/>
        <v>357</v>
      </c>
      <c r="C24" s="41">
        <v>357</v>
      </c>
      <c r="D24" s="49">
        <v>0</v>
      </c>
      <c r="E24" s="40">
        <f t="shared" si="7"/>
        <v>218</v>
      </c>
      <c r="F24" s="41">
        <v>218</v>
      </c>
      <c r="G24" s="49">
        <v>0</v>
      </c>
      <c r="H24" s="40">
        <f t="shared" si="9"/>
        <v>214</v>
      </c>
      <c r="I24" s="42">
        <f t="shared" si="1"/>
        <v>59.943977591036415</v>
      </c>
      <c r="J24" s="42">
        <f t="shared" si="2"/>
        <v>98.1651376146789</v>
      </c>
      <c r="K24" s="41">
        <v>214</v>
      </c>
      <c r="L24" s="41">
        <v>445</v>
      </c>
      <c r="M24" s="41">
        <v>145</v>
      </c>
      <c r="N24" s="43">
        <f t="shared" si="3"/>
        <v>59.943977591036415</v>
      </c>
      <c r="O24" s="45">
        <f t="shared" si="4"/>
        <v>98.1651376146789</v>
      </c>
      <c r="P24" s="41">
        <v>0</v>
      </c>
      <c r="Q24" s="41"/>
      <c r="R24" s="41"/>
      <c r="S24" s="41"/>
      <c r="T24" s="41"/>
      <c r="U24" s="43" t="str">
        <f t="shared" si="5"/>
        <v>  -</v>
      </c>
      <c r="V24" s="43" t="str">
        <f t="shared" si="6"/>
        <v> - </v>
      </c>
      <c r="W24" s="38"/>
      <c r="X24" s="38"/>
      <c r="Y24" s="38"/>
    </row>
    <row r="25" spans="1:25" s="37" customFormat="1" ht="17.25" customHeight="1">
      <c r="A25" s="44" t="s">
        <v>13</v>
      </c>
      <c r="B25" s="40">
        <f t="shared" si="8"/>
        <v>1867</v>
      </c>
      <c r="C25" s="41">
        <v>1855</v>
      </c>
      <c r="D25" s="41">
        <v>12</v>
      </c>
      <c r="E25" s="40">
        <f t="shared" si="7"/>
        <v>1663</v>
      </c>
      <c r="F25" s="41">
        <v>1653</v>
      </c>
      <c r="G25" s="41">
        <v>10</v>
      </c>
      <c r="H25" s="40">
        <f t="shared" si="9"/>
        <v>1550</v>
      </c>
      <c r="I25" s="42">
        <f t="shared" si="1"/>
        <v>83.02088912694163</v>
      </c>
      <c r="J25" s="42">
        <f t="shared" si="2"/>
        <v>93.20505111244738</v>
      </c>
      <c r="K25" s="41">
        <v>1540</v>
      </c>
      <c r="L25" s="41">
        <v>49400</v>
      </c>
      <c r="M25" s="41">
        <v>48679</v>
      </c>
      <c r="N25" s="43">
        <f t="shared" si="3"/>
        <v>83.01886792452831</v>
      </c>
      <c r="O25" s="45">
        <f t="shared" si="4"/>
        <v>93.16394434361767</v>
      </c>
      <c r="P25" s="41">
        <v>10</v>
      </c>
      <c r="Q25" s="41">
        <v>8049</v>
      </c>
      <c r="R25" s="41">
        <v>49</v>
      </c>
      <c r="S25" s="41">
        <v>49</v>
      </c>
      <c r="T25" s="41">
        <v>8</v>
      </c>
      <c r="U25" s="43">
        <f t="shared" si="5"/>
        <v>83.33333333333334</v>
      </c>
      <c r="V25" s="43">
        <f t="shared" si="6"/>
        <v>100</v>
      </c>
      <c r="W25" s="38"/>
      <c r="X25" s="38"/>
      <c r="Y25" s="38"/>
    </row>
    <row r="26" spans="1:25" s="37" customFormat="1" ht="36" customHeight="1">
      <c r="A26" s="47" t="s">
        <v>51</v>
      </c>
      <c r="B26" s="40">
        <f t="shared" si="8"/>
        <v>10119</v>
      </c>
      <c r="C26" s="41">
        <v>5308</v>
      </c>
      <c r="D26" s="41">
        <v>4811</v>
      </c>
      <c r="E26" s="40">
        <f t="shared" si="7"/>
        <v>3885</v>
      </c>
      <c r="F26" s="41">
        <v>2296</v>
      </c>
      <c r="G26" s="41">
        <v>1589</v>
      </c>
      <c r="H26" s="40">
        <f t="shared" si="9"/>
        <v>2856</v>
      </c>
      <c r="I26" s="42">
        <f t="shared" si="1"/>
        <v>28.22413281944856</v>
      </c>
      <c r="J26" s="42">
        <f t="shared" si="2"/>
        <v>73.51351351351352</v>
      </c>
      <c r="K26" s="41">
        <v>1830</v>
      </c>
      <c r="L26" s="41">
        <v>2445535</v>
      </c>
      <c r="M26" s="41">
        <v>207988</v>
      </c>
      <c r="N26" s="43">
        <f t="shared" si="3"/>
        <v>34.476262245666916</v>
      </c>
      <c r="O26" s="45">
        <f t="shared" si="4"/>
        <v>79.70383275261324</v>
      </c>
      <c r="P26" s="41">
        <v>1026</v>
      </c>
      <c r="Q26" s="41">
        <v>61706</v>
      </c>
      <c r="R26" s="41">
        <v>2446</v>
      </c>
      <c r="S26" s="41">
        <v>208</v>
      </c>
      <c r="T26" s="41">
        <v>62</v>
      </c>
      <c r="U26" s="43">
        <f t="shared" si="5"/>
        <v>21.326127624194555</v>
      </c>
      <c r="V26" s="43">
        <f t="shared" si="6"/>
        <v>64.56891126494651</v>
      </c>
      <c r="W26" s="38"/>
      <c r="X26" s="38"/>
      <c r="Y26" s="38"/>
    </row>
    <row r="27" spans="1:25" s="37" customFormat="1" ht="17.25" customHeight="1">
      <c r="A27" s="46" t="s">
        <v>14</v>
      </c>
      <c r="B27" s="40">
        <f t="shared" si="8"/>
        <v>508</v>
      </c>
      <c r="C27" s="41">
        <v>502</v>
      </c>
      <c r="D27" s="41">
        <v>6</v>
      </c>
      <c r="E27" s="40">
        <f t="shared" si="7"/>
        <v>230</v>
      </c>
      <c r="F27" s="41">
        <v>225</v>
      </c>
      <c r="G27" s="41">
        <v>5</v>
      </c>
      <c r="H27" s="40">
        <f t="shared" si="9"/>
        <v>195</v>
      </c>
      <c r="I27" s="42">
        <f t="shared" si="1"/>
        <v>38.38582677165354</v>
      </c>
      <c r="J27" s="42">
        <f t="shared" si="2"/>
        <v>84.78260869565217</v>
      </c>
      <c r="K27" s="41">
        <v>191</v>
      </c>
      <c r="L27" s="41">
        <v>9531</v>
      </c>
      <c r="M27" s="41">
        <v>2277</v>
      </c>
      <c r="N27" s="43">
        <f t="shared" si="3"/>
        <v>38.047808764940235</v>
      </c>
      <c r="O27" s="45">
        <f t="shared" si="4"/>
        <v>84.88888888888889</v>
      </c>
      <c r="P27" s="41">
        <v>4</v>
      </c>
      <c r="Q27" s="49" t="s">
        <v>52</v>
      </c>
      <c r="R27" s="49" t="s">
        <v>52</v>
      </c>
      <c r="S27" s="49" t="s">
        <v>52</v>
      </c>
      <c r="T27" s="49" t="s">
        <v>52</v>
      </c>
      <c r="U27" s="43">
        <f t="shared" si="5"/>
        <v>66.66666666666666</v>
      </c>
      <c r="V27" s="43">
        <f t="shared" si="6"/>
        <v>80</v>
      </c>
      <c r="W27" s="38"/>
      <c r="X27" s="38"/>
      <c r="Y27" s="38"/>
    </row>
    <row r="28" spans="1:25" s="37" customFormat="1" ht="17.25" customHeight="1">
      <c r="A28" s="46" t="s">
        <v>15</v>
      </c>
      <c r="B28" s="40">
        <f t="shared" si="8"/>
        <v>1231</v>
      </c>
      <c r="C28" s="41">
        <v>869</v>
      </c>
      <c r="D28" s="41">
        <v>362</v>
      </c>
      <c r="E28" s="40">
        <f t="shared" si="7"/>
        <v>497</v>
      </c>
      <c r="F28" s="41">
        <v>378</v>
      </c>
      <c r="G28" s="41">
        <v>119</v>
      </c>
      <c r="H28" s="40">
        <f t="shared" si="9"/>
        <v>474</v>
      </c>
      <c r="I28" s="42">
        <f t="shared" si="1"/>
        <v>38.505280259951256</v>
      </c>
      <c r="J28" s="42">
        <f t="shared" si="2"/>
        <v>95.37223340040242</v>
      </c>
      <c r="K28" s="41">
        <v>364</v>
      </c>
      <c r="L28" s="41">
        <v>9531</v>
      </c>
      <c r="M28" s="41">
        <v>2277</v>
      </c>
      <c r="N28" s="43">
        <f t="shared" si="3"/>
        <v>41.88722669735328</v>
      </c>
      <c r="O28" s="45">
        <f t="shared" si="4"/>
        <v>96.29629629629629</v>
      </c>
      <c r="P28" s="41">
        <v>110</v>
      </c>
      <c r="Q28" s="41">
        <v>216</v>
      </c>
      <c r="R28" s="41">
        <v>10</v>
      </c>
      <c r="S28" s="41">
        <v>2</v>
      </c>
      <c r="T28" s="41">
        <v>0</v>
      </c>
      <c r="U28" s="43">
        <f t="shared" si="5"/>
        <v>30.386740331491712</v>
      </c>
      <c r="V28" s="43">
        <f t="shared" si="6"/>
        <v>92.43697478991596</v>
      </c>
      <c r="W28" s="38"/>
      <c r="X28" s="38"/>
      <c r="Y28" s="38"/>
    </row>
    <row r="29" spans="1:25" s="37" customFormat="1" ht="17.25" customHeight="1">
      <c r="A29" s="46" t="s">
        <v>16</v>
      </c>
      <c r="B29" s="40">
        <f t="shared" si="8"/>
        <v>282</v>
      </c>
      <c r="C29" s="41">
        <v>207</v>
      </c>
      <c r="D29" s="41">
        <v>75</v>
      </c>
      <c r="E29" s="40">
        <f t="shared" si="7"/>
        <v>119</v>
      </c>
      <c r="F29" s="41">
        <v>102</v>
      </c>
      <c r="G29" s="41">
        <v>17</v>
      </c>
      <c r="H29" s="40">
        <f t="shared" si="9"/>
        <v>113</v>
      </c>
      <c r="I29" s="42">
        <f t="shared" si="1"/>
        <v>40.0709219858156</v>
      </c>
      <c r="J29" s="42">
        <f t="shared" si="2"/>
        <v>94.9579831932773</v>
      </c>
      <c r="K29" s="41">
        <v>99</v>
      </c>
      <c r="L29" s="41">
        <v>9531</v>
      </c>
      <c r="M29" s="41">
        <v>2277</v>
      </c>
      <c r="N29" s="43">
        <f t="shared" si="3"/>
        <v>47.82608695652174</v>
      </c>
      <c r="O29" s="45">
        <f t="shared" si="4"/>
        <v>97.05882352941177</v>
      </c>
      <c r="P29" s="41">
        <v>14</v>
      </c>
      <c r="Q29" s="41">
        <v>216</v>
      </c>
      <c r="R29" s="41">
        <v>10</v>
      </c>
      <c r="S29" s="41">
        <v>2</v>
      </c>
      <c r="T29" s="41">
        <v>0</v>
      </c>
      <c r="U29" s="43">
        <f t="shared" si="5"/>
        <v>18.666666666666668</v>
      </c>
      <c r="V29" s="43">
        <f t="shared" si="6"/>
        <v>82.35294117647058</v>
      </c>
      <c r="W29" s="38"/>
      <c r="X29" s="38"/>
      <c r="Y29" s="38"/>
    </row>
    <row r="30" spans="1:25" s="37" customFormat="1" ht="17.25" customHeight="1">
      <c r="A30" s="46" t="s">
        <v>17</v>
      </c>
      <c r="B30" s="40">
        <f t="shared" si="8"/>
        <v>597</v>
      </c>
      <c r="C30" s="41">
        <v>597</v>
      </c>
      <c r="D30" s="41">
        <v>0</v>
      </c>
      <c r="E30" s="40">
        <f t="shared" si="7"/>
        <v>369</v>
      </c>
      <c r="F30" s="41">
        <v>369</v>
      </c>
      <c r="G30" s="41">
        <v>0</v>
      </c>
      <c r="H30" s="40">
        <f t="shared" si="9"/>
        <v>360</v>
      </c>
      <c r="I30" s="42">
        <f t="shared" si="1"/>
        <v>60.30150753768844</v>
      </c>
      <c r="J30" s="42">
        <f t="shared" si="2"/>
        <v>97.5609756097561</v>
      </c>
      <c r="K30" s="41">
        <v>360</v>
      </c>
      <c r="L30" s="41">
        <v>784187</v>
      </c>
      <c r="M30" s="41">
        <v>4715</v>
      </c>
      <c r="N30" s="43">
        <f t="shared" si="3"/>
        <v>60.30150753768844</v>
      </c>
      <c r="O30" s="45">
        <f t="shared" si="4"/>
        <v>97.5609756097561</v>
      </c>
      <c r="P30" s="41">
        <v>0</v>
      </c>
      <c r="Q30" s="49" t="s">
        <v>52</v>
      </c>
      <c r="R30" s="49" t="s">
        <v>52</v>
      </c>
      <c r="S30" s="49" t="s">
        <v>52</v>
      </c>
      <c r="T30" s="49" t="s">
        <v>52</v>
      </c>
      <c r="U30" s="43" t="str">
        <f t="shared" si="5"/>
        <v>  -</v>
      </c>
      <c r="V30" s="43" t="str">
        <f t="shared" si="6"/>
        <v> - </v>
      </c>
      <c r="W30" s="38"/>
      <c r="X30" s="38"/>
      <c r="Y30" s="38"/>
    </row>
    <row r="31" spans="1:25" s="37" customFormat="1" ht="17.25" customHeight="1">
      <c r="A31" s="46" t="s">
        <v>18</v>
      </c>
      <c r="B31" s="40">
        <f t="shared" si="8"/>
        <v>1235</v>
      </c>
      <c r="C31" s="41">
        <v>1208</v>
      </c>
      <c r="D31" s="41">
        <v>27</v>
      </c>
      <c r="E31" s="40">
        <f t="shared" si="7"/>
        <v>634</v>
      </c>
      <c r="F31" s="41">
        <v>618</v>
      </c>
      <c r="G31" s="41">
        <v>16</v>
      </c>
      <c r="H31" s="40">
        <f t="shared" si="9"/>
        <v>492</v>
      </c>
      <c r="I31" s="42">
        <f t="shared" si="1"/>
        <v>39.83805668016194</v>
      </c>
      <c r="J31" s="42">
        <f t="shared" si="2"/>
        <v>77.60252365930599</v>
      </c>
      <c r="K31" s="41">
        <v>481</v>
      </c>
      <c r="L31" s="41">
        <v>23928</v>
      </c>
      <c r="M31" s="41">
        <v>1306</v>
      </c>
      <c r="N31" s="43">
        <f t="shared" si="3"/>
        <v>39.817880794701985</v>
      </c>
      <c r="O31" s="45">
        <f t="shared" si="4"/>
        <v>77.831715210356</v>
      </c>
      <c r="P31" s="41">
        <v>11</v>
      </c>
      <c r="Q31" s="41">
        <v>956</v>
      </c>
      <c r="R31" s="41">
        <v>24</v>
      </c>
      <c r="S31" s="41">
        <v>1</v>
      </c>
      <c r="T31" s="41">
        <v>1</v>
      </c>
      <c r="U31" s="43">
        <f t="shared" si="5"/>
        <v>40.74074074074074</v>
      </c>
      <c r="V31" s="43">
        <f t="shared" si="6"/>
        <v>68.75</v>
      </c>
      <c r="W31" s="38"/>
      <c r="X31" s="48"/>
      <c r="Y31" s="48"/>
    </row>
    <row r="32" spans="1:25" s="37" customFormat="1" ht="17.25" customHeight="1">
      <c r="A32" s="46" t="s">
        <v>19</v>
      </c>
      <c r="B32" s="40">
        <f t="shared" si="8"/>
        <v>357</v>
      </c>
      <c r="C32" s="41">
        <v>347</v>
      </c>
      <c r="D32" s="41">
        <v>10</v>
      </c>
      <c r="E32" s="40">
        <f t="shared" si="7"/>
        <v>216</v>
      </c>
      <c r="F32" s="41">
        <v>214</v>
      </c>
      <c r="G32" s="41">
        <v>2</v>
      </c>
      <c r="H32" s="40">
        <f t="shared" si="9"/>
        <v>203</v>
      </c>
      <c r="I32" s="42">
        <f t="shared" si="1"/>
        <v>56.86274509803921</v>
      </c>
      <c r="J32" s="42">
        <f t="shared" si="2"/>
        <v>93.98148148148148</v>
      </c>
      <c r="K32" s="41">
        <v>202</v>
      </c>
      <c r="L32" s="41">
        <v>20918</v>
      </c>
      <c r="M32" s="41">
        <v>449</v>
      </c>
      <c r="N32" s="43">
        <f t="shared" si="3"/>
        <v>58.21325648414985</v>
      </c>
      <c r="O32" s="45">
        <f t="shared" si="4"/>
        <v>94.39252336448598</v>
      </c>
      <c r="P32" s="41">
        <v>1</v>
      </c>
      <c r="Q32" s="49" t="s">
        <v>52</v>
      </c>
      <c r="R32" s="49" t="s">
        <v>52</v>
      </c>
      <c r="S32" s="49" t="s">
        <v>52</v>
      </c>
      <c r="T32" s="49" t="s">
        <v>52</v>
      </c>
      <c r="U32" s="43">
        <f t="shared" si="5"/>
        <v>10</v>
      </c>
      <c r="V32" s="43">
        <f t="shared" si="6"/>
        <v>50</v>
      </c>
      <c r="W32" s="38"/>
      <c r="X32" s="38"/>
      <c r="Y32" s="38"/>
    </row>
    <row r="33" spans="1:25" s="37" customFormat="1" ht="17.25" customHeight="1">
      <c r="A33" s="46" t="s">
        <v>20</v>
      </c>
      <c r="B33" s="40">
        <f t="shared" si="8"/>
        <v>525</v>
      </c>
      <c r="C33" s="41">
        <v>511</v>
      </c>
      <c r="D33" s="41">
        <v>14</v>
      </c>
      <c r="E33" s="40">
        <f t="shared" si="7"/>
        <v>288</v>
      </c>
      <c r="F33" s="41">
        <v>287</v>
      </c>
      <c r="G33" s="41">
        <v>1</v>
      </c>
      <c r="H33" s="40">
        <f t="shared" si="9"/>
        <v>253</v>
      </c>
      <c r="I33" s="42">
        <f t="shared" si="1"/>
        <v>48.19047619047619</v>
      </c>
      <c r="J33" s="42">
        <f t="shared" si="2"/>
        <v>87.84722222222221</v>
      </c>
      <c r="K33" s="41">
        <v>252</v>
      </c>
      <c r="L33" s="41">
        <v>44119</v>
      </c>
      <c r="M33" s="41">
        <v>608</v>
      </c>
      <c r="N33" s="43">
        <f t="shared" si="3"/>
        <v>49.31506849315068</v>
      </c>
      <c r="O33" s="45">
        <f t="shared" si="4"/>
        <v>87.8048780487805</v>
      </c>
      <c r="P33" s="41">
        <v>1</v>
      </c>
      <c r="Q33" s="41">
        <v>571</v>
      </c>
      <c r="R33" s="41">
        <v>44</v>
      </c>
      <c r="S33" s="41">
        <v>1</v>
      </c>
      <c r="T33" s="41">
        <v>1</v>
      </c>
      <c r="U33" s="43">
        <f t="shared" si="5"/>
        <v>7.142857142857142</v>
      </c>
      <c r="V33" s="43">
        <f t="shared" si="6"/>
        <v>100</v>
      </c>
      <c r="W33" s="38"/>
      <c r="X33" s="38"/>
      <c r="Y33" s="38"/>
    </row>
    <row r="34" spans="1:25" s="37" customFormat="1" ht="17.25" customHeight="1">
      <c r="A34" s="46" t="s">
        <v>21</v>
      </c>
      <c r="B34" s="40">
        <f t="shared" si="8"/>
        <v>153</v>
      </c>
      <c r="C34" s="41">
        <v>118</v>
      </c>
      <c r="D34" s="41">
        <v>35</v>
      </c>
      <c r="E34" s="40">
        <f t="shared" si="7"/>
        <v>77</v>
      </c>
      <c r="F34" s="41">
        <v>63</v>
      </c>
      <c r="G34" s="41">
        <v>14</v>
      </c>
      <c r="H34" s="40">
        <f t="shared" si="9"/>
        <v>60</v>
      </c>
      <c r="I34" s="42">
        <f t="shared" si="1"/>
        <v>39.21568627450981</v>
      </c>
      <c r="J34" s="42">
        <f t="shared" si="2"/>
        <v>77.92207792207793</v>
      </c>
      <c r="K34" s="41">
        <v>53</v>
      </c>
      <c r="L34" s="41">
        <v>2079554</v>
      </c>
      <c r="M34" s="41">
        <v>48700</v>
      </c>
      <c r="N34" s="43">
        <f t="shared" si="3"/>
        <v>44.91525423728814</v>
      </c>
      <c r="O34" s="45">
        <f t="shared" si="4"/>
        <v>84.12698412698413</v>
      </c>
      <c r="P34" s="41">
        <v>7</v>
      </c>
      <c r="Q34" s="41">
        <v>22791</v>
      </c>
      <c r="R34" s="41">
        <v>2080</v>
      </c>
      <c r="S34" s="41">
        <v>49</v>
      </c>
      <c r="T34" s="41">
        <v>23</v>
      </c>
      <c r="U34" s="43">
        <f t="shared" si="5"/>
        <v>20</v>
      </c>
      <c r="V34" s="43">
        <f t="shared" si="6"/>
        <v>50</v>
      </c>
      <c r="W34" s="38"/>
      <c r="X34" s="38"/>
      <c r="Y34" s="38"/>
    </row>
    <row r="35" spans="1:25" s="37" customFormat="1" ht="17.25" customHeight="1">
      <c r="A35" s="46" t="s">
        <v>22</v>
      </c>
      <c r="B35" s="40">
        <f t="shared" si="8"/>
        <v>7232</v>
      </c>
      <c r="C35" s="41">
        <v>4740</v>
      </c>
      <c r="D35" s="41">
        <v>2492</v>
      </c>
      <c r="E35" s="40">
        <f t="shared" si="7"/>
        <v>3469</v>
      </c>
      <c r="F35" s="41">
        <v>2745</v>
      </c>
      <c r="G35" s="41">
        <v>724</v>
      </c>
      <c r="H35" s="40">
        <f t="shared" si="9"/>
        <v>3010</v>
      </c>
      <c r="I35" s="42">
        <f t="shared" si="1"/>
        <v>41.62057522123894</v>
      </c>
      <c r="J35" s="42">
        <f t="shared" si="2"/>
        <v>86.76852118766215</v>
      </c>
      <c r="K35" s="41">
        <v>2504</v>
      </c>
      <c r="L35" s="41">
        <v>29597</v>
      </c>
      <c r="M35" s="41">
        <v>0</v>
      </c>
      <c r="N35" s="43">
        <f t="shared" si="3"/>
        <v>52.82700421940928</v>
      </c>
      <c r="O35" s="45">
        <f t="shared" si="4"/>
        <v>91.22040072859745</v>
      </c>
      <c r="P35" s="41">
        <v>506</v>
      </c>
      <c r="Q35" s="49" t="s">
        <v>52</v>
      </c>
      <c r="R35" s="49" t="s">
        <v>52</v>
      </c>
      <c r="S35" s="49" t="s">
        <v>52</v>
      </c>
      <c r="T35" s="49" t="s">
        <v>52</v>
      </c>
      <c r="U35" s="43">
        <f t="shared" si="5"/>
        <v>20.30497592295345</v>
      </c>
      <c r="V35" s="43">
        <f t="shared" si="6"/>
        <v>69.88950276243095</v>
      </c>
      <c r="W35" s="38"/>
      <c r="X35" s="38"/>
      <c r="Y35" s="38"/>
    </row>
    <row r="36" spans="1:25" s="37" customFormat="1" ht="17.25" customHeight="1">
      <c r="A36" s="46" t="s">
        <v>23</v>
      </c>
      <c r="B36" s="40">
        <f t="shared" si="8"/>
        <v>4325</v>
      </c>
      <c r="C36" s="41">
        <v>1585</v>
      </c>
      <c r="D36" s="41">
        <v>2740</v>
      </c>
      <c r="E36" s="40">
        <f t="shared" si="7"/>
        <v>1057</v>
      </c>
      <c r="F36" s="41">
        <v>989</v>
      </c>
      <c r="G36" s="41">
        <v>68</v>
      </c>
      <c r="H36" s="40">
        <f t="shared" si="9"/>
        <v>922</v>
      </c>
      <c r="I36" s="42">
        <f t="shared" si="1"/>
        <v>21.31791907514451</v>
      </c>
      <c r="J36" s="42">
        <f t="shared" si="2"/>
        <v>87.22800378429517</v>
      </c>
      <c r="K36" s="41">
        <v>903</v>
      </c>
      <c r="L36" s="41">
        <v>3639143</v>
      </c>
      <c r="M36" s="41">
        <v>255155</v>
      </c>
      <c r="N36" s="43">
        <f t="shared" si="3"/>
        <v>56.971608832807576</v>
      </c>
      <c r="O36" s="45">
        <f t="shared" si="4"/>
        <v>91.30434782608695</v>
      </c>
      <c r="P36" s="41">
        <v>19</v>
      </c>
      <c r="Q36" s="41">
        <v>14908</v>
      </c>
      <c r="R36" s="41">
        <v>3639</v>
      </c>
      <c r="S36" s="41">
        <v>255</v>
      </c>
      <c r="T36" s="41">
        <v>15</v>
      </c>
      <c r="U36" s="43">
        <f t="shared" si="5"/>
        <v>0.6934306569343066</v>
      </c>
      <c r="V36" s="43">
        <f t="shared" si="6"/>
        <v>27.941176470588236</v>
      </c>
      <c r="W36" s="38"/>
      <c r="X36" s="48"/>
      <c r="Y36" s="48"/>
    </row>
    <row r="37" spans="1:25" s="37" customFormat="1" ht="17.25" customHeight="1">
      <c r="A37" s="46" t="s">
        <v>24</v>
      </c>
      <c r="B37" s="40">
        <f t="shared" si="8"/>
        <v>3285</v>
      </c>
      <c r="C37" s="41">
        <v>2079</v>
      </c>
      <c r="D37" s="41">
        <v>1206</v>
      </c>
      <c r="E37" s="40">
        <f t="shared" si="7"/>
        <v>983</v>
      </c>
      <c r="F37" s="41">
        <v>779</v>
      </c>
      <c r="G37" s="41">
        <v>204</v>
      </c>
      <c r="H37" s="40">
        <f t="shared" si="9"/>
        <v>815</v>
      </c>
      <c r="I37" s="42">
        <f t="shared" si="1"/>
        <v>24.80974124809741</v>
      </c>
      <c r="J37" s="42">
        <f t="shared" si="2"/>
        <v>82.90946083418108</v>
      </c>
      <c r="K37" s="41">
        <v>739</v>
      </c>
      <c r="L37" s="41">
        <v>287217</v>
      </c>
      <c r="M37" s="41">
        <v>19650</v>
      </c>
      <c r="N37" s="43">
        <f t="shared" si="3"/>
        <v>35.54593554593555</v>
      </c>
      <c r="O37" s="45">
        <f t="shared" si="4"/>
        <v>94.86521181001284</v>
      </c>
      <c r="P37" s="41">
        <v>76</v>
      </c>
      <c r="Q37" s="41">
        <v>16655</v>
      </c>
      <c r="R37" s="41">
        <v>287</v>
      </c>
      <c r="S37" s="41">
        <v>20</v>
      </c>
      <c r="T37" s="41">
        <v>17</v>
      </c>
      <c r="U37" s="43">
        <f t="shared" si="5"/>
        <v>6.301824212271974</v>
      </c>
      <c r="V37" s="43">
        <f t="shared" si="6"/>
        <v>37.254901960784316</v>
      </c>
      <c r="W37" s="38"/>
      <c r="X37" s="38"/>
      <c r="Y37" s="38"/>
    </row>
    <row r="38" spans="1:25" s="37" customFormat="1" ht="17.25" customHeight="1">
      <c r="A38" s="39" t="s">
        <v>53</v>
      </c>
      <c r="B38" s="40">
        <v>3739</v>
      </c>
      <c r="C38" s="41">
        <v>3341</v>
      </c>
      <c r="D38" s="41">
        <v>398</v>
      </c>
      <c r="E38" s="40">
        <v>1856</v>
      </c>
      <c r="F38" s="41">
        <v>1764</v>
      </c>
      <c r="G38" s="41">
        <v>92</v>
      </c>
      <c r="H38" s="40">
        <v>1724</v>
      </c>
      <c r="I38" s="42">
        <v>46.10858518320406</v>
      </c>
      <c r="J38" s="42">
        <v>92.88793103448276</v>
      </c>
      <c r="K38" s="41">
        <v>1670</v>
      </c>
      <c r="L38" s="41">
        <v>398164</v>
      </c>
      <c r="M38" s="41">
        <v>16070</v>
      </c>
      <c r="N38" s="43">
        <v>49.985034420832086</v>
      </c>
      <c r="O38" s="45">
        <v>94.67120181405896</v>
      </c>
      <c r="P38" s="41">
        <v>54</v>
      </c>
      <c r="Q38" s="41">
        <v>10890</v>
      </c>
      <c r="R38" s="41">
        <v>398</v>
      </c>
      <c r="S38" s="41">
        <v>16</v>
      </c>
      <c r="T38" s="41">
        <v>11</v>
      </c>
      <c r="U38" s="43">
        <v>2.763819095477387</v>
      </c>
      <c r="V38" s="43">
        <v>68.75</v>
      </c>
      <c r="W38" s="38"/>
      <c r="X38" s="38"/>
      <c r="Y38" s="48"/>
    </row>
    <row r="39" spans="1:25" s="37" customFormat="1" ht="17.25" customHeight="1">
      <c r="A39" s="39" t="s">
        <v>54</v>
      </c>
      <c r="B39" s="40">
        <v>21061</v>
      </c>
      <c r="C39" s="41">
        <v>18932</v>
      </c>
      <c r="D39" s="41">
        <v>2129</v>
      </c>
      <c r="E39" s="40">
        <v>11657</v>
      </c>
      <c r="F39" s="41">
        <v>10974</v>
      </c>
      <c r="G39" s="41">
        <v>683</v>
      </c>
      <c r="H39" s="40">
        <v>10821</v>
      </c>
      <c r="I39" s="42">
        <v>51.379326717629745</v>
      </c>
      <c r="J39" s="42">
        <v>92.82834348460153</v>
      </c>
      <c r="K39" s="41">
        <v>10251</v>
      </c>
      <c r="L39" s="41">
        <v>2129413</v>
      </c>
      <c r="M39" s="41">
        <v>18336</v>
      </c>
      <c r="N39" s="43">
        <v>54.14641876188464</v>
      </c>
      <c r="O39" s="45">
        <v>93.4117003827228</v>
      </c>
      <c r="P39" s="41">
        <v>570</v>
      </c>
      <c r="Q39" s="41">
        <v>9355</v>
      </c>
      <c r="R39" s="41">
        <v>2129</v>
      </c>
      <c r="S39" s="41">
        <v>18</v>
      </c>
      <c r="T39" s="41">
        <v>9</v>
      </c>
      <c r="U39" s="43">
        <v>0.4227336777829967</v>
      </c>
      <c r="V39" s="43">
        <v>50</v>
      </c>
      <c r="W39" s="38"/>
      <c r="X39" s="38"/>
      <c r="Y39" s="48"/>
    </row>
    <row r="40" spans="1:25" s="37" customFormat="1" ht="17.25" customHeight="1">
      <c r="A40" s="39" t="s">
        <v>55</v>
      </c>
      <c r="B40" s="40">
        <f t="shared" si="8"/>
        <v>23312</v>
      </c>
      <c r="C40" s="41">
        <v>23218</v>
      </c>
      <c r="D40" s="41">
        <v>94</v>
      </c>
      <c r="E40" s="40">
        <f aca="true" t="shared" si="10" ref="E40:E66">G40+F40</f>
        <v>15367</v>
      </c>
      <c r="F40" s="41">
        <v>15333</v>
      </c>
      <c r="G40" s="41">
        <v>34</v>
      </c>
      <c r="H40" s="40">
        <f t="shared" si="9"/>
        <v>14671</v>
      </c>
      <c r="I40" s="42">
        <f aca="true" t="shared" si="11" ref="I40:I66">IF(OR(H40=0,B40=0),0,H40/B40*100)</f>
        <v>62.93325326012354</v>
      </c>
      <c r="J40" s="42">
        <f aca="true" t="shared" si="12" ref="J40:J66">IF(OR(H40=0,E40=0),0,H40/E40*100)</f>
        <v>95.47081408212404</v>
      </c>
      <c r="K40" s="41">
        <v>14653</v>
      </c>
      <c r="L40" s="41">
        <v>207291</v>
      </c>
      <c r="M40" s="41">
        <v>20110</v>
      </c>
      <c r="N40" s="43">
        <f aca="true" t="shared" si="13" ref="N40:N66">IF(OR(K40=0,C40=0),0,K40/C40*100)</f>
        <v>63.110517701783095</v>
      </c>
      <c r="O40" s="45">
        <f aca="true" t="shared" si="14" ref="O40:O66">IF(OR(K40=0,F40=0),0,K40/F40*100)</f>
        <v>95.5651209808909</v>
      </c>
      <c r="P40" s="41">
        <v>18</v>
      </c>
      <c r="Q40" s="41">
        <v>533</v>
      </c>
      <c r="R40" s="41">
        <v>207</v>
      </c>
      <c r="S40" s="41">
        <v>20</v>
      </c>
      <c r="T40" s="41">
        <v>1</v>
      </c>
      <c r="U40" s="43">
        <f aca="true" t="shared" si="15" ref="U40:U66">IF(OR(P40=0,D40=0),"  -",P40/D40*100)</f>
        <v>19.148936170212767</v>
      </c>
      <c r="V40" s="43">
        <f aca="true" t="shared" si="16" ref="V40:V66">IF(OR(P40=0,G40=0)," - ",P40/G40*100)</f>
        <v>52.94117647058824</v>
      </c>
      <c r="W40" s="38"/>
      <c r="X40" s="38"/>
      <c r="Y40" s="38"/>
    </row>
    <row r="41" spans="1:25" s="37" customFormat="1" ht="17.25" customHeight="1">
      <c r="A41" s="39" t="s">
        <v>56</v>
      </c>
      <c r="B41" s="40">
        <f aca="true" t="shared" si="17" ref="B41:B68">D41+C41</f>
        <v>2145</v>
      </c>
      <c r="C41" s="41">
        <v>2071</v>
      </c>
      <c r="D41" s="41">
        <v>74</v>
      </c>
      <c r="E41" s="41">
        <f t="shared" si="10"/>
        <v>1287</v>
      </c>
      <c r="F41" s="41">
        <v>1263</v>
      </c>
      <c r="G41" s="41">
        <v>24</v>
      </c>
      <c r="H41" s="40">
        <f aca="true" t="shared" si="18" ref="H41:H66">P41+K41</f>
        <v>1211</v>
      </c>
      <c r="I41" s="42">
        <f t="shared" si="11"/>
        <v>56.45687645687646</v>
      </c>
      <c r="J41" s="42">
        <f t="shared" si="12"/>
        <v>94.0947940947941</v>
      </c>
      <c r="K41" s="41">
        <v>1197</v>
      </c>
      <c r="L41" s="41">
        <v>101080</v>
      </c>
      <c r="M41" s="41">
        <v>16441</v>
      </c>
      <c r="N41" s="43">
        <f t="shared" si="13"/>
        <v>57.798165137614674</v>
      </c>
      <c r="O41" s="45">
        <f t="shared" si="14"/>
        <v>94.77434679334917</v>
      </c>
      <c r="P41" s="41">
        <v>14</v>
      </c>
      <c r="Q41" s="41">
        <v>13212</v>
      </c>
      <c r="R41" s="41">
        <v>101</v>
      </c>
      <c r="S41" s="41">
        <v>16</v>
      </c>
      <c r="T41" s="41">
        <v>13</v>
      </c>
      <c r="U41" s="43">
        <f t="shared" si="15"/>
        <v>18.91891891891892</v>
      </c>
      <c r="V41" s="43">
        <f t="shared" si="16"/>
        <v>58.333333333333336</v>
      </c>
      <c r="W41" s="38"/>
      <c r="X41" s="38"/>
      <c r="Y41" s="38"/>
    </row>
    <row r="42" spans="1:25" s="37" customFormat="1" ht="17.25" customHeight="1">
      <c r="A42" s="50" t="s">
        <v>57</v>
      </c>
      <c r="B42" s="40">
        <f t="shared" si="17"/>
        <v>172010</v>
      </c>
      <c r="C42" s="51">
        <v>141744</v>
      </c>
      <c r="D42" s="51">
        <v>30266</v>
      </c>
      <c r="E42" s="52">
        <f t="shared" si="10"/>
        <v>85156</v>
      </c>
      <c r="F42" s="51">
        <v>77048</v>
      </c>
      <c r="G42" s="51">
        <v>8108</v>
      </c>
      <c r="H42" s="40">
        <f t="shared" si="18"/>
        <v>78476</v>
      </c>
      <c r="I42" s="42">
        <f t="shared" si="11"/>
        <v>45.62292889948259</v>
      </c>
      <c r="J42" s="42">
        <f t="shared" si="12"/>
        <v>92.15557330076565</v>
      </c>
      <c r="K42" s="51">
        <v>71185</v>
      </c>
      <c r="L42" s="51">
        <v>27842399</v>
      </c>
      <c r="M42" s="51">
        <v>3605429</v>
      </c>
      <c r="N42" s="53">
        <f t="shared" si="13"/>
        <v>50.22082063438311</v>
      </c>
      <c r="O42" s="54">
        <f t="shared" si="14"/>
        <v>92.39045789637629</v>
      </c>
      <c r="P42" s="51">
        <v>7291</v>
      </c>
      <c r="Q42" s="51">
        <v>3070047</v>
      </c>
      <c r="R42" s="51">
        <v>27842</v>
      </c>
      <c r="S42" s="51">
        <v>3605</v>
      </c>
      <c r="T42" s="51">
        <v>3070</v>
      </c>
      <c r="U42" s="43">
        <f t="shared" si="15"/>
        <v>24.08973765941981</v>
      </c>
      <c r="V42" s="43">
        <f t="shared" si="16"/>
        <v>89.92353231376418</v>
      </c>
      <c r="W42" s="38"/>
      <c r="X42" s="38"/>
      <c r="Y42" s="38"/>
    </row>
    <row r="43" spans="1:25" s="37" customFormat="1" ht="17.25" customHeight="1">
      <c r="A43" s="50" t="s">
        <v>58</v>
      </c>
      <c r="B43" s="40">
        <f t="shared" si="17"/>
        <v>27660</v>
      </c>
      <c r="C43" s="51">
        <v>27042</v>
      </c>
      <c r="D43" s="51">
        <v>618</v>
      </c>
      <c r="E43" s="51">
        <f t="shared" si="10"/>
        <v>13434</v>
      </c>
      <c r="F43" s="51">
        <v>13008</v>
      </c>
      <c r="G43" s="51">
        <v>426</v>
      </c>
      <c r="H43" s="40">
        <f t="shared" si="18"/>
        <v>11018</v>
      </c>
      <c r="I43" s="42">
        <f t="shared" si="11"/>
        <v>39.833694866232825</v>
      </c>
      <c r="J43" s="42">
        <f t="shared" si="12"/>
        <v>82.01578085454815</v>
      </c>
      <c r="K43" s="51">
        <v>10664</v>
      </c>
      <c r="L43" s="51">
        <v>452581</v>
      </c>
      <c r="M43" s="51">
        <v>16166</v>
      </c>
      <c r="N43" s="53">
        <f t="shared" si="13"/>
        <v>39.434953036018044</v>
      </c>
      <c r="O43" s="54">
        <f t="shared" si="14"/>
        <v>81.98031980319803</v>
      </c>
      <c r="P43" s="51">
        <v>354</v>
      </c>
      <c r="Q43" s="51">
        <v>3965</v>
      </c>
      <c r="R43" s="51">
        <v>453</v>
      </c>
      <c r="S43" s="51">
        <v>16</v>
      </c>
      <c r="T43" s="51">
        <v>4</v>
      </c>
      <c r="U43" s="43">
        <f t="shared" si="15"/>
        <v>57.28155339805825</v>
      </c>
      <c r="V43" s="43">
        <f t="shared" si="16"/>
        <v>83.09859154929578</v>
      </c>
      <c r="W43" s="38"/>
      <c r="X43" s="38"/>
      <c r="Y43" s="48"/>
    </row>
    <row r="44" spans="1:25" s="37" customFormat="1" ht="17.25" customHeight="1">
      <c r="A44" s="39" t="s">
        <v>59</v>
      </c>
      <c r="B44" s="40">
        <f t="shared" si="17"/>
        <v>317251</v>
      </c>
      <c r="C44" s="51">
        <v>303860</v>
      </c>
      <c r="D44" s="51">
        <v>13391</v>
      </c>
      <c r="E44" s="52">
        <f t="shared" si="10"/>
        <v>159965</v>
      </c>
      <c r="F44" s="51">
        <v>150793</v>
      </c>
      <c r="G44" s="51">
        <v>9172</v>
      </c>
      <c r="H44" s="40">
        <f t="shared" si="18"/>
        <v>145967</v>
      </c>
      <c r="I44" s="42">
        <f t="shared" si="11"/>
        <v>46.00994165503025</v>
      </c>
      <c r="J44" s="42">
        <f t="shared" si="12"/>
        <v>91.24933579220455</v>
      </c>
      <c r="K44" s="51">
        <v>136914</v>
      </c>
      <c r="L44" s="51">
        <v>28481461</v>
      </c>
      <c r="M44" s="51">
        <v>1343331</v>
      </c>
      <c r="N44" s="43">
        <f t="shared" si="13"/>
        <v>45.058250510103335</v>
      </c>
      <c r="O44" s="45">
        <f t="shared" si="14"/>
        <v>90.79599185638591</v>
      </c>
      <c r="P44" s="51">
        <v>9053</v>
      </c>
      <c r="Q44" s="51">
        <v>1160800</v>
      </c>
      <c r="R44" s="51">
        <v>28481</v>
      </c>
      <c r="S44" s="51">
        <v>1343</v>
      </c>
      <c r="T44" s="51">
        <v>1161</v>
      </c>
      <c r="U44" s="43">
        <f t="shared" si="15"/>
        <v>67.60510790829662</v>
      </c>
      <c r="V44" s="43">
        <f t="shared" si="16"/>
        <v>98.7025730484082</v>
      </c>
      <c r="W44" s="38"/>
      <c r="X44" s="38"/>
      <c r="Y44" s="48"/>
    </row>
    <row r="45" spans="1:25" s="37" customFormat="1" ht="17.25" customHeight="1">
      <c r="A45" s="44" t="s">
        <v>60</v>
      </c>
      <c r="B45" s="40">
        <f t="shared" si="17"/>
        <v>200871</v>
      </c>
      <c r="C45" s="41">
        <v>195346</v>
      </c>
      <c r="D45" s="41">
        <v>5525</v>
      </c>
      <c r="E45" s="40">
        <f t="shared" si="10"/>
        <v>104459</v>
      </c>
      <c r="F45" s="41">
        <v>101741</v>
      </c>
      <c r="G45" s="41">
        <v>2718</v>
      </c>
      <c r="H45" s="40">
        <f t="shared" si="18"/>
        <v>97793</v>
      </c>
      <c r="I45" s="42">
        <f t="shared" si="11"/>
        <v>48.6844790935476</v>
      </c>
      <c r="J45" s="42">
        <f t="shared" si="12"/>
        <v>93.61854890435481</v>
      </c>
      <c r="K45" s="41">
        <v>95124</v>
      </c>
      <c r="L45" s="41">
        <v>1165785</v>
      </c>
      <c r="M45" s="41">
        <v>147668</v>
      </c>
      <c r="N45" s="43">
        <f t="shared" si="13"/>
        <v>48.695135810305814</v>
      </c>
      <c r="O45" s="45">
        <f t="shared" si="14"/>
        <v>93.49623062482185</v>
      </c>
      <c r="P45" s="41">
        <v>2669</v>
      </c>
      <c r="Q45" s="41">
        <v>125133</v>
      </c>
      <c r="R45" s="41">
        <v>1166</v>
      </c>
      <c r="S45" s="41">
        <v>148</v>
      </c>
      <c r="T45" s="41">
        <v>125</v>
      </c>
      <c r="U45" s="43">
        <f t="shared" si="15"/>
        <v>48.30769230769231</v>
      </c>
      <c r="V45" s="43">
        <f t="shared" si="16"/>
        <v>98.1972038263429</v>
      </c>
      <c r="W45" s="38"/>
      <c r="X45" s="38"/>
      <c r="Y45" s="48"/>
    </row>
    <row r="46" spans="1:25" s="37" customFormat="1" ht="17.25" customHeight="1">
      <c r="A46" s="44" t="s">
        <v>61</v>
      </c>
      <c r="B46" s="40">
        <f t="shared" si="17"/>
        <v>192583</v>
      </c>
      <c r="C46" s="41">
        <v>168818</v>
      </c>
      <c r="D46" s="41">
        <v>23765</v>
      </c>
      <c r="E46" s="40">
        <f t="shared" si="10"/>
        <v>113597</v>
      </c>
      <c r="F46" s="41">
        <v>99660</v>
      </c>
      <c r="G46" s="41">
        <v>13937</v>
      </c>
      <c r="H46" s="40">
        <f t="shared" si="18"/>
        <v>96944</v>
      </c>
      <c r="I46" s="42">
        <f t="shared" si="11"/>
        <v>50.33881495251398</v>
      </c>
      <c r="J46" s="42">
        <f t="shared" si="12"/>
        <v>85.34028187364103</v>
      </c>
      <c r="K46" s="41">
        <v>87260</v>
      </c>
      <c r="L46" s="41">
        <v>22719431</v>
      </c>
      <c r="M46" s="41">
        <v>5430563</v>
      </c>
      <c r="N46" s="43">
        <f t="shared" si="13"/>
        <v>51.6888009572439</v>
      </c>
      <c r="O46" s="45">
        <f t="shared" si="14"/>
        <v>87.55769616696769</v>
      </c>
      <c r="P46" s="41">
        <v>9684</v>
      </c>
      <c r="Q46" s="41">
        <v>3607053</v>
      </c>
      <c r="R46" s="41">
        <v>22719</v>
      </c>
      <c r="S46" s="41">
        <v>5431</v>
      </c>
      <c r="T46" s="41">
        <v>3607</v>
      </c>
      <c r="U46" s="43">
        <f t="shared" si="15"/>
        <v>40.74900063118031</v>
      </c>
      <c r="V46" s="43">
        <f t="shared" si="16"/>
        <v>69.48410705316783</v>
      </c>
      <c r="W46" s="38"/>
      <c r="X46" s="38"/>
      <c r="Y46" s="48"/>
    </row>
    <row r="47" spans="1:25" s="37" customFormat="1" ht="17.25" customHeight="1">
      <c r="A47" s="44" t="s">
        <v>62</v>
      </c>
      <c r="B47" s="40">
        <f t="shared" si="17"/>
        <v>29493</v>
      </c>
      <c r="C47" s="41">
        <v>27424</v>
      </c>
      <c r="D47" s="41">
        <v>2069</v>
      </c>
      <c r="E47" s="40">
        <f t="shared" si="10"/>
        <v>16997</v>
      </c>
      <c r="F47" s="41">
        <v>15987</v>
      </c>
      <c r="G47" s="41">
        <v>1010</v>
      </c>
      <c r="H47" s="40">
        <f t="shared" si="18"/>
        <v>16002</v>
      </c>
      <c r="I47" s="42">
        <f t="shared" si="11"/>
        <v>54.25694232529753</v>
      </c>
      <c r="J47" s="42">
        <f t="shared" si="12"/>
        <v>94.1460257692534</v>
      </c>
      <c r="K47" s="41">
        <v>15160</v>
      </c>
      <c r="L47" s="41">
        <v>1239923</v>
      </c>
      <c r="M47" s="41">
        <v>91514</v>
      </c>
      <c r="N47" s="43">
        <f t="shared" si="13"/>
        <v>55.280046674445735</v>
      </c>
      <c r="O47" s="45">
        <f t="shared" si="14"/>
        <v>94.82704697566773</v>
      </c>
      <c r="P47" s="41">
        <v>842</v>
      </c>
      <c r="Q47" s="41">
        <v>47004</v>
      </c>
      <c r="R47" s="41">
        <v>1240</v>
      </c>
      <c r="S47" s="41">
        <v>92</v>
      </c>
      <c r="T47" s="41">
        <v>47</v>
      </c>
      <c r="U47" s="43">
        <f t="shared" si="15"/>
        <v>40.69598840019333</v>
      </c>
      <c r="V47" s="43">
        <f t="shared" si="16"/>
        <v>83.36633663366337</v>
      </c>
      <c r="W47" s="38"/>
      <c r="X47" s="38"/>
      <c r="Y47" s="38"/>
    </row>
    <row r="48" spans="1:25" s="37" customFormat="1" ht="17.25" customHeight="1">
      <c r="A48" s="44" t="s">
        <v>63</v>
      </c>
      <c r="B48" s="40">
        <f t="shared" si="17"/>
        <v>59561</v>
      </c>
      <c r="C48" s="51">
        <v>38302</v>
      </c>
      <c r="D48" s="51">
        <v>21259</v>
      </c>
      <c r="E48" s="52">
        <f t="shared" si="10"/>
        <v>23556</v>
      </c>
      <c r="F48" s="51">
        <v>15704</v>
      </c>
      <c r="G48" s="51">
        <v>7852</v>
      </c>
      <c r="H48" s="40">
        <f t="shared" si="18"/>
        <v>22411</v>
      </c>
      <c r="I48" s="42">
        <f t="shared" si="11"/>
        <v>37.62697066872618</v>
      </c>
      <c r="J48" s="42">
        <f t="shared" si="12"/>
        <v>95.13924265579895</v>
      </c>
      <c r="K48" s="51">
        <v>15058</v>
      </c>
      <c r="L48" s="51">
        <v>23996529</v>
      </c>
      <c r="M48" s="51">
        <v>5081551</v>
      </c>
      <c r="N48" s="53">
        <f t="shared" si="13"/>
        <v>39.31387394914104</v>
      </c>
      <c r="O48" s="54">
        <f t="shared" si="14"/>
        <v>95.88639836984207</v>
      </c>
      <c r="P48" s="51">
        <v>7353</v>
      </c>
      <c r="Q48" s="51">
        <v>4596054</v>
      </c>
      <c r="R48" s="51">
        <v>23997</v>
      </c>
      <c r="S48" s="51">
        <v>5082</v>
      </c>
      <c r="T48" s="51">
        <v>4596</v>
      </c>
      <c r="U48" s="43">
        <f t="shared" si="15"/>
        <v>34.58770403123383</v>
      </c>
      <c r="V48" s="43">
        <f t="shared" si="16"/>
        <v>93.64493122771268</v>
      </c>
      <c r="W48" s="38"/>
      <c r="X48" s="38"/>
      <c r="Y48" s="38"/>
    </row>
    <row r="49" spans="1:25" s="37" customFormat="1" ht="17.25" customHeight="1">
      <c r="A49" s="44" t="s">
        <v>64</v>
      </c>
      <c r="B49" s="40">
        <f t="shared" si="17"/>
        <v>107063</v>
      </c>
      <c r="C49" s="51">
        <v>14175</v>
      </c>
      <c r="D49" s="51">
        <v>92888</v>
      </c>
      <c r="E49" s="52">
        <f t="shared" si="10"/>
        <v>51505</v>
      </c>
      <c r="F49" s="51">
        <v>7455</v>
      </c>
      <c r="G49" s="51">
        <v>44050</v>
      </c>
      <c r="H49" s="40">
        <f t="shared" si="18"/>
        <v>42065</v>
      </c>
      <c r="I49" s="42">
        <f t="shared" si="11"/>
        <v>39.289950776645526</v>
      </c>
      <c r="J49" s="42">
        <f t="shared" si="12"/>
        <v>81.67168236093583</v>
      </c>
      <c r="K49" s="51">
        <v>6219</v>
      </c>
      <c r="L49" s="51">
        <v>46572291</v>
      </c>
      <c r="M49" s="51">
        <v>7897698</v>
      </c>
      <c r="N49" s="53">
        <f t="shared" si="13"/>
        <v>43.87301587301587</v>
      </c>
      <c r="O49" s="54">
        <f t="shared" si="14"/>
        <v>83.420523138833</v>
      </c>
      <c r="P49" s="51">
        <v>35846</v>
      </c>
      <c r="Q49" s="51">
        <v>6721815</v>
      </c>
      <c r="R49" s="51">
        <v>46572</v>
      </c>
      <c r="S49" s="51">
        <v>7898</v>
      </c>
      <c r="T49" s="51">
        <v>6722</v>
      </c>
      <c r="U49" s="43">
        <f t="shared" si="15"/>
        <v>38.590560675221774</v>
      </c>
      <c r="V49" s="43">
        <f t="shared" si="16"/>
        <v>81.37570942111238</v>
      </c>
      <c r="W49" s="38"/>
      <c r="X49" s="38"/>
      <c r="Y49" s="38"/>
    </row>
    <row r="50" spans="1:25" s="37" customFormat="1" ht="17.25" customHeight="1">
      <c r="A50" s="44" t="s">
        <v>65</v>
      </c>
      <c r="B50" s="40">
        <f t="shared" si="17"/>
        <v>140</v>
      </c>
      <c r="C50" s="51">
        <v>136</v>
      </c>
      <c r="D50" s="51">
        <v>4</v>
      </c>
      <c r="E50" s="52">
        <f t="shared" si="10"/>
        <v>75</v>
      </c>
      <c r="F50" s="51">
        <v>73</v>
      </c>
      <c r="G50" s="51">
        <v>2</v>
      </c>
      <c r="H50" s="40">
        <f t="shared" si="18"/>
        <v>64</v>
      </c>
      <c r="I50" s="42">
        <f t="shared" si="11"/>
        <v>45.714285714285715</v>
      </c>
      <c r="J50" s="42">
        <f t="shared" si="12"/>
        <v>85.33333333333334</v>
      </c>
      <c r="K50" s="51">
        <v>63</v>
      </c>
      <c r="L50" s="51">
        <v>4379</v>
      </c>
      <c r="M50" s="51">
        <v>1200</v>
      </c>
      <c r="N50" s="53">
        <f t="shared" si="13"/>
        <v>46.32352941176471</v>
      </c>
      <c r="O50" s="54">
        <f t="shared" si="14"/>
        <v>86.3013698630137</v>
      </c>
      <c r="P50" s="51">
        <v>1</v>
      </c>
      <c r="Q50" s="51">
        <v>1197</v>
      </c>
      <c r="R50" s="51">
        <v>4</v>
      </c>
      <c r="S50" s="51">
        <v>1</v>
      </c>
      <c r="T50" s="51">
        <v>1</v>
      </c>
      <c r="U50" s="43">
        <f t="shared" si="15"/>
        <v>25</v>
      </c>
      <c r="V50" s="43">
        <f t="shared" si="16"/>
        <v>50</v>
      </c>
      <c r="W50" s="38"/>
      <c r="X50" s="38"/>
      <c r="Y50" s="38"/>
    </row>
    <row r="51" spans="1:25" s="37" customFormat="1" ht="17.25" customHeight="1">
      <c r="A51" s="44" t="s">
        <v>66</v>
      </c>
      <c r="B51" s="40">
        <f t="shared" si="17"/>
        <v>1404</v>
      </c>
      <c r="C51" s="51">
        <v>1321</v>
      </c>
      <c r="D51" s="51">
        <v>83</v>
      </c>
      <c r="E51" s="52">
        <f t="shared" si="10"/>
        <v>664</v>
      </c>
      <c r="F51" s="51">
        <v>633</v>
      </c>
      <c r="G51" s="51">
        <v>31</v>
      </c>
      <c r="H51" s="40">
        <f t="shared" si="18"/>
        <v>620</v>
      </c>
      <c r="I51" s="42">
        <f t="shared" si="11"/>
        <v>44.15954415954416</v>
      </c>
      <c r="J51" s="42">
        <f t="shared" si="12"/>
        <v>93.37349397590361</v>
      </c>
      <c r="K51" s="51">
        <v>611</v>
      </c>
      <c r="L51" s="51">
        <v>30581</v>
      </c>
      <c r="M51" s="51">
        <v>3789</v>
      </c>
      <c r="N51" s="53">
        <f t="shared" si="13"/>
        <v>46.252838758516276</v>
      </c>
      <c r="O51" s="54">
        <f t="shared" si="14"/>
        <v>96.52448657187995</v>
      </c>
      <c r="P51" s="51">
        <v>9</v>
      </c>
      <c r="Q51" s="51">
        <v>2246</v>
      </c>
      <c r="R51" s="51">
        <v>31</v>
      </c>
      <c r="S51" s="51">
        <v>4</v>
      </c>
      <c r="T51" s="51">
        <v>2</v>
      </c>
      <c r="U51" s="43">
        <f t="shared" si="15"/>
        <v>10.843373493975903</v>
      </c>
      <c r="V51" s="43">
        <f t="shared" si="16"/>
        <v>29.03225806451613</v>
      </c>
      <c r="W51" s="38"/>
      <c r="X51" s="38"/>
      <c r="Y51" s="38"/>
    </row>
    <row r="52" spans="1:25" s="37" customFormat="1" ht="17.25" customHeight="1">
      <c r="A52" s="44" t="s">
        <v>67</v>
      </c>
      <c r="B52" s="40">
        <f t="shared" si="17"/>
        <v>132616</v>
      </c>
      <c r="C52" s="41">
        <v>132022</v>
      </c>
      <c r="D52" s="41">
        <v>594</v>
      </c>
      <c r="E52" s="40">
        <f t="shared" si="10"/>
        <v>110458</v>
      </c>
      <c r="F52" s="41">
        <v>110146</v>
      </c>
      <c r="G52" s="41">
        <v>312</v>
      </c>
      <c r="H52" s="40">
        <f t="shared" si="18"/>
        <v>109419</v>
      </c>
      <c r="I52" s="42">
        <f t="shared" si="11"/>
        <v>82.50814381371781</v>
      </c>
      <c r="J52" s="42">
        <f t="shared" si="12"/>
        <v>99.05937098263593</v>
      </c>
      <c r="K52" s="41">
        <v>109322</v>
      </c>
      <c r="L52" s="41">
        <v>421244</v>
      </c>
      <c r="M52" s="41">
        <v>145071</v>
      </c>
      <c r="N52" s="43">
        <f t="shared" si="13"/>
        <v>82.80589598703246</v>
      </c>
      <c r="O52" s="45">
        <f t="shared" si="14"/>
        <v>99.251902020954</v>
      </c>
      <c r="P52" s="41">
        <v>97</v>
      </c>
      <c r="Q52" s="41">
        <v>129024</v>
      </c>
      <c r="R52" s="41">
        <v>421</v>
      </c>
      <c r="S52" s="41">
        <v>145</v>
      </c>
      <c r="T52" s="41">
        <v>129</v>
      </c>
      <c r="U52" s="43">
        <f t="shared" si="15"/>
        <v>16.329966329966332</v>
      </c>
      <c r="V52" s="43">
        <f t="shared" si="16"/>
        <v>31.08974358974359</v>
      </c>
      <c r="W52" s="38"/>
      <c r="X52" s="38"/>
      <c r="Y52" s="48"/>
    </row>
    <row r="53" spans="1:25" s="37" customFormat="1" ht="17.25" customHeight="1">
      <c r="A53" s="44" t="s">
        <v>68</v>
      </c>
      <c r="B53" s="40">
        <f t="shared" si="17"/>
        <v>45326</v>
      </c>
      <c r="C53" s="41">
        <v>7839</v>
      </c>
      <c r="D53" s="41">
        <v>37487</v>
      </c>
      <c r="E53" s="40">
        <f t="shared" si="10"/>
        <v>20532</v>
      </c>
      <c r="F53" s="41">
        <v>3637</v>
      </c>
      <c r="G53" s="41">
        <v>16895</v>
      </c>
      <c r="H53" s="40">
        <f t="shared" si="18"/>
        <v>20390</v>
      </c>
      <c r="I53" s="42">
        <f t="shared" si="11"/>
        <v>44.985218197061286</v>
      </c>
      <c r="J53" s="42">
        <f t="shared" si="12"/>
        <v>99.30839664913306</v>
      </c>
      <c r="K53" s="41">
        <v>3516</v>
      </c>
      <c r="L53" s="41">
        <v>34468094</v>
      </c>
      <c r="M53" s="41">
        <v>7654419</v>
      </c>
      <c r="N53" s="43">
        <f t="shared" si="13"/>
        <v>44.85265977803291</v>
      </c>
      <c r="O53" s="45">
        <f t="shared" si="14"/>
        <v>96.67308221061315</v>
      </c>
      <c r="P53" s="41">
        <v>16874</v>
      </c>
      <c r="Q53" s="41">
        <v>7640506</v>
      </c>
      <c r="R53" s="41">
        <v>34468</v>
      </c>
      <c r="S53" s="41">
        <v>7654</v>
      </c>
      <c r="T53" s="41">
        <v>7641</v>
      </c>
      <c r="U53" s="43">
        <f t="shared" si="15"/>
        <v>45.012937818443724</v>
      </c>
      <c r="V53" s="43">
        <f t="shared" si="16"/>
        <v>99.8757028706718</v>
      </c>
      <c r="W53" s="38"/>
      <c r="X53" s="38"/>
      <c r="Y53" s="48"/>
    </row>
    <row r="54" spans="1:25" s="37" customFormat="1" ht="17.25" customHeight="1">
      <c r="A54" s="39" t="s">
        <v>69</v>
      </c>
      <c r="B54" s="40">
        <f t="shared" si="17"/>
        <v>3132</v>
      </c>
      <c r="C54" s="41">
        <v>2726</v>
      </c>
      <c r="D54" s="41">
        <v>406</v>
      </c>
      <c r="E54" s="40">
        <f t="shared" si="10"/>
        <v>1672</v>
      </c>
      <c r="F54" s="41">
        <v>1493</v>
      </c>
      <c r="G54" s="41">
        <v>179</v>
      </c>
      <c r="H54" s="40">
        <f t="shared" si="18"/>
        <v>1538</v>
      </c>
      <c r="I54" s="42">
        <f t="shared" si="11"/>
        <v>49.10600255427842</v>
      </c>
      <c r="J54" s="42">
        <f t="shared" si="12"/>
        <v>91.98564593301435</v>
      </c>
      <c r="K54" s="41">
        <v>1395</v>
      </c>
      <c r="L54" s="41">
        <v>728989</v>
      </c>
      <c r="M54" s="41">
        <v>25755</v>
      </c>
      <c r="N54" s="43">
        <f t="shared" si="13"/>
        <v>51.173881144534114</v>
      </c>
      <c r="O54" s="45">
        <f t="shared" si="14"/>
        <v>93.43603482920295</v>
      </c>
      <c r="P54" s="41">
        <v>143</v>
      </c>
      <c r="Q54" s="41">
        <v>19533</v>
      </c>
      <c r="R54" s="41">
        <v>729</v>
      </c>
      <c r="S54" s="41">
        <v>26</v>
      </c>
      <c r="T54" s="41">
        <v>20</v>
      </c>
      <c r="U54" s="43">
        <f t="shared" si="15"/>
        <v>35.221674876847295</v>
      </c>
      <c r="V54" s="43">
        <f t="shared" si="16"/>
        <v>79.88826815642457</v>
      </c>
      <c r="W54" s="38"/>
      <c r="X54" s="38"/>
      <c r="Y54" s="38"/>
    </row>
    <row r="55" spans="1:25" s="37" customFormat="1" ht="17.25" customHeight="1">
      <c r="A55" s="44" t="s">
        <v>70</v>
      </c>
      <c r="B55" s="40">
        <f t="shared" si="17"/>
        <v>117315</v>
      </c>
      <c r="C55" s="41">
        <v>98958</v>
      </c>
      <c r="D55" s="41">
        <v>18357</v>
      </c>
      <c r="E55" s="40">
        <f t="shared" si="10"/>
        <v>55023</v>
      </c>
      <c r="F55" s="41">
        <v>50345</v>
      </c>
      <c r="G55" s="41">
        <v>4678</v>
      </c>
      <c r="H55" s="40">
        <f t="shared" si="18"/>
        <v>51420</v>
      </c>
      <c r="I55" s="42">
        <f t="shared" si="11"/>
        <v>43.830712185142566</v>
      </c>
      <c r="J55" s="42">
        <f t="shared" si="12"/>
        <v>93.45182923504716</v>
      </c>
      <c r="K55" s="41">
        <v>48542</v>
      </c>
      <c r="L55" s="41">
        <v>14684643</v>
      </c>
      <c r="M55" s="41">
        <v>1506733</v>
      </c>
      <c r="N55" s="43">
        <f t="shared" si="13"/>
        <v>49.053133652660726</v>
      </c>
      <c r="O55" s="45">
        <f t="shared" si="14"/>
        <v>96.4187108948257</v>
      </c>
      <c r="P55" s="41">
        <v>2878</v>
      </c>
      <c r="Q55" s="41">
        <v>782444</v>
      </c>
      <c r="R55" s="41">
        <v>14685</v>
      </c>
      <c r="S55" s="41">
        <v>1507</v>
      </c>
      <c r="T55" s="41">
        <v>782</v>
      </c>
      <c r="U55" s="43">
        <f t="shared" si="15"/>
        <v>15.677943019011822</v>
      </c>
      <c r="V55" s="43">
        <f t="shared" si="16"/>
        <v>61.522017956391615</v>
      </c>
      <c r="W55" s="38"/>
      <c r="X55" s="38"/>
      <c r="Y55" s="38"/>
    </row>
    <row r="56" spans="1:25" s="37" customFormat="1" ht="17.25" customHeight="1">
      <c r="A56" s="44" t="s">
        <v>71</v>
      </c>
      <c r="B56" s="40">
        <f t="shared" si="17"/>
        <v>90136</v>
      </c>
      <c r="C56" s="41">
        <v>89996</v>
      </c>
      <c r="D56" s="41">
        <v>140</v>
      </c>
      <c r="E56" s="40">
        <f t="shared" si="10"/>
        <v>44904</v>
      </c>
      <c r="F56" s="41">
        <v>44805</v>
      </c>
      <c r="G56" s="41">
        <v>99</v>
      </c>
      <c r="H56" s="40">
        <f t="shared" si="18"/>
        <v>43216</v>
      </c>
      <c r="I56" s="42">
        <f t="shared" si="11"/>
        <v>47.94532706132954</v>
      </c>
      <c r="J56" s="42">
        <f t="shared" si="12"/>
        <v>96.24086941029752</v>
      </c>
      <c r="K56" s="41">
        <v>43119</v>
      </c>
      <c r="L56" s="41">
        <v>71299</v>
      </c>
      <c r="M56" s="41">
        <v>5582</v>
      </c>
      <c r="N56" s="43">
        <f t="shared" si="13"/>
        <v>47.91212942797458</v>
      </c>
      <c r="O56" s="45">
        <f t="shared" si="14"/>
        <v>96.23702711750921</v>
      </c>
      <c r="P56" s="41">
        <v>97</v>
      </c>
      <c r="Q56" s="41">
        <v>3039</v>
      </c>
      <c r="R56" s="41">
        <v>71</v>
      </c>
      <c r="S56" s="41">
        <v>6</v>
      </c>
      <c r="T56" s="41">
        <v>3</v>
      </c>
      <c r="U56" s="43">
        <f t="shared" si="15"/>
        <v>69.28571428571428</v>
      </c>
      <c r="V56" s="43">
        <f t="shared" si="16"/>
        <v>97.97979797979798</v>
      </c>
      <c r="W56" s="38"/>
      <c r="X56" s="38"/>
      <c r="Y56" s="38"/>
    </row>
    <row r="57" spans="1:25" s="37" customFormat="1" ht="17.25" customHeight="1">
      <c r="A57" s="44" t="s">
        <v>72</v>
      </c>
      <c r="B57" s="40">
        <f t="shared" si="17"/>
        <v>80806</v>
      </c>
      <c r="C57" s="55">
        <v>79063</v>
      </c>
      <c r="D57" s="41">
        <v>1743</v>
      </c>
      <c r="E57" s="40">
        <f t="shared" si="10"/>
        <v>42847</v>
      </c>
      <c r="F57" s="41">
        <v>42270</v>
      </c>
      <c r="G57" s="41">
        <v>577</v>
      </c>
      <c r="H57" s="40">
        <f t="shared" si="18"/>
        <v>40592</v>
      </c>
      <c r="I57" s="42">
        <f t="shared" si="11"/>
        <v>50.23389352275821</v>
      </c>
      <c r="J57" s="42">
        <f t="shared" si="12"/>
        <v>94.73708777744066</v>
      </c>
      <c r="K57" s="41">
        <v>40395</v>
      </c>
      <c r="L57" s="41">
        <v>2691519</v>
      </c>
      <c r="M57" s="41">
        <v>310925</v>
      </c>
      <c r="N57" s="43">
        <f t="shared" si="13"/>
        <v>51.09216700605847</v>
      </c>
      <c r="O57" s="45">
        <f t="shared" si="14"/>
        <v>95.56422995031937</v>
      </c>
      <c r="P57" s="41">
        <v>197</v>
      </c>
      <c r="Q57" s="41">
        <v>245528</v>
      </c>
      <c r="R57" s="41">
        <v>2692</v>
      </c>
      <c r="S57" s="41">
        <v>311</v>
      </c>
      <c r="T57" s="41">
        <v>246</v>
      </c>
      <c r="U57" s="43">
        <f t="shared" si="15"/>
        <v>11.302352266207688</v>
      </c>
      <c r="V57" s="43">
        <f t="shared" si="16"/>
        <v>34.1421143847487</v>
      </c>
      <c r="W57" s="38"/>
      <c r="X57" s="38"/>
      <c r="Y57" s="38"/>
    </row>
    <row r="58" spans="1:25" s="37" customFormat="1" ht="17.25" customHeight="1">
      <c r="A58" s="44" t="s">
        <v>73</v>
      </c>
      <c r="B58" s="40">
        <f t="shared" si="17"/>
        <v>5941</v>
      </c>
      <c r="C58" s="41">
        <v>3450</v>
      </c>
      <c r="D58" s="41">
        <v>2491</v>
      </c>
      <c r="E58" s="41">
        <f t="shared" si="10"/>
        <v>2123</v>
      </c>
      <c r="F58" s="41">
        <v>1421</v>
      </c>
      <c r="G58" s="41">
        <v>702</v>
      </c>
      <c r="H58" s="40">
        <f t="shared" si="18"/>
        <v>1806</v>
      </c>
      <c r="I58" s="42">
        <f t="shared" si="11"/>
        <v>30.398922740279417</v>
      </c>
      <c r="J58" s="42">
        <f t="shared" si="12"/>
        <v>85.0682995760716</v>
      </c>
      <c r="K58" s="41">
        <v>1263</v>
      </c>
      <c r="L58" s="41">
        <v>4295815</v>
      </c>
      <c r="M58" s="41">
        <v>265454</v>
      </c>
      <c r="N58" s="43">
        <f t="shared" si="13"/>
        <v>36.608695652173914</v>
      </c>
      <c r="O58" s="45">
        <f t="shared" si="14"/>
        <v>88.881069669247</v>
      </c>
      <c r="P58" s="41">
        <v>543</v>
      </c>
      <c r="Q58" s="41">
        <v>218749</v>
      </c>
      <c r="R58" s="41">
        <v>4296</v>
      </c>
      <c r="S58" s="41">
        <v>265</v>
      </c>
      <c r="T58" s="41">
        <v>219</v>
      </c>
      <c r="U58" s="43">
        <f t="shared" si="15"/>
        <v>21.798474508229624</v>
      </c>
      <c r="V58" s="43">
        <f t="shared" si="16"/>
        <v>77.35042735042735</v>
      </c>
      <c r="W58" s="38"/>
      <c r="X58" s="38"/>
      <c r="Y58" s="38"/>
    </row>
    <row r="59" spans="1:25" s="37" customFormat="1" ht="17.25" customHeight="1">
      <c r="A59" s="44" t="s">
        <v>74</v>
      </c>
      <c r="B59" s="40">
        <f t="shared" si="17"/>
        <v>13727</v>
      </c>
      <c r="C59" s="41">
        <v>10725</v>
      </c>
      <c r="D59" s="41">
        <v>3002</v>
      </c>
      <c r="E59" s="41">
        <f t="shared" si="10"/>
        <v>7531</v>
      </c>
      <c r="F59" s="41">
        <v>6246</v>
      </c>
      <c r="G59" s="41">
        <v>1285</v>
      </c>
      <c r="H59" s="40">
        <f t="shared" si="18"/>
        <v>7060</v>
      </c>
      <c r="I59" s="42">
        <f t="shared" si="11"/>
        <v>51.43148539374954</v>
      </c>
      <c r="J59" s="42">
        <f t="shared" si="12"/>
        <v>93.74585048466339</v>
      </c>
      <c r="K59" s="41">
        <v>5987</v>
      </c>
      <c r="L59" s="41">
        <v>1770723</v>
      </c>
      <c r="M59" s="41">
        <v>435900</v>
      </c>
      <c r="N59" s="43">
        <f t="shared" si="13"/>
        <v>55.82284382284383</v>
      </c>
      <c r="O59" s="45">
        <f t="shared" si="14"/>
        <v>95.85334614153058</v>
      </c>
      <c r="P59" s="41">
        <v>1073</v>
      </c>
      <c r="Q59" s="41">
        <v>398701</v>
      </c>
      <c r="R59" s="41">
        <v>1771</v>
      </c>
      <c r="S59" s="41">
        <v>436</v>
      </c>
      <c r="T59" s="41">
        <v>399</v>
      </c>
      <c r="U59" s="43">
        <f t="shared" si="15"/>
        <v>35.74283810792805</v>
      </c>
      <c r="V59" s="43">
        <f t="shared" si="16"/>
        <v>83.50194552529183</v>
      </c>
      <c r="W59" s="38"/>
      <c r="X59" s="38"/>
      <c r="Y59" s="48"/>
    </row>
    <row r="60" spans="1:25" s="37" customFormat="1" ht="17.25" customHeight="1">
      <c r="A60" s="44" t="s">
        <v>75</v>
      </c>
      <c r="B60" s="40">
        <f t="shared" si="17"/>
        <v>218333</v>
      </c>
      <c r="C60" s="41">
        <f>SUM(C61:C66)</f>
        <v>174247</v>
      </c>
      <c r="D60" s="41">
        <f>SUM(D61:D66)</f>
        <v>44086</v>
      </c>
      <c r="E60" s="41">
        <f t="shared" si="10"/>
        <v>120929</v>
      </c>
      <c r="F60" s="41">
        <f>SUM(F61:F66)</f>
        <v>101628</v>
      </c>
      <c r="G60" s="41">
        <f>SUM(G61:G66)</f>
        <v>19301</v>
      </c>
      <c r="H60" s="40">
        <f t="shared" si="18"/>
        <v>119678</v>
      </c>
      <c r="I60" s="42">
        <f t="shared" si="11"/>
        <v>54.81443483119821</v>
      </c>
      <c r="J60" s="42">
        <f t="shared" si="12"/>
        <v>98.96550868691546</v>
      </c>
      <c r="K60" s="41">
        <f>SUM(K61:K66)</f>
        <v>100419</v>
      </c>
      <c r="L60" s="41">
        <v>33821616</v>
      </c>
      <c r="M60" s="41">
        <v>8547633</v>
      </c>
      <c r="N60" s="43">
        <f t="shared" si="13"/>
        <v>57.63026049228968</v>
      </c>
      <c r="O60" s="45">
        <f t="shared" si="14"/>
        <v>98.81036722163184</v>
      </c>
      <c r="P60" s="41">
        <f>SUM(P61:P66)</f>
        <v>19259</v>
      </c>
      <c r="Q60" s="41">
        <v>8546008</v>
      </c>
      <c r="R60" s="41">
        <v>33822</v>
      </c>
      <c r="S60" s="41">
        <v>8548</v>
      </c>
      <c r="T60" s="41">
        <v>8545</v>
      </c>
      <c r="U60" s="43">
        <f t="shared" si="15"/>
        <v>43.685070090278096</v>
      </c>
      <c r="V60" s="43">
        <f t="shared" si="16"/>
        <v>99.78239469457542</v>
      </c>
      <c r="W60" s="38"/>
      <c r="X60" s="38"/>
      <c r="Y60" s="38"/>
    </row>
    <row r="61" spans="1:25" s="37" customFormat="1" ht="17.25" customHeight="1">
      <c r="A61" s="56" t="s">
        <v>76</v>
      </c>
      <c r="B61" s="40">
        <f t="shared" si="17"/>
        <v>306</v>
      </c>
      <c r="C61" s="41">
        <v>298</v>
      </c>
      <c r="D61" s="41">
        <v>8</v>
      </c>
      <c r="E61" s="40">
        <f t="shared" si="10"/>
        <v>185</v>
      </c>
      <c r="F61" s="41">
        <v>183</v>
      </c>
      <c r="G61" s="41">
        <v>2</v>
      </c>
      <c r="H61" s="40">
        <f t="shared" si="18"/>
        <v>130</v>
      </c>
      <c r="I61" s="42">
        <f t="shared" si="11"/>
        <v>42.48366013071895</v>
      </c>
      <c r="J61" s="42">
        <f t="shared" si="12"/>
        <v>70.27027027027027</v>
      </c>
      <c r="K61" s="41">
        <v>128</v>
      </c>
      <c r="L61" s="41">
        <v>7730</v>
      </c>
      <c r="M61" s="41">
        <v>510</v>
      </c>
      <c r="N61" s="43">
        <f t="shared" si="13"/>
        <v>42.95302013422819</v>
      </c>
      <c r="O61" s="45">
        <f t="shared" si="14"/>
        <v>69.94535519125684</v>
      </c>
      <c r="P61" s="41">
        <v>2</v>
      </c>
      <c r="Q61" s="49" t="s">
        <v>52</v>
      </c>
      <c r="R61" s="49" t="s">
        <v>52</v>
      </c>
      <c r="S61" s="49" t="s">
        <v>52</v>
      </c>
      <c r="T61" s="49" t="s">
        <v>52</v>
      </c>
      <c r="U61" s="43">
        <f t="shared" si="15"/>
        <v>25</v>
      </c>
      <c r="V61" s="43">
        <f t="shared" si="16"/>
        <v>100</v>
      </c>
      <c r="W61" s="38"/>
      <c r="X61" s="38"/>
      <c r="Y61" s="48"/>
    </row>
    <row r="62" spans="1:25" s="37" customFormat="1" ht="17.25" customHeight="1">
      <c r="A62" s="56" t="s">
        <v>77</v>
      </c>
      <c r="B62" s="40">
        <f t="shared" si="17"/>
        <v>78</v>
      </c>
      <c r="C62" s="41">
        <v>73</v>
      </c>
      <c r="D62" s="41">
        <v>5</v>
      </c>
      <c r="E62" s="40">
        <f t="shared" si="10"/>
        <v>43</v>
      </c>
      <c r="F62" s="41">
        <v>42</v>
      </c>
      <c r="G62" s="41">
        <v>1</v>
      </c>
      <c r="H62" s="40">
        <f t="shared" si="18"/>
        <v>38</v>
      </c>
      <c r="I62" s="42">
        <f t="shared" si="11"/>
        <v>48.717948717948715</v>
      </c>
      <c r="J62" s="42">
        <f t="shared" si="12"/>
        <v>88.37209302325581</v>
      </c>
      <c r="K62" s="41">
        <v>37</v>
      </c>
      <c r="L62" s="41">
        <v>3268</v>
      </c>
      <c r="M62" s="41">
        <v>1628</v>
      </c>
      <c r="N62" s="43">
        <f t="shared" si="13"/>
        <v>50.68493150684932</v>
      </c>
      <c r="O62" s="45">
        <f t="shared" si="14"/>
        <v>88.09523809523809</v>
      </c>
      <c r="P62" s="41">
        <v>1</v>
      </c>
      <c r="Q62" s="49" t="s">
        <v>52</v>
      </c>
      <c r="R62" s="49" t="s">
        <v>52</v>
      </c>
      <c r="S62" s="49" t="s">
        <v>52</v>
      </c>
      <c r="T62" s="49" t="s">
        <v>52</v>
      </c>
      <c r="U62" s="43">
        <f t="shared" si="15"/>
        <v>20</v>
      </c>
      <c r="V62" s="43">
        <f t="shared" si="16"/>
        <v>100</v>
      </c>
      <c r="W62" s="38"/>
      <c r="X62" s="38"/>
      <c r="Y62" s="38"/>
    </row>
    <row r="63" spans="1:25" s="37" customFormat="1" ht="17.25" customHeight="1">
      <c r="A63" s="56" t="s">
        <v>78</v>
      </c>
      <c r="B63" s="40">
        <f t="shared" si="17"/>
        <v>167420</v>
      </c>
      <c r="C63" s="41">
        <v>123420</v>
      </c>
      <c r="D63" s="41">
        <v>44000</v>
      </c>
      <c r="E63" s="40">
        <f t="shared" si="10"/>
        <v>85734</v>
      </c>
      <c r="F63" s="41">
        <v>66473</v>
      </c>
      <c r="G63" s="49">
        <v>19261</v>
      </c>
      <c r="H63" s="40">
        <f t="shared" si="18"/>
        <v>84553</v>
      </c>
      <c r="I63" s="42">
        <f t="shared" si="11"/>
        <v>50.50352407119818</v>
      </c>
      <c r="J63" s="42">
        <f t="shared" si="12"/>
        <v>98.6224834954627</v>
      </c>
      <c r="K63" s="41">
        <v>65330</v>
      </c>
      <c r="L63" s="41">
        <v>33310000</v>
      </c>
      <c r="M63" s="41">
        <v>8422045</v>
      </c>
      <c r="N63" s="43">
        <f t="shared" si="13"/>
        <v>52.933074056068705</v>
      </c>
      <c r="O63" s="45">
        <f t="shared" si="14"/>
        <v>98.28050486663759</v>
      </c>
      <c r="P63" s="41">
        <v>19223</v>
      </c>
      <c r="Q63" s="41">
        <v>8422045</v>
      </c>
      <c r="R63" s="41">
        <v>33310</v>
      </c>
      <c r="S63" s="41">
        <v>8422</v>
      </c>
      <c r="T63" s="41">
        <v>8422</v>
      </c>
      <c r="U63" s="43">
        <f t="shared" si="15"/>
        <v>43.68863636363636</v>
      </c>
      <c r="V63" s="43">
        <f t="shared" si="16"/>
        <v>99.80271013966046</v>
      </c>
      <c r="W63" s="38"/>
      <c r="X63" s="38"/>
      <c r="Y63" s="38"/>
    </row>
    <row r="64" spans="1:25" s="37" customFormat="1" ht="17.25" customHeight="1">
      <c r="A64" s="56" t="s">
        <v>79</v>
      </c>
      <c r="B64" s="40">
        <f t="shared" si="17"/>
        <v>142</v>
      </c>
      <c r="C64" s="41">
        <v>69</v>
      </c>
      <c r="D64" s="49">
        <v>73</v>
      </c>
      <c r="E64" s="40">
        <f t="shared" si="10"/>
        <v>81</v>
      </c>
      <c r="F64" s="41">
        <v>44</v>
      </c>
      <c r="G64" s="41">
        <v>37</v>
      </c>
      <c r="H64" s="40">
        <f t="shared" si="18"/>
        <v>71</v>
      </c>
      <c r="I64" s="42">
        <f t="shared" si="11"/>
        <v>50</v>
      </c>
      <c r="J64" s="42">
        <f t="shared" si="12"/>
        <v>87.65432098765432</v>
      </c>
      <c r="K64" s="41">
        <v>38</v>
      </c>
      <c r="L64" s="41">
        <v>0</v>
      </c>
      <c r="M64" s="41">
        <v>0</v>
      </c>
      <c r="N64" s="43">
        <f t="shared" si="13"/>
        <v>55.072463768115945</v>
      </c>
      <c r="O64" s="45">
        <f t="shared" si="14"/>
        <v>86.36363636363636</v>
      </c>
      <c r="P64" s="41">
        <v>33</v>
      </c>
      <c r="Q64" s="49" t="s">
        <v>52</v>
      </c>
      <c r="R64" s="49" t="s">
        <v>52</v>
      </c>
      <c r="S64" s="49" t="s">
        <v>52</v>
      </c>
      <c r="T64" s="49" t="s">
        <v>52</v>
      </c>
      <c r="U64" s="43">
        <f t="shared" si="15"/>
        <v>45.20547945205479</v>
      </c>
      <c r="V64" s="43">
        <f t="shared" si="16"/>
        <v>89.1891891891892</v>
      </c>
      <c r="W64" s="38"/>
      <c r="X64" s="38"/>
      <c r="Y64" s="48"/>
    </row>
    <row r="65" spans="1:25" s="37" customFormat="1" ht="17.25" customHeight="1">
      <c r="A65" s="57" t="s">
        <v>80</v>
      </c>
      <c r="B65" s="40">
        <f t="shared" si="17"/>
        <v>34000</v>
      </c>
      <c r="C65" s="41">
        <v>34000</v>
      </c>
      <c r="D65" s="41">
        <v>0</v>
      </c>
      <c r="E65" s="40">
        <f t="shared" si="10"/>
        <v>26159</v>
      </c>
      <c r="F65" s="41">
        <v>26159</v>
      </c>
      <c r="G65" s="49">
        <v>0</v>
      </c>
      <c r="H65" s="40">
        <f t="shared" si="18"/>
        <v>26159</v>
      </c>
      <c r="I65" s="42">
        <f t="shared" si="11"/>
        <v>76.93823529411765</v>
      </c>
      <c r="J65" s="42">
        <f t="shared" si="12"/>
        <v>100</v>
      </c>
      <c r="K65" s="41">
        <v>26159</v>
      </c>
      <c r="L65" s="41">
        <v>500618</v>
      </c>
      <c r="M65" s="41">
        <v>123450</v>
      </c>
      <c r="N65" s="43">
        <f t="shared" si="13"/>
        <v>76.93823529411765</v>
      </c>
      <c r="O65" s="45">
        <f t="shared" si="14"/>
        <v>100</v>
      </c>
      <c r="P65" s="41">
        <v>0</v>
      </c>
      <c r="Q65" s="41">
        <v>123450</v>
      </c>
      <c r="R65" s="41">
        <v>501</v>
      </c>
      <c r="S65" s="41">
        <v>123</v>
      </c>
      <c r="T65" s="41">
        <v>123</v>
      </c>
      <c r="U65" s="43" t="str">
        <f t="shared" si="15"/>
        <v>  -</v>
      </c>
      <c r="V65" s="43" t="str">
        <f t="shared" si="16"/>
        <v> - </v>
      </c>
      <c r="W65" s="38"/>
      <c r="X65" s="38"/>
      <c r="Y65" s="48"/>
    </row>
    <row r="66" spans="1:25" s="37" customFormat="1" ht="17.25" customHeight="1">
      <c r="A66" s="57" t="s">
        <v>81</v>
      </c>
      <c r="B66" s="40">
        <f t="shared" si="17"/>
        <v>16387</v>
      </c>
      <c r="C66" s="41">
        <v>16387</v>
      </c>
      <c r="D66" s="49">
        <v>0</v>
      </c>
      <c r="E66" s="40">
        <f t="shared" si="10"/>
        <v>8727</v>
      </c>
      <c r="F66" s="41">
        <v>8727</v>
      </c>
      <c r="G66" s="49">
        <v>0</v>
      </c>
      <c r="H66" s="40">
        <f t="shared" si="18"/>
        <v>8727</v>
      </c>
      <c r="I66" s="42">
        <f t="shared" si="11"/>
        <v>53.25562946237872</v>
      </c>
      <c r="J66" s="42">
        <f t="shared" si="12"/>
        <v>100</v>
      </c>
      <c r="K66" s="41">
        <v>8727</v>
      </c>
      <c r="L66" s="41">
        <v>0</v>
      </c>
      <c r="M66" s="41">
        <v>0</v>
      </c>
      <c r="N66" s="43">
        <f t="shared" si="13"/>
        <v>53.25562946237872</v>
      </c>
      <c r="O66" s="45">
        <f t="shared" si="14"/>
        <v>100</v>
      </c>
      <c r="P66" s="49">
        <v>0</v>
      </c>
      <c r="Q66" s="49" t="s">
        <v>52</v>
      </c>
      <c r="R66" s="49" t="s">
        <v>52</v>
      </c>
      <c r="S66" s="49" t="s">
        <v>52</v>
      </c>
      <c r="T66" s="49" t="s">
        <v>52</v>
      </c>
      <c r="U66" s="43" t="str">
        <f t="shared" si="15"/>
        <v>  -</v>
      </c>
      <c r="V66" s="43" t="str">
        <f t="shared" si="16"/>
        <v> - </v>
      </c>
      <c r="W66" s="38"/>
      <c r="X66" s="38"/>
      <c r="Y66" s="48"/>
    </row>
    <row r="67" spans="1:24" s="37" customFormat="1" ht="17.25" customHeight="1">
      <c r="A67" s="44" t="s">
        <v>82</v>
      </c>
      <c r="B67" s="40">
        <f t="shared" si="17"/>
        <v>2000</v>
      </c>
      <c r="C67" s="41">
        <v>500</v>
      </c>
      <c r="D67" s="41">
        <v>1500</v>
      </c>
      <c r="E67" s="49" t="s">
        <v>52</v>
      </c>
      <c r="F67" s="49">
        <v>0</v>
      </c>
      <c r="G67" s="49">
        <v>0</v>
      </c>
      <c r="H67" s="49" t="s">
        <v>52</v>
      </c>
      <c r="I67" s="49" t="s">
        <v>52</v>
      </c>
      <c r="J67" s="49" t="s">
        <v>52</v>
      </c>
      <c r="K67" s="49">
        <v>16</v>
      </c>
      <c r="L67" s="49" t="s">
        <v>52</v>
      </c>
      <c r="M67" s="49" t="s">
        <v>52</v>
      </c>
      <c r="N67" s="49" t="s">
        <v>52</v>
      </c>
      <c r="O67" s="49" t="s">
        <v>52</v>
      </c>
      <c r="P67" s="49">
        <v>0</v>
      </c>
      <c r="Q67" s="49" t="s">
        <v>52</v>
      </c>
      <c r="R67" s="49" t="s">
        <v>52</v>
      </c>
      <c r="S67" s="49" t="s">
        <v>52</v>
      </c>
      <c r="T67" s="49" t="s">
        <v>52</v>
      </c>
      <c r="U67" s="49" t="s">
        <v>52</v>
      </c>
      <c r="V67" s="49" t="s">
        <v>52</v>
      </c>
      <c r="X67" s="38"/>
    </row>
    <row r="68" spans="1:24" s="37" customFormat="1" ht="17.25" customHeight="1">
      <c r="A68" s="44" t="s">
        <v>83</v>
      </c>
      <c r="B68" s="40">
        <f t="shared" si="17"/>
        <v>7492</v>
      </c>
      <c r="C68" s="41">
        <v>4999</v>
      </c>
      <c r="D68" s="41">
        <v>2493</v>
      </c>
      <c r="E68" s="49" t="s">
        <v>52</v>
      </c>
      <c r="F68" s="49">
        <v>0</v>
      </c>
      <c r="G68" s="49">
        <v>0</v>
      </c>
      <c r="H68" s="49" t="s">
        <v>52</v>
      </c>
      <c r="I68" s="49" t="s">
        <v>52</v>
      </c>
      <c r="J68" s="49" t="s">
        <v>52</v>
      </c>
      <c r="K68" s="49">
        <v>0</v>
      </c>
      <c r="L68" s="49" t="s">
        <v>52</v>
      </c>
      <c r="M68" s="49" t="s">
        <v>52</v>
      </c>
      <c r="N68" s="49" t="s">
        <v>52</v>
      </c>
      <c r="O68" s="49" t="s">
        <v>52</v>
      </c>
      <c r="P68" s="49">
        <v>0</v>
      </c>
      <c r="Q68" s="49" t="s">
        <v>52</v>
      </c>
      <c r="R68" s="49" t="s">
        <v>52</v>
      </c>
      <c r="S68" s="49" t="s">
        <v>52</v>
      </c>
      <c r="T68" s="49" t="s">
        <v>52</v>
      </c>
      <c r="U68" s="49" t="s">
        <v>52</v>
      </c>
      <c r="V68" s="49" t="s">
        <v>52</v>
      </c>
      <c r="X68" s="38"/>
    </row>
    <row r="69" spans="1:22" s="59" customFormat="1" ht="15.75" customHeight="1">
      <c r="A69" s="58" t="s">
        <v>84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14.25" customHeight="1">
      <c r="A70" s="58" t="s">
        <v>85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8"/>
      <c r="R70" s="58"/>
      <c r="S70" s="58"/>
      <c r="T70" s="58"/>
      <c r="U70" s="58"/>
      <c r="V70" s="58"/>
    </row>
    <row r="71" spans="1:22" ht="14.25" customHeight="1">
      <c r="A71" s="5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58"/>
      <c r="R71" s="58"/>
      <c r="S71" s="58"/>
      <c r="T71" s="58"/>
      <c r="U71" s="58"/>
      <c r="V71" s="58"/>
    </row>
  </sheetData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2013-01-11T10:44:19Z</dcterms:created>
  <dcterms:modified xsi:type="dcterms:W3CDTF">2013-01-11T10:44:30Z</dcterms:modified>
  <cp:category/>
  <cp:version/>
  <cp:contentType/>
  <cp:contentStatus/>
</cp:coreProperties>
</file>