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85" windowHeight="8535" activeTab="0"/>
  </bookViews>
  <sheets>
    <sheet name="表5國資"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'表5國資'!$A$1:$I$36</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<sst xmlns="http://schemas.openxmlformats.org/spreadsheetml/2006/main" count="47" uniqueCount="47">
  <si>
    <t>單位：百萬元</t>
  </si>
  <si>
    <t>行政院主管</t>
  </si>
  <si>
    <t xml:space="preserve">  1.中央銀行</t>
  </si>
  <si>
    <t>經濟部主管</t>
  </si>
  <si>
    <t>財政部主管</t>
  </si>
  <si>
    <t xml:space="preserve"> </t>
  </si>
  <si>
    <t>交通部主管</t>
  </si>
  <si>
    <t>勞工委員會主管</t>
  </si>
  <si>
    <t>101年度營業基金（國營事業）截至101年6月底固定資產投資計畫執行情形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</si>
  <si>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</si>
  <si>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</si>
  <si>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</si>
  <si>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</si>
  <si>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</si>
  <si>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</si>
  <si>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</si>
  <si>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</si>
  <si>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</si>
  <si>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</si>
  <si>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合         計</t>
  </si>
  <si>
    <t xml:space="preserve">  2.台灣糖業股份有限公司</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</si>
  <si>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</si>
  <si>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</si>
  <si>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</si>
  <si>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</si>
  <si>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</si>
  <si>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 xml:space="preserve">  8.臺灣金融控股股份有限公司</t>
  </si>
  <si>
    <t xml:space="preserve">  9.臺灣土地銀行股份有限公司</t>
  </si>
  <si>
    <t xml:space="preserve">  10.財政部印刷廠</t>
  </si>
  <si>
    <t xml:space="preserve">  11.臺灣菸酒股份有限公司</t>
  </si>
  <si>
    <t xml:space="preserve">  12.中華郵政股份有限公司</t>
  </si>
  <si>
    <t xml:space="preserve">  13.交通部臺灣鐵路管理局</t>
  </si>
  <si>
    <r>
      <t xml:space="preserve">  14.臺灣港務股份有限公司</t>
    </r>
    <r>
      <rPr>
        <sz val="15"/>
        <color indexed="8"/>
        <rFont val="標楷體"/>
        <family val="4"/>
      </rPr>
      <t>(註1)</t>
    </r>
  </si>
  <si>
    <t xml:space="preserve">  15.交通部基隆港務局</t>
  </si>
  <si>
    <t xml:space="preserve">  16.交通部臺中港務局</t>
  </si>
  <si>
    <t xml:space="preserve">  17.交通部高雄港務局(註2)</t>
  </si>
  <si>
    <t xml:space="preserve">  18.交通部花蓮港務局</t>
  </si>
  <si>
    <t xml:space="preserve">  19.桃園國際機場股份有限公司</t>
  </si>
  <si>
    <t xml:space="preserve">  20.勞工保險局</t>
  </si>
  <si>
    <t>金融監督管理委員會主管</t>
  </si>
  <si>
    <t xml:space="preserve">  21.中央存款保險股份有限公司 </t>
  </si>
  <si>
    <t>註：1.臺灣港務股份有限公司於本年3月1日設立。</t>
  </si>
  <si>
    <t>　　2.交通部高雄港務局可支用預算數已扣除奉准提前於上年度先行辦理數13.56億元。</t>
  </si>
  <si>
    <t xml:space="preserve">    3.本表數據係以新臺幣百萬元為單位及經四捨五入處理後列計，若有數據但未達百萬元者，則以”-“符號表示；另百分比欄位係以採計至元為單位核算，未達1％者，則以"0"表示。</t>
  </si>
  <si>
    <t xml:space="preserve">    4.101年度附屬單位預算尚未完成法定程序，本表本年度預算數暫以行政院預算案數據表達。</t>
  </si>
  <si>
    <t xml:space="preserve">      </t>
  </si>
  <si>
    <t xml:space="preserv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</si>
</sst>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 numFmtId="193" formatCode="_(* #,##0_);_(&quot;–&quot;* #,##0_);_(* &quot;&quot;_);_(@_)"/>
    <numFmt numFmtId="194" formatCode="0_ "/>
    <numFmt numFmtId="195" formatCode="#,##0.00_ "/>
    <numFmt numFmtId="196" formatCode="_-* #,##0_-;\-* #,##0_-;_-* &quot;-&quot;??_-;_-@_-"/>
    <numFmt numFmtId="197" formatCode="_(* #,##0,,_);_(&quot;–&quot;* #,##0,,_);_(* &quot;-&quot;_);_(@_)"/>
    <numFmt numFmtId="198" formatCode="[$-404]AM/PM\ hh:mm:ss"/>
    <numFmt numFmtId="199" formatCode="m&quot;月&quot;d&quot;日&quot;"/>
    <numFmt numFmtId="200" formatCode="_-* #,##0.0\ \ \ \ _-;\-* #,##0.0_-;_-* &quot;&quot;\ \ \ \ _-;_-@_-"/>
  </numFmts>
  <fonts count="3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2"/>
      <name val="標楷體"/>
      <family val="4"/>
    </font>
    <font>
      <b/>
      <sz val="12"/>
      <color indexed="8"/>
      <name val="ARIAL"/>
      <family val="2"/>
    </font>
    <font>
      <sz val="12"/>
      <color indexed="8"/>
      <name val="標楷體"/>
      <family val="4"/>
    </font>
    <font>
      <b/>
      <sz val="12"/>
      <color indexed="8"/>
      <name val="標楷體"/>
      <family val="4"/>
    </font>
    <font>
      <sz val="10"/>
      <color indexed="8"/>
      <name val="標楷體"/>
      <family val="4"/>
    </font>
    <font>
      <sz val="14"/>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6">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1" xfId="19" applyFont="1" applyBorder="1" applyAlignment="1">
      <alignment horizontal="center" vertical="center" wrapText="1"/>
      <protection/>
    </xf>
    <xf numFmtId="182" fontId="20" fillId="0" borderId="1" xfId="20" applyNumberFormat="1" applyFont="1" applyFill="1" applyBorder="1" applyAlignment="1" applyProtection="1" quotePrefix="1">
      <alignment horizontal="right" vertical="center" wrapText="1"/>
      <protection locked="0"/>
    </xf>
    <xf numFmtId="41" fontId="20" fillId="0" borderId="1" xfId="20" applyNumberFormat="1" applyFont="1" applyFill="1" applyBorder="1" applyAlignment="1" applyProtection="1" quotePrefix="1">
      <alignment horizontal="right" vertical="center" wrapText="1"/>
      <protection locked="0"/>
    </xf>
    <xf numFmtId="0" fontId="19" fillId="0" borderId="1" xfId="19" applyFont="1" applyBorder="1" applyAlignment="1">
      <alignment vertical="top" wrapText="1"/>
      <protection/>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182" fontId="22"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3" fontId="22" fillId="0" borderId="1" xfId="0" applyNumberFormat="1" applyFont="1" applyFill="1" applyBorder="1" applyAlignment="1">
      <alignment horizontal="right" vertical="center"/>
    </xf>
    <xf numFmtId="182" fontId="22" fillId="0" borderId="1" xfId="0" applyNumberFormat="1" applyFont="1" applyFill="1" applyBorder="1" applyAlignment="1">
      <alignment horizontal="right" vertical="center"/>
    </xf>
    <xf numFmtId="182" fontId="22" fillId="0" borderId="1" xfId="20" applyNumberFormat="1" applyFont="1" applyFill="1" applyBorder="1" applyAlignment="1" applyProtection="1" quotePrefix="1">
      <alignment horizontal="right" vertical="center" wrapText="1"/>
      <protection locked="0"/>
    </xf>
    <xf numFmtId="3" fontId="22" fillId="0" borderId="1" xfId="20" applyNumberFormat="1" applyFont="1" applyFill="1" applyBorder="1" applyAlignment="1" applyProtection="1" quotePrefix="1">
      <alignment horizontal="right" vertical="center" wrapText="1"/>
      <protection locked="0"/>
    </xf>
    <xf numFmtId="0" fontId="13" fillId="0" borderId="1" xfId="19" applyFont="1" applyBorder="1" applyAlignment="1">
      <alignment vertical="center" wrapText="1"/>
      <protection/>
    </xf>
    <xf numFmtId="0" fontId="19" fillId="0" borderId="1" xfId="19" applyFont="1" applyBorder="1" applyAlignment="1">
      <alignment vertical="center" wrapText="1"/>
      <protection/>
    </xf>
    <xf numFmtId="0" fontId="24" fillId="0" borderId="0" xfId="0" applyFont="1" applyFill="1" applyBorder="1" applyAlignment="1">
      <alignment horizontal="left" vertical="top" wrapText="1"/>
    </xf>
    <xf numFmtId="0" fontId="24" fillId="0" borderId="0" xfId="0" applyFont="1" applyBorder="1" applyAlignment="1">
      <alignment vertical="top"/>
    </xf>
    <xf numFmtId="0" fontId="25" fillId="0" borderId="0" xfId="19" applyFont="1" applyAlignment="1">
      <alignment/>
      <protection/>
    </xf>
    <xf numFmtId="0" fontId="26" fillId="0" borderId="0" xfId="0" applyFont="1" applyFill="1" applyBorder="1" applyAlignment="1" applyProtection="1">
      <alignment horizontal="justify" vertical="top" wrapText="1"/>
      <protection/>
    </xf>
    <xf numFmtId="0" fontId="26" fillId="0" borderId="0" xfId="0" applyFont="1" applyFill="1" applyBorder="1" applyAlignment="1" applyProtection="1">
      <alignment horizontal="justify" vertical="top" wrapText="1"/>
      <protection/>
    </xf>
    <xf numFmtId="0" fontId="24" fillId="0" borderId="0" xfId="0" applyFont="1" applyFill="1" applyBorder="1" applyAlignment="1">
      <alignment vertical="top" wrapText="1"/>
    </xf>
    <xf numFmtId="0" fontId="24" fillId="0" borderId="0" xfId="0" applyFont="1" applyBorder="1" applyAlignment="1">
      <alignment vertical="top"/>
    </xf>
    <xf numFmtId="49" fontId="24" fillId="0" borderId="0" xfId="0" applyNumberFormat="1" applyFont="1" applyAlignment="1" applyProtection="1">
      <alignment vertical="top" wrapText="1"/>
      <protection locked="0"/>
    </xf>
    <xf numFmtId="0" fontId="0" fillId="0" borderId="0" xfId="0" applyFont="1" applyAlignment="1">
      <alignment vertical="top" wrapText="1"/>
    </xf>
    <xf numFmtId="0" fontId="0" fillId="0" borderId="0" xfId="0" applyFont="1" applyBorder="1" applyAlignment="1">
      <alignment vertical="top" wrapText="1"/>
    </xf>
    <xf numFmtId="0" fontId="28" fillId="0" borderId="0" xfId="19" applyFont="1">
      <alignment vertical="top"/>
      <protection/>
    </xf>
    <xf numFmtId="49" fontId="29" fillId="0" borderId="0" xfId="0" applyNumberFormat="1" applyFont="1" applyAlignment="1" applyProtection="1">
      <alignment/>
      <protection locked="0"/>
    </xf>
    <xf numFmtId="49" fontId="30" fillId="0" borderId="0" xfId="0" applyNumberFormat="1" applyFont="1" applyAlignment="1" applyProtection="1">
      <alignment/>
      <protection locked="0"/>
    </xf>
    <xf numFmtId="0" fontId="31"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2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4國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showGridLines="0" tabSelected="1" showOutlineSymbols="0" zoomScale="75" zoomScaleNormal="75" zoomScaleSheetLayoutView="75" workbookViewId="0" topLeftCell="A1">
      <pane xSplit="1" ySplit="4" topLeftCell="B5" activePane="bottomRight" state="frozen"/>
      <selection pane="topLeft" activeCell="G22" sqref="G22"/>
      <selection pane="topRight" activeCell="G22" sqref="G22"/>
      <selection pane="bottomLeft" activeCell="G22" sqref="G22"/>
      <selection pane="bottomRight" activeCell="A34" sqref="A34:L34"/>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8</v>
      </c>
      <c r="B1" s="2"/>
      <c r="C1" s="2"/>
      <c r="D1" s="2"/>
      <c r="E1" s="2"/>
      <c r="F1" s="2"/>
      <c r="G1" s="2"/>
      <c r="H1" s="2"/>
      <c r="I1" s="3"/>
    </row>
    <row r="2" ht="20.25" customHeight="1">
      <c r="I2" s="5" t="s">
        <v>0</v>
      </c>
    </row>
    <row r="3" spans="1:10" s="10" customFormat="1" ht="29.25" customHeight="1">
      <c r="A3" s="6" t="s">
        <v>9</v>
      </c>
      <c r="B3" s="7" t="s">
        <v>10</v>
      </c>
      <c r="C3" s="7"/>
      <c r="D3" s="7"/>
      <c r="E3" s="7"/>
      <c r="F3" s="8" t="s">
        <v>11</v>
      </c>
      <c r="G3" s="8" t="s">
        <v>12</v>
      </c>
      <c r="H3" s="8" t="s">
        <v>13</v>
      </c>
      <c r="I3" s="8" t="s">
        <v>14</v>
      </c>
      <c r="J3" s="9"/>
    </row>
    <row r="4" spans="1:10" s="10" customFormat="1" ht="72" customHeight="1">
      <c r="A4" s="11"/>
      <c r="B4" s="12" t="s">
        <v>15</v>
      </c>
      <c r="C4" s="12" t="s">
        <v>16</v>
      </c>
      <c r="D4" s="12" t="s">
        <v>17</v>
      </c>
      <c r="E4" s="12" t="s">
        <v>18</v>
      </c>
      <c r="F4" s="13"/>
      <c r="G4" s="13"/>
      <c r="H4" s="13"/>
      <c r="I4" s="13"/>
      <c r="J4" s="9"/>
    </row>
    <row r="5" spans="1:10" s="10" customFormat="1" ht="27.75" customHeight="1">
      <c r="A5" s="14" t="s">
        <v>19</v>
      </c>
      <c r="B5" s="15">
        <f aca="true" t="shared" si="0" ref="B5:G5">SUM(B6,B8,B14,B20,B29,B31)</f>
        <v>14422</v>
      </c>
      <c r="C5" s="15">
        <f t="shared" si="0"/>
        <v>227824</v>
      </c>
      <c r="D5" s="15">
        <f t="shared" si="0"/>
        <v>250</v>
      </c>
      <c r="E5" s="15">
        <f t="shared" si="0"/>
        <v>242496</v>
      </c>
      <c r="F5" s="15">
        <f t="shared" si="0"/>
        <v>74297</v>
      </c>
      <c r="G5" s="15">
        <f t="shared" si="0"/>
        <v>68945</v>
      </c>
      <c r="H5" s="16">
        <v>28</v>
      </c>
      <c r="I5" s="16">
        <v>93</v>
      </c>
      <c r="J5" s="9"/>
    </row>
    <row r="6" spans="1:10" s="19" customFormat="1" ht="27.75" customHeight="1">
      <c r="A6" s="17" t="s">
        <v>1</v>
      </c>
      <c r="B6" s="15">
        <f aca="true" t="shared" si="1" ref="B6:I6">B7</f>
        <v>0</v>
      </c>
      <c r="C6" s="15">
        <f t="shared" si="1"/>
        <v>239</v>
      </c>
      <c r="D6" s="15">
        <f t="shared" si="1"/>
        <v>0</v>
      </c>
      <c r="E6" s="15">
        <f t="shared" si="1"/>
        <v>239</v>
      </c>
      <c r="F6" s="16">
        <f t="shared" si="1"/>
        <v>17</v>
      </c>
      <c r="G6" s="16">
        <f t="shared" si="1"/>
        <v>110</v>
      </c>
      <c r="H6" s="16">
        <f t="shared" si="1"/>
        <v>46</v>
      </c>
      <c r="I6" s="16">
        <f t="shared" si="1"/>
        <v>622</v>
      </c>
      <c r="J6" s="18"/>
    </row>
    <row r="7" spans="1:10" s="25" customFormat="1" ht="27.75" customHeight="1">
      <c r="A7" s="20" t="s">
        <v>2</v>
      </c>
      <c r="B7" s="21">
        <v>0</v>
      </c>
      <c r="C7" s="22">
        <v>239</v>
      </c>
      <c r="D7" s="21">
        <v>0</v>
      </c>
      <c r="E7" s="22">
        <f>SUM(B7:D7)</f>
        <v>239</v>
      </c>
      <c r="F7" s="22">
        <f>18-1</f>
        <v>17</v>
      </c>
      <c r="G7" s="23">
        <v>110</v>
      </c>
      <c r="H7" s="23">
        <v>46</v>
      </c>
      <c r="I7" s="23">
        <v>622</v>
      </c>
      <c r="J7" s="24"/>
    </row>
    <row r="8" spans="1:10" s="19" customFormat="1" ht="27.75" customHeight="1">
      <c r="A8" s="17" t="s">
        <v>3</v>
      </c>
      <c r="B8" s="16">
        <f aca="true" t="shared" si="2" ref="B8:G8">SUM(B9:B13)</f>
        <v>5271</v>
      </c>
      <c r="C8" s="16">
        <f t="shared" si="2"/>
        <v>196436</v>
      </c>
      <c r="D8" s="15">
        <f t="shared" si="2"/>
        <v>250</v>
      </c>
      <c r="E8" s="16">
        <f t="shared" si="2"/>
        <v>201957</v>
      </c>
      <c r="F8" s="16">
        <f t="shared" si="2"/>
        <v>62058</v>
      </c>
      <c r="G8" s="16">
        <f t="shared" si="2"/>
        <v>60924</v>
      </c>
      <c r="H8" s="16">
        <v>30</v>
      </c>
      <c r="I8" s="16">
        <v>98</v>
      </c>
      <c r="J8" s="18"/>
    </row>
    <row r="9" spans="1:10" s="25" customFormat="1" ht="27.75" customHeight="1">
      <c r="A9" s="20" t="s">
        <v>20</v>
      </c>
      <c r="B9" s="22"/>
      <c r="C9" s="22">
        <v>828</v>
      </c>
      <c r="D9" s="21">
        <v>0</v>
      </c>
      <c r="E9" s="22">
        <f>SUM(B9:D9)</f>
        <v>828</v>
      </c>
      <c r="F9" s="22">
        <v>252</v>
      </c>
      <c r="G9" s="23">
        <v>274</v>
      </c>
      <c r="H9" s="23">
        <v>33</v>
      </c>
      <c r="I9" s="23">
        <v>109</v>
      </c>
      <c r="J9" s="24"/>
    </row>
    <row r="10" spans="1:10" s="25" customFormat="1" ht="27.75" customHeight="1">
      <c r="A10" s="20" t="s">
        <v>21</v>
      </c>
      <c r="B10" s="22">
        <v>2151</v>
      </c>
      <c r="C10" s="26">
        <v>46632</v>
      </c>
      <c r="D10" s="21">
        <v>0</v>
      </c>
      <c r="E10" s="22">
        <f>SUM(B10:D10)</f>
        <v>48783</v>
      </c>
      <c r="F10" s="22">
        <v>16941</v>
      </c>
      <c r="G10" s="23">
        <v>13363</v>
      </c>
      <c r="H10" s="23">
        <v>27</v>
      </c>
      <c r="I10" s="23">
        <v>79</v>
      </c>
      <c r="J10" s="24"/>
    </row>
    <row r="11" spans="1:10" s="25" customFormat="1" ht="27.75" customHeight="1">
      <c r="A11" s="20" t="s">
        <v>22</v>
      </c>
      <c r="B11" s="22">
        <v>179</v>
      </c>
      <c r="C11" s="22">
        <v>130571</v>
      </c>
      <c r="D11" s="27">
        <v>250</v>
      </c>
      <c r="E11" s="22">
        <f>SUM(B11:D11)</f>
        <v>131000</v>
      </c>
      <c r="F11" s="22">
        <v>41012</v>
      </c>
      <c r="G11" s="23">
        <v>43645</v>
      </c>
      <c r="H11" s="23">
        <v>33</v>
      </c>
      <c r="I11" s="23">
        <v>106</v>
      </c>
      <c r="J11" s="24"/>
    </row>
    <row r="12" spans="1:10" s="25" customFormat="1" ht="27.75" customHeight="1">
      <c r="A12" s="20" t="s">
        <v>23</v>
      </c>
      <c r="B12" s="22">
        <v>200</v>
      </c>
      <c r="C12" s="22">
        <v>339</v>
      </c>
      <c r="D12" s="21">
        <v>0</v>
      </c>
      <c r="E12" s="22">
        <f>SUM(B12:D12)</f>
        <v>539</v>
      </c>
      <c r="F12" s="22">
        <v>121</v>
      </c>
      <c r="G12" s="23">
        <v>128</v>
      </c>
      <c r="H12" s="23">
        <v>24</v>
      </c>
      <c r="I12" s="23">
        <v>106</v>
      </c>
      <c r="J12" s="24"/>
    </row>
    <row r="13" spans="1:10" s="25" customFormat="1" ht="27.75" customHeight="1">
      <c r="A13" s="20" t="s">
        <v>24</v>
      </c>
      <c r="B13" s="22">
        <v>2741</v>
      </c>
      <c r="C13" s="22">
        <v>18066</v>
      </c>
      <c r="D13" s="21">
        <v>0</v>
      </c>
      <c r="E13" s="22">
        <f>SUM(B13:D13)</f>
        <v>20807</v>
      </c>
      <c r="F13" s="22">
        <v>3732</v>
      </c>
      <c r="G13" s="23">
        <v>3514</v>
      </c>
      <c r="H13" s="23">
        <v>17</v>
      </c>
      <c r="I13" s="23">
        <v>94</v>
      </c>
      <c r="J13" s="24"/>
    </row>
    <row r="14" spans="1:10" s="19" customFormat="1" ht="33" customHeight="1">
      <c r="A14" s="17" t="s">
        <v>4</v>
      </c>
      <c r="B14" s="16">
        <f aca="true" t="shared" si="3" ref="B14:G14">SUM(B15:B19)</f>
        <v>701</v>
      </c>
      <c r="C14" s="16">
        <f t="shared" si="3"/>
        <v>3417</v>
      </c>
      <c r="D14" s="15">
        <f t="shared" si="3"/>
        <v>0</v>
      </c>
      <c r="E14" s="16">
        <f t="shared" si="3"/>
        <v>4118</v>
      </c>
      <c r="F14" s="16">
        <f t="shared" si="3"/>
        <v>1436</v>
      </c>
      <c r="G14" s="16">
        <f t="shared" si="3"/>
        <v>899</v>
      </c>
      <c r="H14" s="16">
        <v>22</v>
      </c>
      <c r="I14" s="16">
        <v>63</v>
      </c>
      <c r="J14" s="18"/>
    </row>
    <row r="15" spans="1:10" s="19" customFormat="1" ht="33" customHeight="1">
      <c r="A15" s="20" t="s">
        <v>25</v>
      </c>
      <c r="B15" s="23"/>
      <c r="C15" s="23">
        <v>7</v>
      </c>
      <c r="D15" s="28">
        <v>0</v>
      </c>
      <c r="E15" s="22">
        <f>SUM(B15:D15)</f>
        <v>7</v>
      </c>
      <c r="F15" s="23">
        <v>3</v>
      </c>
      <c r="G15" s="23">
        <v>4</v>
      </c>
      <c r="H15" s="23">
        <v>57</v>
      </c>
      <c r="I15" s="23">
        <v>117</v>
      </c>
      <c r="J15" s="18"/>
    </row>
    <row r="16" spans="1:10" s="25" customFormat="1" ht="27.75" customHeight="1">
      <c r="A16" s="20" t="s">
        <v>26</v>
      </c>
      <c r="B16" s="26">
        <f>76-1</f>
        <v>75</v>
      </c>
      <c r="C16" s="22">
        <v>834</v>
      </c>
      <c r="D16" s="21">
        <v>0</v>
      </c>
      <c r="E16" s="22">
        <f>SUM(B16:D16)</f>
        <v>909</v>
      </c>
      <c r="F16" s="22">
        <v>283</v>
      </c>
      <c r="G16" s="22">
        <v>86</v>
      </c>
      <c r="H16" s="23">
        <v>9</v>
      </c>
      <c r="I16" s="23">
        <v>30</v>
      </c>
      <c r="J16" s="24"/>
    </row>
    <row r="17" spans="1:10" s="25" customFormat="1" ht="27.75" customHeight="1">
      <c r="A17" s="20" t="s">
        <v>27</v>
      </c>
      <c r="B17" s="26">
        <f>227-1</f>
        <v>226</v>
      </c>
      <c r="C17" s="22">
        <v>611</v>
      </c>
      <c r="D17" s="21">
        <v>0</v>
      </c>
      <c r="E17" s="22">
        <f>SUM(B17:D17)</f>
        <v>837</v>
      </c>
      <c r="F17" s="26">
        <f>311+1</f>
        <v>312</v>
      </c>
      <c r="G17" s="22">
        <v>266</v>
      </c>
      <c r="H17" s="23">
        <v>32</v>
      </c>
      <c r="I17" s="23">
        <v>86</v>
      </c>
      <c r="J17" s="24"/>
    </row>
    <row r="18" spans="1:10" s="25" customFormat="1" ht="27.75" customHeight="1">
      <c r="A18" s="20" t="s">
        <v>28</v>
      </c>
      <c r="B18" s="22">
        <v>1</v>
      </c>
      <c r="C18" s="22">
        <v>86</v>
      </c>
      <c r="D18" s="21">
        <v>0</v>
      </c>
      <c r="E18" s="22">
        <f>SUM(B18:D18)</f>
        <v>87</v>
      </c>
      <c r="F18" s="22">
        <v>7</v>
      </c>
      <c r="G18" s="22">
        <v>4</v>
      </c>
      <c r="H18" s="29">
        <v>4</v>
      </c>
      <c r="I18" s="23">
        <v>54</v>
      </c>
      <c r="J18" s="24" t="s">
        <v>5</v>
      </c>
    </row>
    <row r="19" spans="1:10" s="25" customFormat="1" ht="27.75" customHeight="1">
      <c r="A19" s="20" t="s">
        <v>29</v>
      </c>
      <c r="B19" s="22">
        <v>399</v>
      </c>
      <c r="C19" s="22">
        <v>1879</v>
      </c>
      <c r="D19" s="21">
        <v>0</v>
      </c>
      <c r="E19" s="22">
        <f>SUM(B19:D19)</f>
        <v>2278</v>
      </c>
      <c r="F19" s="22">
        <v>831</v>
      </c>
      <c r="G19" s="22">
        <v>539</v>
      </c>
      <c r="H19" s="23">
        <v>24</v>
      </c>
      <c r="I19" s="23">
        <v>65</v>
      </c>
      <c r="J19" s="24"/>
    </row>
    <row r="20" spans="1:10" s="19" customFormat="1" ht="28.5" customHeight="1">
      <c r="A20" s="17" t="s">
        <v>6</v>
      </c>
      <c r="B20" s="16">
        <f aca="true" t="shared" si="4" ref="B20:G20">SUM(B21:B28)</f>
        <v>8432</v>
      </c>
      <c r="C20" s="16">
        <f t="shared" si="4"/>
        <v>27705</v>
      </c>
      <c r="D20" s="15">
        <f t="shared" si="4"/>
        <v>0</v>
      </c>
      <c r="E20" s="16">
        <f t="shared" si="4"/>
        <v>36137</v>
      </c>
      <c r="F20" s="16">
        <f t="shared" si="4"/>
        <v>10768</v>
      </c>
      <c r="G20" s="16">
        <f t="shared" si="4"/>
        <v>7007</v>
      </c>
      <c r="H20" s="16">
        <v>19</v>
      </c>
      <c r="I20" s="16">
        <v>65</v>
      </c>
      <c r="J20" s="18"/>
    </row>
    <row r="21" spans="1:10" s="25" customFormat="1" ht="27.75" customHeight="1">
      <c r="A21" s="20" t="s">
        <v>30</v>
      </c>
      <c r="B21" s="22">
        <v>66</v>
      </c>
      <c r="C21" s="22">
        <v>2064</v>
      </c>
      <c r="D21" s="21">
        <v>0</v>
      </c>
      <c r="E21" s="22">
        <f aca="true" t="shared" si="5" ref="E21:E28">SUM(B21:D21)</f>
        <v>2130</v>
      </c>
      <c r="F21" s="22">
        <v>426</v>
      </c>
      <c r="G21" s="22">
        <v>364</v>
      </c>
      <c r="H21" s="23">
        <v>17</v>
      </c>
      <c r="I21" s="23">
        <v>85</v>
      </c>
      <c r="J21" s="24"/>
    </row>
    <row r="22" spans="1:10" s="25" customFormat="1" ht="27.75" customHeight="1">
      <c r="A22" s="20" t="s">
        <v>31</v>
      </c>
      <c r="B22" s="26">
        <f>1489-1</f>
        <v>1488</v>
      </c>
      <c r="C22" s="22">
        <v>11759</v>
      </c>
      <c r="D22" s="21">
        <v>0</v>
      </c>
      <c r="E22" s="22">
        <f t="shared" si="5"/>
        <v>13247</v>
      </c>
      <c r="F22" s="22">
        <v>4226</v>
      </c>
      <c r="G22" s="22">
        <v>4241</v>
      </c>
      <c r="H22" s="23">
        <v>32</v>
      </c>
      <c r="I22" s="23">
        <v>100</v>
      </c>
      <c r="J22" s="24"/>
    </row>
    <row r="23" spans="1:10" s="25" customFormat="1" ht="27.75" customHeight="1">
      <c r="A23" s="20" t="s">
        <v>32</v>
      </c>
      <c r="B23" s="22">
        <v>878</v>
      </c>
      <c r="C23" s="22">
        <v>3348</v>
      </c>
      <c r="D23" s="21">
        <v>0</v>
      </c>
      <c r="E23" s="22">
        <f t="shared" si="5"/>
        <v>4226</v>
      </c>
      <c r="F23" s="22">
        <v>1049</v>
      </c>
      <c r="G23" s="22">
        <v>526</v>
      </c>
      <c r="H23" s="23">
        <v>12</v>
      </c>
      <c r="I23" s="23">
        <v>50</v>
      </c>
      <c r="J23" s="24"/>
    </row>
    <row r="24" spans="1:10" s="25" customFormat="1" ht="27.75" customHeight="1">
      <c r="A24" s="20" t="s">
        <v>33</v>
      </c>
      <c r="B24" s="22">
        <v>1156</v>
      </c>
      <c r="C24" s="22">
        <v>2056</v>
      </c>
      <c r="D24" s="21">
        <v>0</v>
      </c>
      <c r="E24" s="22">
        <f t="shared" si="5"/>
        <v>3212</v>
      </c>
      <c r="F24" s="22">
        <f>1032+1</f>
        <v>1033</v>
      </c>
      <c r="G24" s="22">
        <v>853</v>
      </c>
      <c r="H24" s="23">
        <v>27</v>
      </c>
      <c r="I24" s="23">
        <v>83</v>
      </c>
      <c r="J24" s="24"/>
    </row>
    <row r="25" spans="1:10" s="25" customFormat="1" ht="27.75" customHeight="1">
      <c r="A25" s="20" t="s">
        <v>34</v>
      </c>
      <c r="B25" s="22">
        <v>41</v>
      </c>
      <c r="C25" s="22">
        <v>539</v>
      </c>
      <c r="D25" s="21">
        <v>0</v>
      </c>
      <c r="E25" s="22">
        <f t="shared" si="5"/>
        <v>580</v>
      </c>
      <c r="F25" s="22">
        <v>126</v>
      </c>
      <c r="G25" s="22">
        <v>133</v>
      </c>
      <c r="H25" s="23">
        <v>23</v>
      </c>
      <c r="I25" s="23">
        <v>106</v>
      </c>
      <c r="J25" s="24"/>
    </row>
    <row r="26" spans="1:10" s="25" customFormat="1" ht="27.75" customHeight="1">
      <c r="A26" s="20" t="s">
        <v>35</v>
      </c>
      <c r="B26" s="22">
        <v>4184</v>
      </c>
      <c r="C26" s="22">
        <v>1435</v>
      </c>
      <c r="D26" s="21">
        <v>0</v>
      </c>
      <c r="E26" s="22">
        <f t="shared" si="5"/>
        <v>5619</v>
      </c>
      <c r="F26" s="22">
        <v>2338</v>
      </c>
      <c r="G26" s="22">
        <v>438</v>
      </c>
      <c r="H26" s="23">
        <v>8</v>
      </c>
      <c r="I26" s="23">
        <v>19</v>
      </c>
      <c r="J26" s="24"/>
    </row>
    <row r="27" spans="1:10" s="25" customFormat="1" ht="27.75" customHeight="1">
      <c r="A27" s="20" t="s">
        <v>36</v>
      </c>
      <c r="B27" s="22"/>
      <c r="C27" s="22">
        <v>41</v>
      </c>
      <c r="D27" s="21">
        <v>0</v>
      </c>
      <c r="E27" s="22">
        <f t="shared" si="5"/>
        <v>41</v>
      </c>
      <c r="F27" s="22">
        <v>24</v>
      </c>
      <c r="G27" s="22">
        <v>18</v>
      </c>
      <c r="H27" s="23">
        <v>45</v>
      </c>
      <c r="I27" s="23">
        <v>76</v>
      </c>
      <c r="J27" s="24"/>
    </row>
    <row r="28" spans="1:10" s="25" customFormat="1" ht="27.75" customHeight="1">
      <c r="A28" s="30" t="s">
        <v>37</v>
      </c>
      <c r="B28" s="22">
        <v>619</v>
      </c>
      <c r="C28" s="22">
        <v>6463</v>
      </c>
      <c r="D28" s="21">
        <v>0</v>
      </c>
      <c r="E28" s="22">
        <f t="shared" si="5"/>
        <v>7082</v>
      </c>
      <c r="F28" s="22">
        <v>1546</v>
      </c>
      <c r="G28" s="22">
        <v>434</v>
      </c>
      <c r="H28" s="23">
        <v>6</v>
      </c>
      <c r="I28" s="23">
        <v>28</v>
      </c>
      <c r="J28" s="24"/>
    </row>
    <row r="29" spans="1:10" s="19" customFormat="1" ht="28.5" customHeight="1">
      <c r="A29" s="17" t="s">
        <v>7</v>
      </c>
      <c r="B29" s="15">
        <f aca="true" t="shared" si="6" ref="B29:G31">B30</f>
        <v>18</v>
      </c>
      <c r="C29" s="15">
        <f t="shared" si="6"/>
        <v>20</v>
      </c>
      <c r="D29" s="15">
        <f t="shared" si="6"/>
        <v>0</v>
      </c>
      <c r="E29" s="15">
        <f t="shared" si="6"/>
        <v>38</v>
      </c>
      <c r="F29" s="16">
        <f t="shared" si="6"/>
        <v>15</v>
      </c>
      <c r="G29" s="16">
        <f t="shared" si="6"/>
        <v>2</v>
      </c>
      <c r="H29" s="16">
        <f>H30</f>
        <v>6</v>
      </c>
      <c r="I29" s="16">
        <f>I30</f>
        <v>15</v>
      </c>
      <c r="J29" s="18"/>
    </row>
    <row r="30" spans="1:10" s="25" customFormat="1" ht="27.75" customHeight="1">
      <c r="A30" s="20" t="s">
        <v>38</v>
      </c>
      <c r="B30" s="21">
        <v>18</v>
      </c>
      <c r="C30" s="21">
        <v>20</v>
      </c>
      <c r="D30" s="21">
        <v>0</v>
      </c>
      <c r="E30" s="21">
        <f>SUM(B30:D30)</f>
        <v>38</v>
      </c>
      <c r="F30" s="22">
        <v>15</v>
      </c>
      <c r="G30" s="23">
        <v>2</v>
      </c>
      <c r="H30" s="23">
        <v>6</v>
      </c>
      <c r="I30" s="23">
        <v>15</v>
      </c>
      <c r="J30" s="24"/>
    </row>
    <row r="31" spans="1:10" s="19" customFormat="1" ht="28.5" customHeight="1">
      <c r="A31" s="31" t="s">
        <v>39</v>
      </c>
      <c r="B31" s="15">
        <f t="shared" si="6"/>
        <v>0</v>
      </c>
      <c r="C31" s="15">
        <f t="shared" si="6"/>
        <v>7</v>
      </c>
      <c r="D31" s="15">
        <f t="shared" si="6"/>
        <v>0</v>
      </c>
      <c r="E31" s="15">
        <f t="shared" si="6"/>
        <v>7</v>
      </c>
      <c r="F31" s="16">
        <f t="shared" si="6"/>
        <v>3</v>
      </c>
      <c r="G31" s="16">
        <f t="shared" si="6"/>
        <v>3</v>
      </c>
      <c r="H31" s="16">
        <f>H32</f>
        <v>48</v>
      </c>
      <c r="I31" s="16">
        <f>I32</f>
        <v>105</v>
      </c>
      <c r="J31" s="18"/>
    </row>
    <row r="32" spans="1:10" s="25" customFormat="1" ht="27.75" customHeight="1">
      <c r="A32" s="30" t="s">
        <v>40</v>
      </c>
      <c r="B32" s="21"/>
      <c r="C32" s="21">
        <v>7</v>
      </c>
      <c r="D32" s="21">
        <v>0</v>
      </c>
      <c r="E32" s="21">
        <f>SUM(B32:D32)</f>
        <v>7</v>
      </c>
      <c r="F32" s="21">
        <v>3</v>
      </c>
      <c r="G32" s="21">
        <v>3</v>
      </c>
      <c r="H32" s="23">
        <v>48</v>
      </c>
      <c r="I32" s="23">
        <v>105</v>
      </c>
      <c r="J32" s="24"/>
    </row>
    <row r="33" spans="1:12" s="34" customFormat="1" ht="18.75" customHeight="1">
      <c r="A33" s="32" t="s">
        <v>41</v>
      </c>
      <c r="B33" s="32"/>
      <c r="C33" s="32"/>
      <c r="D33" s="32"/>
      <c r="E33" s="32"/>
      <c r="F33" s="32"/>
      <c r="G33" s="32"/>
      <c r="H33" s="32"/>
      <c r="I33" s="32"/>
      <c r="J33" s="33"/>
      <c r="K33" s="33"/>
      <c r="L33" s="33"/>
    </row>
    <row r="34" spans="1:12" s="34" customFormat="1" ht="18.75" customHeight="1">
      <c r="A34" s="35" t="s">
        <v>42</v>
      </c>
      <c r="B34" s="35"/>
      <c r="C34" s="35"/>
      <c r="D34" s="35"/>
      <c r="E34" s="35"/>
      <c r="F34" s="35"/>
      <c r="G34" s="35"/>
      <c r="H34" s="35"/>
      <c r="I34" s="35"/>
      <c r="J34" s="35"/>
      <c r="K34" s="35"/>
      <c r="L34" s="36"/>
    </row>
    <row r="35" spans="1:12" s="34" customFormat="1" ht="18.75" customHeight="1">
      <c r="A35" s="37" t="s">
        <v>43</v>
      </c>
      <c r="B35" s="38"/>
      <c r="C35" s="38"/>
      <c r="D35" s="38"/>
      <c r="E35" s="38"/>
      <c r="F35" s="38"/>
      <c r="G35" s="38"/>
      <c r="H35" s="38"/>
      <c r="I35" s="38"/>
      <c r="J35" s="38"/>
      <c r="K35" s="38"/>
      <c r="L35" s="38"/>
    </row>
    <row r="36" spans="1:9" s="42" customFormat="1" ht="16.5">
      <c r="A36" s="39" t="s">
        <v>44</v>
      </c>
      <c r="B36" s="39"/>
      <c r="C36" s="39"/>
      <c r="D36" s="39"/>
      <c r="E36" s="39"/>
      <c r="F36" s="40"/>
      <c r="G36" s="40"/>
      <c r="H36" s="40"/>
      <c r="I36" s="41"/>
    </row>
    <row r="37" spans="1:9" s="42" customFormat="1" ht="20.25" customHeight="1">
      <c r="A37" s="43" t="s">
        <v>45</v>
      </c>
      <c r="B37" s="43"/>
      <c r="C37" s="43"/>
      <c r="D37" s="43"/>
      <c r="E37" s="43"/>
      <c r="F37" s="44"/>
      <c r="G37" s="44"/>
      <c r="H37" s="44"/>
      <c r="I37" s="44"/>
    </row>
    <row r="38" spans="1:5" ht="12.75" customHeight="1">
      <c r="A38" s="45"/>
      <c r="B38" s="45"/>
      <c r="C38" s="45"/>
      <c r="D38" s="45"/>
      <c r="E38" s="45"/>
    </row>
    <row r="39" spans="1:5" ht="22.5" customHeight="1">
      <c r="A39" s="45" t="s">
        <v>46</v>
      </c>
      <c r="B39" s="45"/>
      <c r="C39" s="45"/>
      <c r="D39" s="45"/>
      <c r="E39" s="45"/>
    </row>
  </sheetData>
  <mergeCells count="11">
    <mergeCell ref="A36:I36"/>
    <mergeCell ref="B3:E3"/>
    <mergeCell ref="F3:F4"/>
    <mergeCell ref="G3:G4"/>
    <mergeCell ref="I3:I4"/>
    <mergeCell ref="H3:H4"/>
    <mergeCell ref="A1:I1"/>
    <mergeCell ref="A3:A4"/>
    <mergeCell ref="A35:L35"/>
    <mergeCell ref="A34:L34"/>
    <mergeCell ref="A33:I33"/>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chin2593</dc:creator>
  <cp:keywords/>
  <dc:description/>
  <cp:lastModifiedBy>chin2593</cp:lastModifiedBy>
  <dcterms:created xsi:type="dcterms:W3CDTF">2013-01-11T10:45:50Z</dcterms:created>
  <dcterms:modified xsi:type="dcterms:W3CDTF">2013-01-11T10:45:59Z</dcterms:modified>
  <cp:category/>
  <cp:version/>
  <cp:contentType/>
  <cp:contentStatus/>
</cp:coreProperties>
</file>