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<sst xmlns="http://schemas.openxmlformats.org/spreadsheetml/2006/main" count="743" uniqueCount="57">
  <si>
    <t xml:space="preserve"> </t>
  </si>
  <si>
    <t xml:space="preserve">丁　5　、　用　人　費　   </t>
  </si>
  <si>
    <t>　用　綜　計　表　 (續)</t>
  </si>
  <si>
    <t xml:space="preserve">丁　5　、　用　人　費　     </t>
  </si>
  <si>
    <t>單位：新臺幣元</t>
  </si>
  <si>
    <t>決　算　數</t>
  </si>
  <si>
    <t>機　　關　　名　　稱</t>
  </si>
  <si>
    <t xml:space="preserve">決　　　　　　　　　　　　　　　　　　　　　　　　　　算                          </t>
  </si>
  <si>
    <t>數</t>
  </si>
  <si>
    <t>預　算　數</t>
  </si>
  <si>
    <t xml:space="preserve">預　　　　　　　　　　　　　　　　　　　　　　　　　　算                         </t>
  </si>
  <si>
    <t>資　本　支　出
用　人　費　用</t>
  </si>
  <si>
    <t>正式員額薪資</t>
  </si>
  <si>
    <t>臨時人員薪資</t>
  </si>
  <si>
    <t>超時工作報酬</t>
  </si>
  <si>
    <t>津　　　貼</t>
  </si>
  <si>
    <t>獎　　　金</t>
  </si>
  <si>
    <t xml:space="preserve">退休及卹償金  </t>
  </si>
  <si>
    <t>資　遣　費</t>
  </si>
  <si>
    <t>福　利　費</t>
  </si>
  <si>
    <t>提　繳　工　資
墊　償　費　用</t>
  </si>
  <si>
    <t>合　　　　計</t>
  </si>
  <si>
    <t/>
  </si>
  <si>
    <t>行政院主管</t>
  </si>
  <si>
    <t>中央銀行</t>
  </si>
  <si>
    <t>國內部分</t>
  </si>
  <si>
    <t>國外部分</t>
  </si>
  <si>
    <t>6,628,430,615.05</t>
  </si>
  <si>
    <t>經濟部主管</t>
  </si>
  <si>
    <t>台灣糖業股份有限公司</t>
  </si>
  <si>
    <t>432,725,587.05</t>
  </si>
  <si>
    <t>台灣中油股份有限公司</t>
  </si>
  <si>
    <t>6,195,642,944.00</t>
  </si>
  <si>
    <t>台灣電力股份有限公司</t>
  </si>
  <si>
    <t>62,084.00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</si>
  <si>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</si>
  <si>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</si>
  <si>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</si>
  <si>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</si>
  <si>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</si>
  <si>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</si>
  <si>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</si>
  <si>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</si>
  <si>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</si>
  <si>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</si>
  <si>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</si>
  <si>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</si>
  <si>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</si>
  <si>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</si>
  <si>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</si>
  <si>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</si>
  <si>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</si>
  <si>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</si>
  <si>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</si>
  <si>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</si>
  <si>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</si>
  <si>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總            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</si>
</sst>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\ #,##0.00_-;\-* #,##0.00_-;_-\ &quot;&quot;_-"/>
  </numFmts>
  <fonts count="1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20"/>
      <name val="華康特粗明體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183" fontId="6" fillId="0" borderId="0" xfId="0" applyNumberFormat="1" applyAlignment="1">
      <alignment horizontal="right" vertical="center" wrapText="1"/>
    </xf>
    <xf numFmtId="183" fontId="6" fillId="0" borderId="0" xfId="0" applyNumberFormat="1" applyAlignment="1">
      <alignment horizontal="center" vertical="center" wrapText="1"/>
    </xf>
    <xf numFmtId="183" fontId="6" fillId="0" borderId="0" xfId="0" applyNumberFormat="1" applyFont="1" applyAlignment="1">
      <alignment vertical="center" wrapText="1"/>
    </xf>
    <xf numFmtId="183" fontId="6" fillId="0" borderId="0" xfId="0" applyNumberFormat="1" applyAlignment="1">
      <alignment vertical="center" wrapText="1"/>
    </xf>
    <xf numFmtId="183" fontId="8" fillId="0" borderId="0" xfId="0" applyNumberFormat="1" applyFont="1" applyAlignment="1">
      <alignment vertical="center" wrapText="1"/>
    </xf>
    <xf numFmtId="183" fontId="6" fillId="0" borderId="0" xfId="0" applyNumberFormat="1" applyAlignment="1">
      <alignment/>
    </xf>
    <xf numFmtId="183" fontId="5" fillId="0" borderId="0" xfId="0" applyNumberFormat="1" applyFont="1" applyAlignment="1">
      <alignment horizontal="right" vertical="center"/>
    </xf>
    <xf numFmtId="183" fontId="5" fillId="0" borderId="1" xfId="0" applyNumberFormat="1" applyFont="1" applyBorder="1" applyAlignment="1">
      <alignment horizontal="center" vertical="center" wrapText="1"/>
    </xf>
    <xf numFmtId="183" fontId="5" fillId="0" borderId="2" xfId="0" applyNumberFormat="1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/>
    </xf>
    <xf numFmtId="183" fontId="5" fillId="0" borderId="4" xfId="0" applyNumberFormat="1" applyFont="1" applyBorder="1" applyAlignment="1">
      <alignment vertical="center" wrapText="1"/>
    </xf>
    <xf numFmtId="183" fontId="5" fillId="0" borderId="0" xfId="0" applyNumberFormat="1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vertical="center" wrapText="1"/>
    </xf>
    <xf numFmtId="183" fontId="5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Alignment="1">
      <alignment horizontal="right" vertical="center" wrapText="1"/>
    </xf>
    <xf numFmtId="183" fontId="9" fillId="0" borderId="0" xfId="0" applyNumberFormat="1" applyFont="1" applyAlignment="1" applyProtection="1">
      <alignment horizontal="right" vertical="center" wrapText="1"/>
      <protection locked="0"/>
    </xf>
    <xf numFmtId="183" fontId="9" fillId="0" borderId="0" xfId="0" applyNumberFormat="1" applyFont="1" applyBorder="1" applyAlignment="1" applyProtection="1">
      <alignment horizontal="right" vertical="center" wrapText="1"/>
      <protection locked="0"/>
    </xf>
    <xf numFmtId="183" fontId="9" fillId="0" borderId="0" xfId="0" applyNumberFormat="1" applyFont="1" applyBorder="1" applyAlignment="1">
      <alignment horizontal="right" vertical="center" wrapText="1"/>
    </xf>
    <xf numFmtId="183" fontId="6" fillId="0" borderId="0" xfId="0" applyNumberFormat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 applyProtection="1">
      <alignment horizontal="right" vertical="center"/>
      <protection locked="0"/>
    </xf>
    <xf numFmtId="183" fontId="9" fillId="0" borderId="0" xfId="0" applyNumberFormat="1" applyFont="1" applyBorder="1" applyAlignment="1" applyProtection="1">
      <alignment horizontal="right" vertical="center"/>
      <protection locked="0"/>
    </xf>
    <xf numFmtId="183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Alignment="1" applyProtection="1">
      <alignment horizontal="right" vertical="center"/>
      <protection/>
    </xf>
    <xf numFmtId="183" fontId="2" fillId="0" borderId="0" xfId="0" applyNumberFormat="1" applyFont="1" applyAlignment="1" applyProtection="1">
      <alignment horizontal="center" vertical="center"/>
      <protection/>
    </xf>
    <xf numFmtId="183" fontId="5" fillId="0" borderId="0" xfId="0" applyNumberFormat="1" applyFont="1" applyBorder="1" applyAlignment="1">
      <alignment horizontal="right" vertical="center" wrapText="1"/>
    </xf>
    <xf numFmtId="183" fontId="10" fillId="0" borderId="0" xfId="0" applyAlignment="1">
      <alignment horizontal="right" vertical="center" wrapText="1"/>
    </xf>
    <xf numFmtId="183" fontId="11" fillId="0" borderId="0" xfId="0" applyAlignment="1">
      <alignment horizontal="center" vertical="center"/>
    </xf>
    <xf numFmtId="183" fontId="10" fillId="0" borderId="0" xfId="0" applyAlignment="1">
      <alignment horizontal="right" vertical="center"/>
    </xf>
    <xf numFmtId="183" fontId="9" fillId="0" borderId="0" xfId="0" applyAlignment="1">
      <alignment horizontal="right" vertical="center" wrapText="1"/>
    </xf>
    <xf numFmtId="183" fontId="2" fillId="0" borderId="0" xfId="0" applyAlignment="1">
      <alignment horizontal="center" vertical="center"/>
    </xf>
    <xf numFmtId="183" fontId="9" fillId="0" borderId="0" xfId="0" applyAlignment="1">
      <alignment horizontal="right" vertical="center"/>
    </xf>
    <xf numFmtId="183" fontId="9" fillId="0" borderId="0" xfId="0" applyAlignment="1">
      <alignment horizontal="right" vertical="center" wrapText="1"/>
    </xf>
    <xf numFmtId="183" fontId="9" fillId="0" borderId="0" xfId="0" applyAlignment="1">
      <alignment horizontal="right" vertical="center"/>
    </xf>
    <xf numFmtId="183" fontId="9" fillId="0" borderId="5" xfId="0" applyAlignment="1">
      <alignment horizontal="right" vertical="center" wrapText="1"/>
    </xf>
    <xf numFmtId="183" fontId="2" fillId="0" borderId="5" xfId="0" applyAlignment="1">
      <alignment horizontal="center" vertical="center"/>
    </xf>
    <xf numFmtId="183" fontId="9" fillId="0" borderId="5" xfId="0" applyAlignment="1">
      <alignment horizontal="right" vertical="center" wrapText="1"/>
    </xf>
    <xf numFmtId="183" fontId="9" fillId="0" borderId="5" xfId="0" applyAlignment="1">
      <alignment horizontal="right" vertical="center"/>
    </xf>
    <xf numFmtId="183" fontId="9" fillId="0" borderId="5" xfId="0" applyAlignment="1">
      <alignment horizontal="right" vertical="center"/>
    </xf>
    <xf numFmtId="183" fontId="10" fillId="0" borderId="0" xfId="0" applyAlignment="1">
      <alignment horizontal="right" vertical="center" wrapText="1"/>
    </xf>
    <xf numFmtId="183" fontId="10" fillId="0" borderId="0" xfId="0" applyAlignment="1">
      <alignment horizontal="right" vertical="center"/>
    </xf>
    <xf numFmtId="183" fontId="10" fillId="0" borderId="5" xfId="0" applyAlignment="1">
      <alignment horizontal="right" vertical="center" wrapText="1"/>
    </xf>
    <xf numFmtId="183" fontId="11" fillId="0" borderId="5" xfId="0" applyAlignment="1">
      <alignment horizontal="center" vertical="center"/>
    </xf>
    <xf numFmtId="183" fontId="10" fillId="0" borderId="5" xfId="0" applyAlignment="1">
      <alignment horizontal="right" vertical="center"/>
    </xf>
    <xf numFmtId="183" fontId="2" fillId="0" borderId="0" xfId="0" applyAlignment="1">
      <alignment horizontal="distributed" vertical="center"/>
    </xf>
    <xf numFmtId="4" fontId="10" fillId="0" borderId="0" xfId="0" applyNumberFormat="1" applyAlignment="1">
      <alignment horizontal="right" vertical="center" wrapText="1"/>
    </xf>
    <xf numFmtId="0" fontId="9" fillId="0" borderId="0" xfId="0" applyNumberFormat="1" applyAlignment="1">
      <alignment horizontal="right" vertical="center" wrapText="1"/>
    </xf>
    <xf numFmtId="4" fontId="9" fillId="0" borderId="0" xfId="0" applyNumberFormat="1" applyAlignment="1">
      <alignment horizontal="right" vertical="center" wrapText="1"/>
    </xf>
    <xf numFmtId="0" fontId="9" fillId="0" borderId="0" xfId="0" applyNumberFormat="1" applyAlignment="1">
      <alignment horizontal="right" vertical="center" wrapText="1"/>
    </xf>
    <xf numFmtId="4" fontId="9" fillId="0" borderId="0" xfId="0" applyNumberFormat="1" applyAlignment="1">
      <alignment horizontal="right" vertical="center" wrapText="1"/>
    </xf>
    <xf numFmtId="4" fontId="10" fillId="0" borderId="0" xfId="0" applyNumberFormat="1" applyAlignment="1">
      <alignment horizontal="right" vertical="center"/>
    </xf>
    <xf numFmtId="4" fontId="9" fillId="0" borderId="0" xfId="0" applyNumberFormat="1" applyAlignment="1">
      <alignment horizontal="right" vertical="center"/>
    </xf>
    <xf numFmtId="4" fontId="9" fillId="0" borderId="0" xfId="0" applyNumberFormat="1" applyAlignment="1">
      <alignment horizontal="right" vertical="center"/>
    </xf>
    <xf numFmtId="4" fontId="10" fillId="0" borderId="0" xfId="0" applyNumberFormat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 wrapText="1"/>
    </xf>
    <xf numFmtId="4" fontId="9" fillId="0" borderId="0" xfId="0" applyNumberFormat="1" applyFill="1" applyAlignment="1">
      <alignment horizontal="right" vertical="center" wrapText="1"/>
    </xf>
    <xf numFmtId="183" fontId="9" fillId="0" borderId="0" xfId="0" applyFill="1" applyAlignment="1">
      <alignment horizontal="right" vertical="center" wrapText="1"/>
    </xf>
    <xf numFmtId="183" fontId="2" fillId="0" borderId="0" xfId="0" applyFill="1" applyAlignment="1">
      <alignment horizontal="distributed" vertical="center"/>
    </xf>
    <xf numFmtId="183" fontId="9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3" fontId="9" fillId="0" borderId="0" xfId="0" applyFill="1" applyAlignment="1">
      <alignment horizontal="right" vertical="center" wrapText="1"/>
    </xf>
    <xf numFmtId="183" fontId="2" fillId="0" borderId="0" xfId="0" applyFill="1" applyAlignment="1">
      <alignment horizontal="center" vertical="center"/>
    </xf>
    <xf numFmtId="183" fontId="9" fillId="0" borderId="0" xfId="0" applyFill="1" applyAlignment="1">
      <alignment horizontal="right" vertical="center"/>
    </xf>
    <xf numFmtId="4" fontId="9" fillId="0" borderId="0" xfId="0" applyNumberFormat="1" applyFill="1" applyAlignment="1">
      <alignment horizontal="right" vertical="center" wrapText="1"/>
    </xf>
    <xf numFmtId="4" fontId="10" fillId="0" borderId="0" xfId="0" applyNumberFormat="1" applyAlignment="1">
      <alignment horizontal="right" vertical="center"/>
    </xf>
    <xf numFmtId="4" fontId="9" fillId="0" borderId="0" xfId="0" applyNumberFormat="1" applyFill="1" applyAlignment="1">
      <alignment horizontal="right" vertical="center"/>
    </xf>
    <xf numFmtId="4" fontId="9" fillId="0" borderId="0" xfId="0" applyNumberFormat="1" applyFill="1" applyAlignment="1">
      <alignment horizontal="right" vertical="center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5" xfId="0" applyNumberFormat="1" applyFont="1" applyBorder="1" applyAlignment="1">
      <alignment horizontal="center" vertical="center" wrapText="1"/>
    </xf>
    <xf numFmtId="183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83" fontId="7" fillId="0" borderId="0" xfId="0" applyNumberFormat="1" applyFont="1" applyAlignment="1">
      <alignment horizontal="left" vertical="center"/>
    </xf>
    <xf numFmtId="183" fontId="5" fillId="0" borderId="6" xfId="0" applyNumberFormat="1" applyFont="1" applyBorder="1" applyAlignment="1">
      <alignment horizontal="center" vertical="center" wrapText="1"/>
    </xf>
    <xf numFmtId="183" fontId="5" fillId="0" borderId="7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center" vertical="center" wrapText="1"/>
    </xf>
    <xf numFmtId="183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view="pageBreakPreview" zoomScaleNormal="75" zoomScaleSheetLayoutView="100" workbookViewId="0" topLeftCell="F31">
      <selection activeCell="F34" sqref="F34"/>
    </sheetView>
  </sheetViews>
  <sheetFormatPr defaultColWidth="9.00390625" defaultRowHeight="16.5" customHeight="1"/>
  <cols>
    <col min="1" max="1" width="15.625" style="12" customWidth="1"/>
    <col min="2" max="2" width="1.4921875" style="12" customWidth="1"/>
    <col min="3" max="3" width="28.875" style="12" bestFit="1" customWidth="1"/>
    <col min="4" max="4" width="17.125" style="12" bestFit="1" customWidth="1"/>
    <col min="5" max="5" width="16.125" style="12" bestFit="1" customWidth="1"/>
    <col min="6" max="6" width="15.00390625" style="12" bestFit="1" customWidth="1"/>
    <col min="7" max="7" width="15.50390625" style="12" customWidth="1"/>
    <col min="8" max="8" width="16.625" style="12" bestFit="1" customWidth="1"/>
    <col min="9" max="9" width="17.75390625" style="12" bestFit="1" customWidth="1"/>
    <col min="10" max="10" width="16.125" style="12" bestFit="1" customWidth="1"/>
    <col min="11" max="11" width="18.00390625" style="12" bestFit="1" customWidth="1"/>
    <col min="12" max="12" width="15.375" style="12" bestFit="1" customWidth="1"/>
    <col min="13" max="13" width="17.625" style="12" bestFit="1" customWidth="1"/>
    <col min="14" max="14" width="15.125" style="2" customWidth="1"/>
    <col min="15" max="15" width="1.12109375" style="2" customWidth="1"/>
    <col min="16" max="16" width="28.875" style="0" bestFit="1" customWidth="1"/>
    <col min="17" max="17" width="17.125" style="2" bestFit="1" customWidth="1"/>
    <col min="18" max="18" width="14.875" style="2" bestFit="1" customWidth="1"/>
    <col min="19" max="19" width="15.375" style="2" bestFit="1" customWidth="1"/>
    <col min="20" max="20" width="14.875" style="2" bestFit="1" customWidth="1"/>
    <col min="21" max="21" width="18.875" style="2" bestFit="1" customWidth="1"/>
    <col min="22" max="22" width="17.875" style="2" bestFit="1" customWidth="1"/>
    <col min="23" max="23" width="15.50390625" style="2" bestFit="1" customWidth="1"/>
    <col min="24" max="24" width="17.875" style="2" bestFit="1" customWidth="1"/>
    <col min="25" max="25" width="14.375" style="2" bestFit="1" customWidth="1"/>
    <col min="26" max="26" width="16.875" style="2" bestFit="1" customWidth="1"/>
  </cols>
  <sheetData>
    <row r="1" spans="1:26" ht="30" customHeight="1">
      <c r="A1" s="7" t="s">
        <v>0</v>
      </c>
      <c r="B1" s="7"/>
      <c r="C1" s="8"/>
      <c r="D1" s="79" t="s">
        <v>1</v>
      </c>
      <c r="E1" s="79"/>
      <c r="F1" s="79"/>
      <c r="G1" s="80"/>
      <c r="H1" s="81" t="s">
        <v>2</v>
      </c>
      <c r="I1" s="81"/>
      <c r="J1" s="81"/>
      <c r="K1" s="7"/>
      <c r="L1" s="7"/>
      <c r="M1" s="7"/>
      <c r="N1" s="7" t="s">
        <v>0</v>
      </c>
      <c r="O1" s="7"/>
      <c r="P1" s="8"/>
      <c r="Q1" s="79" t="s">
        <v>3</v>
      </c>
      <c r="R1" s="79"/>
      <c r="S1" s="79"/>
      <c r="T1" s="80"/>
      <c r="U1" s="81" t="s">
        <v>2</v>
      </c>
      <c r="V1" s="81"/>
      <c r="W1" s="81"/>
      <c r="X1" s="7"/>
      <c r="Y1" s="7"/>
      <c r="Z1" s="7"/>
    </row>
    <row r="2" spans="1:26" s="6" customFormat="1" ht="20.25" customHeight="1">
      <c r="A2" s="7"/>
      <c r="B2" s="7"/>
      <c r="C2" s="9"/>
      <c r="D2" s="10"/>
      <c r="E2" s="10"/>
      <c r="F2" s="10"/>
      <c r="G2" s="11"/>
      <c r="H2" s="10"/>
      <c r="I2" s="7"/>
      <c r="J2" s="7"/>
      <c r="K2" s="7"/>
      <c r="L2" s="12"/>
      <c r="M2" s="13" t="s">
        <v>4</v>
      </c>
      <c r="N2" s="7"/>
      <c r="O2" s="7"/>
      <c r="P2" s="9"/>
      <c r="Q2" s="10"/>
      <c r="R2" s="10"/>
      <c r="S2" s="10"/>
      <c r="T2" s="11"/>
      <c r="U2" s="10"/>
      <c r="V2" s="7"/>
      <c r="W2" s="7"/>
      <c r="X2" s="7"/>
      <c r="Y2" s="12"/>
      <c r="Z2" s="13" t="s">
        <v>4</v>
      </c>
    </row>
    <row r="3" spans="1:26" ht="20.25" customHeight="1">
      <c r="A3" s="14" t="s">
        <v>5</v>
      </c>
      <c r="B3" s="77"/>
      <c r="C3" s="82" t="s">
        <v>6</v>
      </c>
      <c r="D3" s="84" t="s">
        <v>7</v>
      </c>
      <c r="E3" s="85"/>
      <c r="F3" s="85"/>
      <c r="G3" s="85"/>
      <c r="H3" s="85" t="s">
        <v>8</v>
      </c>
      <c r="I3" s="85"/>
      <c r="J3" s="85"/>
      <c r="K3" s="85"/>
      <c r="L3" s="85"/>
      <c r="M3" s="85"/>
      <c r="N3" s="14" t="s">
        <v>9</v>
      </c>
      <c r="O3" s="77"/>
      <c r="P3" s="82" t="s">
        <v>6</v>
      </c>
      <c r="Q3" s="84" t="s">
        <v>10</v>
      </c>
      <c r="R3" s="85"/>
      <c r="S3" s="85"/>
      <c r="T3" s="85"/>
      <c r="U3" s="85" t="s">
        <v>8</v>
      </c>
      <c r="V3" s="85"/>
      <c r="W3" s="85"/>
      <c r="X3" s="85"/>
      <c r="Y3" s="85"/>
      <c r="Z3" s="85"/>
    </row>
    <row r="4" spans="1:26" s="3" customFormat="1" ht="33.75" customHeight="1">
      <c r="A4" s="15" t="s">
        <v>11</v>
      </c>
      <c r="B4" s="78"/>
      <c r="C4" s="83"/>
      <c r="D4" s="16" t="s">
        <v>12</v>
      </c>
      <c r="E4" s="16" t="s">
        <v>13</v>
      </c>
      <c r="F4" s="16" t="s">
        <v>14</v>
      </c>
      <c r="G4" s="16" t="s">
        <v>15</v>
      </c>
      <c r="H4" s="16" t="s">
        <v>16</v>
      </c>
      <c r="I4" s="17" t="s">
        <v>17</v>
      </c>
      <c r="J4" s="17" t="s">
        <v>18</v>
      </c>
      <c r="K4" s="16" t="s">
        <v>19</v>
      </c>
      <c r="L4" s="16" t="s">
        <v>20</v>
      </c>
      <c r="M4" s="15" t="s">
        <v>21</v>
      </c>
      <c r="N4" s="15" t="s">
        <v>11</v>
      </c>
      <c r="O4" s="78"/>
      <c r="P4" s="83"/>
      <c r="Q4" s="16" t="s">
        <v>12</v>
      </c>
      <c r="R4" s="16" t="s">
        <v>13</v>
      </c>
      <c r="S4" s="16" t="s">
        <v>14</v>
      </c>
      <c r="T4" s="16" t="s">
        <v>15</v>
      </c>
      <c r="U4" s="16" t="s">
        <v>16</v>
      </c>
      <c r="V4" s="17" t="s">
        <v>17</v>
      </c>
      <c r="W4" s="17" t="s">
        <v>18</v>
      </c>
      <c r="X4" s="16" t="s">
        <v>19</v>
      </c>
      <c r="Y4" s="16" t="s">
        <v>20</v>
      </c>
      <c r="Z4" s="15" t="s">
        <v>21</v>
      </c>
    </row>
    <row r="5" spans="1:26" s="3" customFormat="1" ht="9" customHeight="1">
      <c r="A5" s="35"/>
      <c r="B5" s="35"/>
      <c r="C5" s="18"/>
      <c r="D5" s="19"/>
      <c r="E5" s="19"/>
      <c r="F5" s="19"/>
      <c r="G5" s="20"/>
      <c r="H5" s="20"/>
      <c r="I5" s="21"/>
      <c r="J5" s="21"/>
      <c r="K5" s="20"/>
      <c r="L5" s="20"/>
      <c r="M5" s="20"/>
      <c r="N5" s="20"/>
      <c r="O5" s="20"/>
      <c r="P5" s="18"/>
      <c r="Q5" s="20"/>
      <c r="R5" s="20"/>
      <c r="S5" s="20"/>
      <c r="T5" s="20"/>
      <c r="U5" s="20"/>
      <c r="V5" s="21"/>
      <c r="W5" s="21"/>
      <c r="X5" s="20"/>
      <c r="Y5" s="20"/>
      <c r="Z5" s="20"/>
    </row>
    <row r="6" spans="1:26" s="1" customFormat="1" ht="20.25" customHeight="1">
      <c r="A6" s="36" t="s">
        <v>22</v>
      </c>
      <c r="B6" s="36"/>
      <c r="C6" s="37" t="s">
        <v>23</v>
      </c>
      <c r="D6" s="55">
        <v>1815437423</v>
      </c>
      <c r="E6" s="36" t="s">
        <v>22</v>
      </c>
      <c r="F6" s="55">
        <v>106807945</v>
      </c>
      <c r="G6" s="55">
        <v>13518281</v>
      </c>
      <c r="H6" s="55">
        <v>675125703</v>
      </c>
      <c r="I6" s="55">
        <v>351882545</v>
      </c>
      <c r="J6" s="55">
        <v>2982</v>
      </c>
      <c r="K6" s="55">
        <v>293412199</v>
      </c>
      <c r="L6" s="55">
        <v>119462</v>
      </c>
      <c r="M6" s="55">
        <v>3256306540</v>
      </c>
      <c r="N6" s="38" t="s">
        <v>22</v>
      </c>
      <c r="O6" s="38"/>
      <c r="P6" s="37" t="s">
        <v>23</v>
      </c>
      <c r="Q6" s="60">
        <v>2001602000</v>
      </c>
      <c r="R6" s="38" t="s">
        <v>22</v>
      </c>
      <c r="S6" s="60">
        <v>143174000</v>
      </c>
      <c r="T6" s="60">
        <v>20500000</v>
      </c>
      <c r="U6" s="60">
        <v>715594000</v>
      </c>
      <c r="V6" s="60">
        <v>349699000</v>
      </c>
      <c r="W6" s="38" t="s">
        <v>22</v>
      </c>
      <c r="X6" s="60">
        <v>316313000</v>
      </c>
      <c r="Y6" s="60">
        <v>129000</v>
      </c>
      <c r="Z6" s="60">
        <v>3547011000</v>
      </c>
    </row>
    <row r="7" spans="1:26" s="1" customFormat="1" ht="20.25" customHeight="1">
      <c r="A7" s="39" t="s">
        <v>22</v>
      </c>
      <c r="B7" s="39"/>
      <c r="C7" s="54" t="s">
        <v>24</v>
      </c>
      <c r="D7" s="57">
        <v>1815437423</v>
      </c>
      <c r="E7" s="39" t="s">
        <v>22</v>
      </c>
      <c r="F7" s="57">
        <v>106807945</v>
      </c>
      <c r="G7" s="57">
        <v>13518281</v>
      </c>
      <c r="H7" s="57">
        <v>675125703</v>
      </c>
      <c r="I7" s="57">
        <v>351882545</v>
      </c>
      <c r="J7" s="57">
        <v>2982</v>
      </c>
      <c r="K7" s="57">
        <v>293412199</v>
      </c>
      <c r="L7" s="57">
        <v>119462</v>
      </c>
      <c r="M7" s="57">
        <v>3256306540</v>
      </c>
      <c r="N7" s="41" t="s">
        <v>22</v>
      </c>
      <c r="O7" s="41"/>
      <c r="P7" s="54" t="s">
        <v>24</v>
      </c>
      <c r="Q7" s="61">
        <v>2001602000</v>
      </c>
      <c r="R7" s="41" t="s">
        <v>22</v>
      </c>
      <c r="S7" s="61">
        <v>143174000</v>
      </c>
      <c r="T7" s="61">
        <v>20500000</v>
      </c>
      <c r="U7" s="61">
        <v>715594000</v>
      </c>
      <c r="V7" s="61">
        <v>349699000</v>
      </c>
      <c r="W7" s="41" t="s">
        <v>22</v>
      </c>
      <c r="X7" s="61">
        <v>316313000</v>
      </c>
      <c r="Y7" s="61">
        <v>129000</v>
      </c>
      <c r="Z7" s="61">
        <v>3547011000</v>
      </c>
    </row>
    <row r="8" spans="1:26" s="1" customFormat="1" ht="20.25" customHeight="1">
      <c r="A8" s="42" t="s">
        <v>22</v>
      </c>
      <c r="B8" s="42"/>
      <c r="C8" s="40" t="s">
        <v>25</v>
      </c>
      <c r="D8" s="59">
        <v>1801300672</v>
      </c>
      <c r="E8" s="42" t="s">
        <v>22</v>
      </c>
      <c r="F8" s="59">
        <v>106480275</v>
      </c>
      <c r="G8" s="59">
        <v>720000</v>
      </c>
      <c r="H8" s="59">
        <v>672458163</v>
      </c>
      <c r="I8" s="59">
        <v>350298493</v>
      </c>
      <c r="J8" s="59">
        <v>2982</v>
      </c>
      <c r="K8" s="59">
        <v>291793008</v>
      </c>
      <c r="L8" s="59">
        <v>119462</v>
      </c>
      <c r="M8" s="57">
        <v>3223173055</v>
      </c>
      <c r="N8" s="43" t="s">
        <v>22</v>
      </c>
      <c r="O8" s="43"/>
      <c r="P8" s="40" t="s">
        <v>25</v>
      </c>
      <c r="Q8" s="62">
        <v>1980957000</v>
      </c>
      <c r="R8" s="43" t="s">
        <v>22</v>
      </c>
      <c r="S8" s="62">
        <v>142023000</v>
      </c>
      <c r="T8" s="62">
        <v>780000</v>
      </c>
      <c r="U8" s="62">
        <v>710792000</v>
      </c>
      <c r="V8" s="62">
        <v>347355000</v>
      </c>
      <c r="W8" s="43" t="s">
        <v>22</v>
      </c>
      <c r="X8" s="62">
        <v>314231000</v>
      </c>
      <c r="Y8" s="62">
        <v>129000</v>
      </c>
      <c r="Z8" s="61">
        <v>3496267000</v>
      </c>
    </row>
    <row r="9" spans="1:26" s="5" customFormat="1" ht="20.25" customHeight="1">
      <c r="A9" s="42" t="s">
        <v>22</v>
      </c>
      <c r="B9" s="42"/>
      <c r="C9" s="40" t="s">
        <v>26</v>
      </c>
      <c r="D9" s="59">
        <v>14136751</v>
      </c>
      <c r="E9" s="42" t="s">
        <v>22</v>
      </c>
      <c r="F9" s="59">
        <v>327670</v>
      </c>
      <c r="G9" s="59">
        <v>12798281</v>
      </c>
      <c r="H9" s="59">
        <v>2667540</v>
      </c>
      <c r="I9" s="59">
        <v>1584052</v>
      </c>
      <c r="J9" s="42" t="s">
        <v>22</v>
      </c>
      <c r="K9" s="59">
        <v>1619191</v>
      </c>
      <c r="L9" s="42" t="s">
        <v>22</v>
      </c>
      <c r="M9" s="57">
        <v>33133485</v>
      </c>
      <c r="N9" s="43" t="s">
        <v>22</v>
      </c>
      <c r="O9" s="43"/>
      <c r="P9" s="40" t="s">
        <v>26</v>
      </c>
      <c r="Q9" s="62">
        <v>20645000</v>
      </c>
      <c r="R9" s="43" t="s">
        <v>22</v>
      </c>
      <c r="S9" s="62">
        <v>1151000</v>
      </c>
      <c r="T9" s="62">
        <v>19720000</v>
      </c>
      <c r="U9" s="62">
        <v>4802000</v>
      </c>
      <c r="V9" s="62">
        <v>2344000</v>
      </c>
      <c r="W9" s="43" t="s">
        <v>22</v>
      </c>
      <c r="X9" s="62">
        <v>2082000</v>
      </c>
      <c r="Y9" s="43" t="s">
        <v>22</v>
      </c>
      <c r="Z9" s="61">
        <v>50744000</v>
      </c>
    </row>
    <row r="10" spans="1:26" s="5" customFormat="1" ht="20.25" customHeight="1">
      <c r="A10" s="23"/>
      <c r="B10" s="23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9"/>
      <c r="O10" s="29"/>
      <c r="P10" s="22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5" customFormat="1" ht="20.25" customHeight="1">
      <c r="A11" s="36" t="s">
        <v>27</v>
      </c>
      <c r="B11" s="36"/>
      <c r="C11" s="37" t="s">
        <v>28</v>
      </c>
      <c r="D11" s="55">
        <f>D12+D15+D18+D21+D24</f>
        <v>43710275903.9</v>
      </c>
      <c r="E11" s="55">
        <f aca="true" t="shared" si="0" ref="E11:M11">E12+E15+E18+E21+E24</f>
        <v>370272847</v>
      </c>
      <c r="F11" s="55">
        <f t="shared" si="0"/>
        <v>4864272583.64</v>
      </c>
      <c r="G11" s="55">
        <f t="shared" si="0"/>
        <v>1042126478.75</v>
      </c>
      <c r="H11" s="55">
        <f t="shared" si="0"/>
        <v>12694723556.76</v>
      </c>
      <c r="I11" s="55">
        <f t="shared" si="0"/>
        <v>5530840256.5</v>
      </c>
      <c r="J11" s="55">
        <f>J12+J18+J24</f>
        <v>183561442</v>
      </c>
      <c r="K11" s="55">
        <f t="shared" si="0"/>
        <v>6387797126.280001</v>
      </c>
      <c r="L11" s="55">
        <f t="shared" si="0"/>
        <v>4741303.29</v>
      </c>
      <c r="M11" s="55">
        <f t="shared" si="0"/>
        <v>74788611498.12</v>
      </c>
      <c r="N11" s="60">
        <v>6858596000</v>
      </c>
      <c r="O11" s="60"/>
      <c r="P11" s="37" t="s">
        <v>28</v>
      </c>
      <c r="Q11" s="55">
        <f aca="true" t="shared" si="1" ref="Q11:V11">Q12+Q15+Q18+Q21+Q24</f>
        <v>46307202000</v>
      </c>
      <c r="R11" s="55">
        <f t="shared" si="1"/>
        <v>411145000</v>
      </c>
      <c r="S11" s="55">
        <f t="shared" si="1"/>
        <v>5166596000</v>
      </c>
      <c r="T11" s="55">
        <f t="shared" si="1"/>
        <v>1151891000</v>
      </c>
      <c r="U11" s="55">
        <f t="shared" si="1"/>
        <v>11347457000</v>
      </c>
      <c r="V11" s="55">
        <f t="shared" si="1"/>
        <v>5169217000</v>
      </c>
      <c r="W11" s="55">
        <f>W18+W24</f>
        <v>33979000</v>
      </c>
      <c r="X11" s="55">
        <f>X12+X15+X18+X21+X24</f>
        <v>6638828000</v>
      </c>
      <c r="Y11" s="55">
        <f>Y12+Y15+Y18+Y21+Y24</f>
        <v>5212000</v>
      </c>
      <c r="Z11" s="55">
        <f>Z12+Z15+Z18+Z21+Z24</f>
        <v>76231527000</v>
      </c>
    </row>
    <row r="12" spans="1:26" s="5" customFormat="1" ht="20.25" customHeight="1">
      <c r="A12" s="39" t="s">
        <v>22</v>
      </c>
      <c r="B12" s="39"/>
      <c r="C12" s="54" t="s">
        <v>29</v>
      </c>
      <c r="D12" s="57">
        <v>3410657245.19</v>
      </c>
      <c r="E12" s="57">
        <v>105174299</v>
      </c>
      <c r="F12" s="57">
        <v>223370334</v>
      </c>
      <c r="G12" s="57">
        <v>120000</v>
      </c>
      <c r="H12" s="57">
        <v>844712014</v>
      </c>
      <c r="I12" s="57">
        <v>555608792</v>
      </c>
      <c r="J12" s="57">
        <v>1728761</v>
      </c>
      <c r="K12" s="57">
        <v>474765939.05</v>
      </c>
      <c r="L12" s="57">
        <v>408665</v>
      </c>
      <c r="M12" s="57">
        <v>5616546049.24</v>
      </c>
      <c r="N12" s="41" t="s">
        <v>22</v>
      </c>
      <c r="O12" s="41"/>
      <c r="P12" s="54" t="s">
        <v>29</v>
      </c>
      <c r="Q12" s="61">
        <v>3547135000</v>
      </c>
      <c r="R12" s="61">
        <v>125014000</v>
      </c>
      <c r="S12" s="61">
        <v>200214000</v>
      </c>
      <c r="T12" s="61">
        <v>120000</v>
      </c>
      <c r="U12" s="61">
        <v>1003083000</v>
      </c>
      <c r="V12" s="61">
        <v>449907000</v>
      </c>
      <c r="W12" s="41" t="s">
        <v>22</v>
      </c>
      <c r="X12" s="61">
        <v>505018000</v>
      </c>
      <c r="Y12" s="61">
        <v>482000</v>
      </c>
      <c r="Z12" s="61">
        <v>5830973000</v>
      </c>
    </row>
    <row r="13" spans="1:26" s="69" customFormat="1" ht="20.25" customHeight="1">
      <c r="A13" s="70" t="s">
        <v>22</v>
      </c>
      <c r="B13" s="70"/>
      <c r="C13" s="71" t="s">
        <v>25</v>
      </c>
      <c r="D13" s="73">
        <v>3382198906</v>
      </c>
      <c r="E13" s="73">
        <v>105174299</v>
      </c>
      <c r="F13" s="73">
        <v>223370334</v>
      </c>
      <c r="G13" s="73">
        <v>120000</v>
      </c>
      <c r="H13" s="73">
        <v>844712014</v>
      </c>
      <c r="I13" s="73">
        <v>555608792</v>
      </c>
      <c r="J13" s="73">
        <v>1728761</v>
      </c>
      <c r="K13" s="73">
        <v>474188524</v>
      </c>
      <c r="L13" s="73">
        <v>408665</v>
      </c>
      <c r="M13" s="65">
        <f>SUM(D13:L13)</f>
        <v>5587510295</v>
      </c>
      <c r="N13" s="72" t="s">
        <v>22</v>
      </c>
      <c r="O13" s="72"/>
      <c r="P13" s="71" t="s">
        <v>25</v>
      </c>
      <c r="Q13" s="75">
        <v>3513475000</v>
      </c>
      <c r="R13" s="75">
        <v>125014000</v>
      </c>
      <c r="S13" s="75">
        <v>198377000</v>
      </c>
      <c r="T13" s="75">
        <v>120000</v>
      </c>
      <c r="U13" s="75">
        <v>994690000</v>
      </c>
      <c r="V13" s="75">
        <v>445807000</v>
      </c>
      <c r="W13" s="72" t="s">
        <v>22</v>
      </c>
      <c r="X13" s="75">
        <v>501945000</v>
      </c>
      <c r="Y13" s="75">
        <v>482000</v>
      </c>
      <c r="Z13" s="76">
        <f>SUM(Q13:Y13)</f>
        <v>5779910000</v>
      </c>
    </row>
    <row r="14" spans="1:26" s="69" customFormat="1" ht="20.25" customHeight="1">
      <c r="A14" s="70" t="s">
        <v>22</v>
      </c>
      <c r="B14" s="70"/>
      <c r="C14" s="71" t="s">
        <v>26</v>
      </c>
      <c r="D14" s="73">
        <v>28458339.19</v>
      </c>
      <c r="E14" s="70" t="s">
        <v>22</v>
      </c>
      <c r="F14" s="70" t="s">
        <v>22</v>
      </c>
      <c r="G14" s="70" t="s">
        <v>22</v>
      </c>
      <c r="H14" s="70" t="s">
        <v>22</v>
      </c>
      <c r="I14" s="70" t="s">
        <v>22</v>
      </c>
      <c r="J14" s="70" t="s">
        <v>22</v>
      </c>
      <c r="K14" s="73">
        <v>577415.05</v>
      </c>
      <c r="L14" s="70" t="s">
        <v>22</v>
      </c>
      <c r="M14" s="65">
        <f>SUM(D14:L14)</f>
        <v>29035754.240000002</v>
      </c>
      <c r="N14" s="72" t="s">
        <v>22</v>
      </c>
      <c r="O14" s="72"/>
      <c r="P14" s="71" t="s">
        <v>26</v>
      </c>
      <c r="Q14" s="75">
        <v>33660000</v>
      </c>
      <c r="R14" s="72" t="s">
        <v>22</v>
      </c>
      <c r="S14" s="75">
        <v>1837000</v>
      </c>
      <c r="T14" s="72" t="s">
        <v>22</v>
      </c>
      <c r="U14" s="75">
        <v>8393000</v>
      </c>
      <c r="V14" s="75">
        <v>4100000</v>
      </c>
      <c r="W14" s="72" t="s">
        <v>22</v>
      </c>
      <c r="X14" s="75">
        <v>3073000</v>
      </c>
      <c r="Y14" s="72" t="s">
        <v>22</v>
      </c>
      <c r="Z14" s="76">
        <f>SUM(Q14:Y14)</f>
        <v>51063000</v>
      </c>
    </row>
    <row r="15" spans="1:26" s="5" customFormat="1" ht="20.25" customHeight="1">
      <c r="A15" s="39" t="s">
        <v>30</v>
      </c>
      <c r="B15" s="39"/>
      <c r="C15" s="54" t="s">
        <v>31</v>
      </c>
      <c r="D15" s="57">
        <v>12998263070.71</v>
      </c>
      <c r="E15" s="57">
        <v>180267016</v>
      </c>
      <c r="F15" s="57">
        <v>2077460512.64</v>
      </c>
      <c r="G15" s="57">
        <v>124813004.75</v>
      </c>
      <c r="H15" s="57">
        <v>3449073258.76</v>
      </c>
      <c r="I15" s="57">
        <v>1529142443.5</v>
      </c>
      <c r="J15" s="39" t="s">
        <v>22</v>
      </c>
      <c r="K15" s="57">
        <v>2154717298.23</v>
      </c>
      <c r="L15" s="57">
        <v>1515256.29</v>
      </c>
      <c r="M15" s="57">
        <v>22515251860.88</v>
      </c>
      <c r="N15" s="61">
        <v>424337000</v>
      </c>
      <c r="O15" s="61"/>
      <c r="P15" s="54" t="s">
        <v>31</v>
      </c>
      <c r="Q15" s="61">
        <v>13424510000</v>
      </c>
      <c r="R15" s="61">
        <v>125544000</v>
      </c>
      <c r="S15" s="61">
        <v>2266803000</v>
      </c>
      <c r="T15" s="61">
        <v>140142000</v>
      </c>
      <c r="U15" s="61">
        <v>5228644000</v>
      </c>
      <c r="V15" s="61">
        <v>1599213000</v>
      </c>
      <c r="W15" s="41" t="s">
        <v>22</v>
      </c>
      <c r="X15" s="61">
        <v>2224624000</v>
      </c>
      <c r="Y15" s="61">
        <v>1671000</v>
      </c>
      <c r="Z15" s="61">
        <v>25011151000</v>
      </c>
    </row>
    <row r="16" spans="1:26" s="5" customFormat="1" ht="20.25" customHeight="1">
      <c r="A16" s="42" t="s">
        <v>30</v>
      </c>
      <c r="B16" s="42"/>
      <c r="C16" s="40" t="s">
        <v>25</v>
      </c>
      <c r="D16" s="59">
        <v>12998263070.71</v>
      </c>
      <c r="E16" s="59">
        <v>180267016</v>
      </c>
      <c r="F16" s="59">
        <v>2077460512.64</v>
      </c>
      <c r="G16" s="59">
        <v>124813004.75</v>
      </c>
      <c r="H16" s="59">
        <v>3449073258.76</v>
      </c>
      <c r="I16" s="59">
        <v>1529142443.5</v>
      </c>
      <c r="J16" s="42" t="s">
        <v>22</v>
      </c>
      <c r="K16" s="59">
        <v>2154717298.23</v>
      </c>
      <c r="L16" s="59">
        <v>1515256.29</v>
      </c>
      <c r="M16" s="57">
        <v>22515251860.88</v>
      </c>
      <c r="N16" s="62">
        <v>424337000</v>
      </c>
      <c r="O16" s="62"/>
      <c r="P16" s="40" t="s">
        <v>25</v>
      </c>
      <c r="Q16" s="62">
        <v>13424510000</v>
      </c>
      <c r="R16" s="62">
        <v>125544000</v>
      </c>
      <c r="S16" s="62">
        <v>2266803000</v>
      </c>
      <c r="T16" s="62">
        <v>140142000</v>
      </c>
      <c r="U16" s="62">
        <v>5228644000</v>
      </c>
      <c r="V16" s="62">
        <v>1599213000</v>
      </c>
      <c r="W16" s="43" t="s">
        <v>22</v>
      </c>
      <c r="X16" s="62">
        <v>2224624000</v>
      </c>
      <c r="Y16" s="62">
        <v>1671000</v>
      </c>
      <c r="Z16" s="61">
        <v>25011151000</v>
      </c>
    </row>
    <row r="17" spans="1:26" s="5" customFormat="1" ht="20.25" customHeight="1">
      <c r="A17" s="42" t="s">
        <v>22</v>
      </c>
      <c r="B17" s="42"/>
      <c r="C17" s="40" t="s">
        <v>26</v>
      </c>
      <c r="D17" s="42" t="s">
        <v>22</v>
      </c>
      <c r="E17" s="42" t="s">
        <v>22</v>
      </c>
      <c r="F17" s="42" t="s">
        <v>22</v>
      </c>
      <c r="G17" s="42" t="s">
        <v>22</v>
      </c>
      <c r="H17" s="42" t="s">
        <v>22</v>
      </c>
      <c r="I17" s="42" t="s">
        <v>22</v>
      </c>
      <c r="J17" s="42" t="s">
        <v>22</v>
      </c>
      <c r="K17" s="42" t="s">
        <v>22</v>
      </c>
      <c r="L17" s="42" t="s">
        <v>22</v>
      </c>
      <c r="M17" s="39" t="s">
        <v>22</v>
      </c>
      <c r="N17" s="43" t="s">
        <v>22</v>
      </c>
      <c r="O17" s="43"/>
      <c r="P17" s="40" t="s">
        <v>26</v>
      </c>
      <c r="Q17" s="43" t="s">
        <v>22</v>
      </c>
      <c r="R17" s="43" t="s">
        <v>22</v>
      </c>
      <c r="S17" s="43" t="s">
        <v>22</v>
      </c>
      <c r="T17" s="43" t="s">
        <v>22</v>
      </c>
      <c r="U17" s="43" t="s">
        <v>22</v>
      </c>
      <c r="V17" s="43" t="s">
        <v>22</v>
      </c>
      <c r="W17" s="43" t="s">
        <v>22</v>
      </c>
      <c r="X17" s="43" t="s">
        <v>22</v>
      </c>
      <c r="Y17" s="43" t="s">
        <v>22</v>
      </c>
      <c r="Z17" s="41" t="s">
        <v>22</v>
      </c>
    </row>
    <row r="18" spans="1:26" s="5" customFormat="1" ht="20.25" customHeight="1">
      <c r="A18" s="39" t="s">
        <v>32</v>
      </c>
      <c r="B18" s="39"/>
      <c r="C18" s="54" t="s">
        <v>33</v>
      </c>
      <c r="D18" s="57">
        <v>20585825730</v>
      </c>
      <c r="E18" s="57">
        <v>810285</v>
      </c>
      <c r="F18" s="57">
        <v>2268904486</v>
      </c>
      <c r="G18" s="57">
        <v>897876188</v>
      </c>
      <c r="H18" s="57">
        <v>6164635336</v>
      </c>
      <c r="I18" s="57">
        <v>2299639562</v>
      </c>
      <c r="J18" s="57">
        <v>180858071</v>
      </c>
      <c r="K18" s="57">
        <v>2925665924</v>
      </c>
      <c r="L18" s="57">
        <v>1918354</v>
      </c>
      <c r="M18" s="57">
        <v>35326133936</v>
      </c>
      <c r="N18" s="61">
        <v>6434259000</v>
      </c>
      <c r="O18" s="61"/>
      <c r="P18" s="54" t="s">
        <v>33</v>
      </c>
      <c r="Q18" s="61">
        <f>SUM(Q19:Q20)</f>
        <v>22038237000</v>
      </c>
      <c r="R18" s="61">
        <f aca="true" t="shared" si="2" ref="R18:Z18">SUM(R19:R20)</f>
        <v>2755000</v>
      </c>
      <c r="S18" s="61">
        <f t="shared" si="2"/>
        <v>2390729000</v>
      </c>
      <c r="T18" s="61">
        <f t="shared" si="2"/>
        <v>987649000</v>
      </c>
      <c r="U18" s="61">
        <f t="shared" si="2"/>
        <v>3607380000</v>
      </c>
      <c r="V18" s="61">
        <f t="shared" si="2"/>
        <v>1916969000</v>
      </c>
      <c r="W18" s="61">
        <f t="shared" si="2"/>
        <v>26779000</v>
      </c>
      <c r="X18" s="61">
        <f t="shared" si="2"/>
        <v>2963493000</v>
      </c>
      <c r="Y18" s="61">
        <f t="shared" si="2"/>
        <v>2042000</v>
      </c>
      <c r="Z18" s="61">
        <f t="shared" si="2"/>
        <v>33936033000</v>
      </c>
    </row>
    <row r="19" spans="1:26" s="5" customFormat="1" ht="20.25" customHeight="1">
      <c r="A19" s="42" t="s">
        <v>32</v>
      </c>
      <c r="B19" s="42"/>
      <c r="C19" s="40" t="s">
        <v>25</v>
      </c>
      <c r="D19" s="59">
        <v>20584280290</v>
      </c>
      <c r="E19" s="59">
        <v>810285</v>
      </c>
      <c r="F19" s="59">
        <v>2268801457</v>
      </c>
      <c r="G19" s="59">
        <v>895552438</v>
      </c>
      <c r="H19" s="59">
        <v>6164196067</v>
      </c>
      <c r="I19" s="59">
        <v>2299496924</v>
      </c>
      <c r="J19" s="59">
        <v>180858071</v>
      </c>
      <c r="K19" s="59">
        <v>2925480122</v>
      </c>
      <c r="L19" s="59">
        <v>1918354</v>
      </c>
      <c r="M19" s="57">
        <v>35321394008</v>
      </c>
      <c r="N19" s="62">
        <v>6434259000</v>
      </c>
      <c r="O19" s="62"/>
      <c r="P19" s="40" t="s">
        <v>25</v>
      </c>
      <c r="Q19" s="62">
        <v>22036692000</v>
      </c>
      <c r="R19" s="62">
        <v>2755000</v>
      </c>
      <c r="S19" s="62">
        <v>2390610000</v>
      </c>
      <c r="T19" s="75">
        <v>985931000</v>
      </c>
      <c r="U19" s="62">
        <v>3607120000</v>
      </c>
      <c r="V19" s="62">
        <v>1916852000</v>
      </c>
      <c r="W19" s="62">
        <v>26779000</v>
      </c>
      <c r="X19" s="62">
        <v>2963239000</v>
      </c>
      <c r="Y19" s="62">
        <v>2041000</v>
      </c>
      <c r="Z19" s="76">
        <f>SUM(Q19:Y19)</f>
        <v>33932019000</v>
      </c>
    </row>
    <row r="20" spans="1:26" s="5" customFormat="1" ht="20.25" customHeight="1">
      <c r="A20" s="42" t="s">
        <v>22</v>
      </c>
      <c r="B20" s="42"/>
      <c r="C20" s="40" t="s">
        <v>26</v>
      </c>
      <c r="D20" s="59">
        <v>1545440</v>
      </c>
      <c r="E20" s="42" t="s">
        <v>22</v>
      </c>
      <c r="F20" s="59">
        <v>103029</v>
      </c>
      <c r="G20" s="59">
        <v>2323750</v>
      </c>
      <c r="H20" s="59">
        <v>439269</v>
      </c>
      <c r="I20" s="59">
        <v>142638</v>
      </c>
      <c r="J20" s="42" t="s">
        <v>22</v>
      </c>
      <c r="K20" s="59">
        <v>185802</v>
      </c>
      <c r="L20" s="42" t="s">
        <v>22</v>
      </c>
      <c r="M20" s="57">
        <v>4739928</v>
      </c>
      <c r="N20" s="43" t="s">
        <v>22</v>
      </c>
      <c r="O20" s="43"/>
      <c r="P20" s="40" t="s">
        <v>26</v>
      </c>
      <c r="Q20" s="43">
        <v>1545000</v>
      </c>
      <c r="R20" s="43" t="s">
        <v>22</v>
      </c>
      <c r="S20" s="43">
        <v>119000</v>
      </c>
      <c r="T20" s="75">
        <v>1718000</v>
      </c>
      <c r="U20" s="43">
        <v>260000</v>
      </c>
      <c r="V20" s="43">
        <v>117000</v>
      </c>
      <c r="W20" s="43" t="s">
        <v>22</v>
      </c>
      <c r="X20" s="43">
        <v>254000</v>
      </c>
      <c r="Y20" s="43">
        <v>1000</v>
      </c>
      <c r="Z20" s="76">
        <f>SUM(Q20:Y20)</f>
        <v>4014000</v>
      </c>
    </row>
    <row r="21" spans="1:26" s="5" customFormat="1" ht="20.25" customHeight="1">
      <c r="A21" s="39" t="s">
        <v>34</v>
      </c>
      <c r="B21" s="39"/>
      <c r="C21" s="54" t="s">
        <v>35</v>
      </c>
      <c r="D21" s="57">
        <v>2479993949</v>
      </c>
      <c r="E21" s="57">
        <v>29002476</v>
      </c>
      <c r="F21" s="57">
        <v>107289667</v>
      </c>
      <c r="G21" s="57">
        <v>11434436</v>
      </c>
      <c r="H21" s="57">
        <v>845086508</v>
      </c>
      <c r="I21" s="57">
        <v>272084757</v>
      </c>
      <c r="J21" s="39" t="s">
        <v>22</v>
      </c>
      <c r="K21" s="57">
        <v>300370989</v>
      </c>
      <c r="L21" s="57">
        <v>409692</v>
      </c>
      <c r="M21" s="57">
        <v>4045672474</v>
      </c>
      <c r="N21" s="41" t="s">
        <v>22</v>
      </c>
      <c r="O21" s="41"/>
      <c r="P21" s="54" t="s">
        <v>35</v>
      </c>
      <c r="Q21" s="61">
        <v>2552166000</v>
      </c>
      <c r="R21" s="61">
        <v>93606000</v>
      </c>
      <c r="S21" s="61">
        <v>49719000</v>
      </c>
      <c r="T21" s="61">
        <v>15231000</v>
      </c>
      <c r="U21" s="61">
        <v>707160000</v>
      </c>
      <c r="V21" s="61">
        <v>319381000</v>
      </c>
      <c r="W21" s="41" t="s">
        <v>22</v>
      </c>
      <c r="X21" s="61">
        <v>325238000</v>
      </c>
      <c r="Y21" s="61">
        <v>446000</v>
      </c>
      <c r="Z21" s="61">
        <v>4062947000</v>
      </c>
    </row>
    <row r="22" spans="1:26" s="5" customFormat="1" ht="20.25" customHeight="1">
      <c r="A22" s="42" t="s">
        <v>34</v>
      </c>
      <c r="B22" s="42"/>
      <c r="C22" s="40" t="s">
        <v>25</v>
      </c>
      <c r="D22" s="59">
        <v>2471828733</v>
      </c>
      <c r="E22" s="59">
        <v>28620206</v>
      </c>
      <c r="F22" s="59">
        <v>107289667</v>
      </c>
      <c r="G22" s="59">
        <v>11434436</v>
      </c>
      <c r="H22" s="59">
        <v>841643291</v>
      </c>
      <c r="I22" s="59">
        <v>271202899</v>
      </c>
      <c r="J22" s="42" t="s">
        <v>22</v>
      </c>
      <c r="K22" s="59">
        <v>299726691</v>
      </c>
      <c r="L22" s="59">
        <v>407516</v>
      </c>
      <c r="M22" s="57">
        <v>4032153439</v>
      </c>
      <c r="N22" s="43" t="s">
        <v>22</v>
      </c>
      <c r="O22" s="43"/>
      <c r="P22" s="40" t="s">
        <v>25</v>
      </c>
      <c r="Q22" s="62">
        <v>2536546000</v>
      </c>
      <c r="R22" s="62">
        <v>93606000</v>
      </c>
      <c r="S22" s="62">
        <v>49719000</v>
      </c>
      <c r="T22" s="62">
        <v>15231000</v>
      </c>
      <c r="U22" s="62">
        <v>703816000</v>
      </c>
      <c r="V22" s="62">
        <v>317870000</v>
      </c>
      <c r="W22" s="43" t="s">
        <v>22</v>
      </c>
      <c r="X22" s="62">
        <v>324087000</v>
      </c>
      <c r="Y22" s="62">
        <v>444000</v>
      </c>
      <c r="Z22" s="61">
        <v>4041319000</v>
      </c>
    </row>
    <row r="23" spans="1:26" s="5" customFormat="1" ht="20.25" customHeight="1">
      <c r="A23" s="42" t="s">
        <v>22</v>
      </c>
      <c r="B23" s="42"/>
      <c r="C23" s="40" t="s">
        <v>26</v>
      </c>
      <c r="D23" s="59">
        <v>8165216</v>
      </c>
      <c r="E23" s="59">
        <v>382270</v>
      </c>
      <c r="F23" s="42" t="s">
        <v>22</v>
      </c>
      <c r="G23" s="42" t="s">
        <v>22</v>
      </c>
      <c r="H23" s="59">
        <v>3443217</v>
      </c>
      <c r="I23" s="59">
        <v>881858</v>
      </c>
      <c r="J23" s="42" t="s">
        <v>22</v>
      </c>
      <c r="K23" s="59">
        <v>644298</v>
      </c>
      <c r="L23" s="59">
        <v>2176</v>
      </c>
      <c r="M23" s="57">
        <v>13519035</v>
      </c>
      <c r="N23" s="43" t="s">
        <v>22</v>
      </c>
      <c r="O23" s="43"/>
      <c r="P23" s="40" t="s">
        <v>26</v>
      </c>
      <c r="Q23" s="62">
        <v>15620000</v>
      </c>
      <c r="R23" s="43" t="s">
        <v>22</v>
      </c>
      <c r="S23" s="43" t="s">
        <v>22</v>
      </c>
      <c r="T23" s="43" t="s">
        <v>22</v>
      </c>
      <c r="U23" s="62">
        <v>3344000</v>
      </c>
      <c r="V23" s="62">
        <v>1511000</v>
      </c>
      <c r="W23" s="43" t="s">
        <v>22</v>
      </c>
      <c r="X23" s="62">
        <v>1151000</v>
      </c>
      <c r="Y23" s="62">
        <v>2000</v>
      </c>
      <c r="Z23" s="61">
        <v>21628000</v>
      </c>
    </row>
    <row r="24" spans="1:26" s="5" customFormat="1" ht="20.25" customHeight="1">
      <c r="A24" s="39" t="s">
        <v>22</v>
      </c>
      <c r="B24" s="39"/>
      <c r="C24" s="54" t="s">
        <v>36</v>
      </c>
      <c r="D24" s="57">
        <v>4235535909</v>
      </c>
      <c r="E24" s="57">
        <v>55018771</v>
      </c>
      <c r="F24" s="57">
        <v>187247584</v>
      </c>
      <c r="G24" s="57">
        <v>7882850</v>
      </c>
      <c r="H24" s="57">
        <v>1391216440</v>
      </c>
      <c r="I24" s="57">
        <v>874364702</v>
      </c>
      <c r="J24" s="57">
        <v>974610</v>
      </c>
      <c r="K24" s="57">
        <v>532276976</v>
      </c>
      <c r="L24" s="57">
        <v>489336</v>
      </c>
      <c r="M24" s="57">
        <v>7285007178</v>
      </c>
      <c r="N24" s="41" t="s">
        <v>22</v>
      </c>
      <c r="O24" s="41"/>
      <c r="P24" s="54" t="s">
        <v>36</v>
      </c>
      <c r="Q24" s="61">
        <v>4745154000</v>
      </c>
      <c r="R24" s="61">
        <v>64226000</v>
      </c>
      <c r="S24" s="61">
        <v>259131000</v>
      </c>
      <c r="T24" s="61">
        <v>8749000</v>
      </c>
      <c r="U24" s="61">
        <v>801190000</v>
      </c>
      <c r="V24" s="61">
        <v>883747000</v>
      </c>
      <c r="W24" s="61">
        <v>7200000</v>
      </c>
      <c r="X24" s="61">
        <v>620455000</v>
      </c>
      <c r="Y24" s="61">
        <v>571000</v>
      </c>
      <c r="Z24" s="61">
        <v>7390423000</v>
      </c>
    </row>
    <row r="25" spans="1:26" s="5" customFormat="1" ht="20.25" customHeight="1">
      <c r="A25" s="42" t="s">
        <v>22</v>
      </c>
      <c r="B25" s="42"/>
      <c r="C25" s="40" t="s">
        <v>25</v>
      </c>
      <c r="D25" s="59">
        <v>4235535909</v>
      </c>
      <c r="E25" s="59">
        <v>55018771</v>
      </c>
      <c r="F25" s="59">
        <v>187247584</v>
      </c>
      <c r="G25" s="59">
        <v>7882850</v>
      </c>
      <c r="H25" s="59">
        <v>1391216440</v>
      </c>
      <c r="I25" s="59">
        <v>874364702</v>
      </c>
      <c r="J25" s="59">
        <v>974610</v>
      </c>
      <c r="K25" s="64">
        <v>532276976</v>
      </c>
      <c r="L25" s="59">
        <v>489336</v>
      </c>
      <c r="M25" s="65">
        <f>SUM(D25:L25)</f>
        <v>7285007178</v>
      </c>
      <c r="N25" s="43" t="s">
        <v>22</v>
      </c>
      <c r="O25" s="43"/>
      <c r="P25" s="40" t="s">
        <v>25</v>
      </c>
      <c r="Q25" s="62">
        <v>4745154000</v>
      </c>
      <c r="R25" s="62">
        <v>64226000</v>
      </c>
      <c r="S25" s="62">
        <v>259131000</v>
      </c>
      <c r="T25" s="62">
        <v>8749000</v>
      </c>
      <c r="U25" s="62">
        <v>801190000</v>
      </c>
      <c r="V25" s="62">
        <v>883747000</v>
      </c>
      <c r="W25" s="62">
        <v>7200000</v>
      </c>
      <c r="X25" s="62">
        <v>620455000</v>
      </c>
      <c r="Y25" s="62">
        <v>571000</v>
      </c>
      <c r="Z25" s="61">
        <v>7390423000</v>
      </c>
    </row>
    <row r="26" spans="1:26" s="5" customFormat="1" ht="20.25" customHeight="1">
      <c r="A26" s="42" t="s">
        <v>22</v>
      </c>
      <c r="B26" s="42"/>
      <c r="C26" s="40" t="s">
        <v>26</v>
      </c>
      <c r="D26" s="42" t="s">
        <v>22</v>
      </c>
      <c r="E26" s="42" t="s">
        <v>22</v>
      </c>
      <c r="F26" s="42" t="s">
        <v>22</v>
      </c>
      <c r="G26" s="42" t="s">
        <v>22</v>
      </c>
      <c r="H26" s="42" t="s">
        <v>22</v>
      </c>
      <c r="I26" s="42" t="s">
        <v>22</v>
      </c>
      <c r="J26" s="42" t="s">
        <v>22</v>
      </c>
      <c r="K26" s="64"/>
      <c r="L26" s="42" t="s">
        <v>22</v>
      </c>
      <c r="M26" s="65"/>
      <c r="N26" s="43" t="s">
        <v>22</v>
      </c>
      <c r="O26" s="43"/>
      <c r="P26" s="40" t="s">
        <v>26</v>
      </c>
      <c r="Q26" s="43" t="s">
        <v>22</v>
      </c>
      <c r="R26" s="43" t="s">
        <v>22</v>
      </c>
      <c r="S26" s="43" t="s">
        <v>22</v>
      </c>
      <c r="T26" s="43" t="s">
        <v>22</v>
      </c>
      <c r="U26" s="43" t="s">
        <v>22</v>
      </c>
      <c r="V26" s="43" t="s">
        <v>22</v>
      </c>
      <c r="W26" s="43" t="s">
        <v>22</v>
      </c>
      <c r="X26" s="43" t="s">
        <v>22</v>
      </c>
      <c r="Y26" s="43" t="s">
        <v>22</v>
      </c>
      <c r="Z26" s="41" t="s">
        <v>22</v>
      </c>
    </row>
    <row r="27" spans="1:26" s="5" customFormat="1" ht="20.25" customHeight="1">
      <c r="A27" s="23"/>
      <c r="B27" s="23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9"/>
      <c r="O27" s="29"/>
      <c r="P27" s="22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5" customFormat="1" ht="20.25" customHeight="1">
      <c r="A28" s="36" t="s">
        <v>22</v>
      </c>
      <c r="B28" s="36"/>
      <c r="C28" s="37" t="s">
        <v>37</v>
      </c>
      <c r="D28" s="55">
        <f>D29+D32+D35+D38+D41</f>
        <v>17081853080.9</v>
      </c>
      <c r="E28" s="55">
        <f aca="true" t="shared" si="3" ref="E28:M28">E29+E32+E35+E38+E41</f>
        <v>127210359.71</v>
      </c>
      <c r="F28" s="55">
        <f t="shared" si="3"/>
        <v>1763855772.3899999</v>
      </c>
      <c r="G28" s="55">
        <f>G29+G32+G35+G41</f>
        <v>287590584.54</v>
      </c>
      <c r="H28" s="55">
        <f t="shared" si="3"/>
        <v>6396322783.12</v>
      </c>
      <c r="I28" s="55">
        <f t="shared" si="3"/>
        <v>2235277803.85</v>
      </c>
      <c r="J28" s="55">
        <f>J38</f>
        <v>1679987</v>
      </c>
      <c r="K28" s="55">
        <f t="shared" si="3"/>
        <v>2188213354.02</v>
      </c>
      <c r="L28" s="55">
        <f t="shared" si="3"/>
        <v>1336243.6400000001</v>
      </c>
      <c r="M28" s="55">
        <f t="shared" si="3"/>
        <v>30083339969.170002</v>
      </c>
      <c r="N28" s="38" t="s">
        <v>22</v>
      </c>
      <c r="O28" s="38"/>
      <c r="P28" s="37" t="s">
        <v>37</v>
      </c>
      <c r="Q28" s="55">
        <f>Q29+Q32+Q35+Q38+Q41</f>
        <v>18194767000</v>
      </c>
      <c r="R28" s="55">
        <f>R29+R32+R35+R38+R41</f>
        <v>194821000</v>
      </c>
      <c r="S28" s="55">
        <f>S29+S32+S35+S38+S41</f>
        <v>1910721000</v>
      </c>
      <c r="T28" s="55">
        <f>T29+T32+T35+T41</f>
        <v>453219000</v>
      </c>
      <c r="U28" s="55">
        <f>U29+U32+U35+U38+U41</f>
        <v>6795711000</v>
      </c>
      <c r="V28" s="55">
        <f>V29+V32+V35+V38+V41</f>
        <v>2473960000</v>
      </c>
      <c r="W28" s="55">
        <f>W38</f>
        <v>50000</v>
      </c>
      <c r="X28" s="55">
        <f>X29+X32+X35+X38+X41</f>
        <v>2423892000</v>
      </c>
      <c r="Y28" s="55">
        <f>Y29+Y32+Y35+Y38+Y41</f>
        <v>2118000</v>
      </c>
      <c r="Z28" s="55">
        <f>Z29+Z32+Z35+Z38+Z41</f>
        <v>32449259000</v>
      </c>
    </row>
    <row r="29" spans="1:26" s="5" customFormat="1" ht="20.25" customHeight="1">
      <c r="A29" s="39" t="s">
        <v>22</v>
      </c>
      <c r="B29" s="39"/>
      <c r="C29" s="40" t="s">
        <v>38</v>
      </c>
      <c r="D29" s="57">
        <v>201527849.58</v>
      </c>
      <c r="E29" s="57">
        <v>4040841.99</v>
      </c>
      <c r="F29" s="57">
        <v>14124486.86</v>
      </c>
      <c r="G29" s="57">
        <v>330060.99</v>
      </c>
      <c r="H29" s="57">
        <v>74764888.18</v>
      </c>
      <c r="I29" s="57">
        <v>21658293.22</v>
      </c>
      <c r="J29" s="39" t="s">
        <v>22</v>
      </c>
      <c r="K29" s="57">
        <v>23529855.88</v>
      </c>
      <c r="L29" s="57">
        <v>4525.97</v>
      </c>
      <c r="M29" s="57">
        <v>339980802.67</v>
      </c>
      <c r="N29" s="41" t="s">
        <v>22</v>
      </c>
      <c r="O29" s="41"/>
      <c r="P29" s="40" t="s">
        <v>38</v>
      </c>
      <c r="Q29" s="61">
        <v>237142000</v>
      </c>
      <c r="R29" s="61">
        <v>9044000</v>
      </c>
      <c r="S29" s="61">
        <v>15832000</v>
      </c>
      <c r="T29" s="61">
        <v>552000</v>
      </c>
      <c r="U29" s="61">
        <v>39406000</v>
      </c>
      <c r="V29" s="61">
        <v>28534000</v>
      </c>
      <c r="W29" s="41" t="s">
        <v>22</v>
      </c>
      <c r="X29" s="61">
        <v>26561000</v>
      </c>
      <c r="Y29" s="61">
        <v>6000</v>
      </c>
      <c r="Z29" s="61">
        <v>357077000</v>
      </c>
    </row>
    <row r="30" spans="1:26" s="5" customFormat="1" ht="20.25" customHeight="1">
      <c r="A30" s="42" t="s">
        <v>22</v>
      </c>
      <c r="B30" s="42"/>
      <c r="C30" s="40" t="s">
        <v>25</v>
      </c>
      <c r="D30" s="59">
        <v>201527849.58</v>
      </c>
      <c r="E30" s="59">
        <v>4040841.99</v>
      </c>
      <c r="F30" s="59">
        <v>14124486.86</v>
      </c>
      <c r="G30" s="59">
        <v>330060.99</v>
      </c>
      <c r="H30" s="59">
        <v>74764888.18</v>
      </c>
      <c r="I30" s="59">
        <v>21658293.22</v>
      </c>
      <c r="J30" s="42" t="s">
        <v>22</v>
      </c>
      <c r="K30" s="59">
        <v>23529855.88</v>
      </c>
      <c r="L30" s="59">
        <v>4525.97</v>
      </c>
      <c r="M30" s="57">
        <v>339980802.67</v>
      </c>
      <c r="N30" s="43" t="s">
        <v>22</v>
      </c>
      <c r="O30" s="43"/>
      <c r="P30" s="40" t="s">
        <v>25</v>
      </c>
      <c r="Q30" s="62">
        <v>237142000</v>
      </c>
      <c r="R30" s="62">
        <v>9044000</v>
      </c>
      <c r="S30" s="62">
        <v>15832000</v>
      </c>
      <c r="T30" s="62">
        <v>552000</v>
      </c>
      <c r="U30" s="62">
        <v>39406000</v>
      </c>
      <c r="V30" s="62">
        <v>28534000</v>
      </c>
      <c r="W30" s="43" t="s">
        <v>22</v>
      </c>
      <c r="X30" s="62">
        <v>26561000</v>
      </c>
      <c r="Y30" s="62">
        <v>6000</v>
      </c>
      <c r="Z30" s="61">
        <v>357077000</v>
      </c>
    </row>
    <row r="31" spans="1:26" s="5" customFormat="1" ht="20.25" customHeight="1">
      <c r="A31" s="42" t="s">
        <v>22</v>
      </c>
      <c r="B31" s="42"/>
      <c r="C31" s="40" t="s">
        <v>26</v>
      </c>
      <c r="D31" s="42" t="s">
        <v>22</v>
      </c>
      <c r="E31" s="42" t="s">
        <v>22</v>
      </c>
      <c r="F31" s="42" t="s">
        <v>22</v>
      </c>
      <c r="G31" s="42" t="s">
        <v>22</v>
      </c>
      <c r="H31" s="42" t="s">
        <v>22</v>
      </c>
      <c r="I31" s="42" t="s">
        <v>22</v>
      </c>
      <c r="J31" s="42" t="s">
        <v>22</v>
      </c>
      <c r="K31" s="42" t="s">
        <v>22</v>
      </c>
      <c r="L31" s="42" t="s">
        <v>22</v>
      </c>
      <c r="M31" s="39" t="s">
        <v>22</v>
      </c>
      <c r="N31" s="43" t="s">
        <v>22</v>
      </c>
      <c r="O31" s="43"/>
      <c r="P31" s="40" t="s">
        <v>26</v>
      </c>
      <c r="Q31" s="43" t="s">
        <v>22</v>
      </c>
      <c r="R31" s="43" t="s">
        <v>22</v>
      </c>
      <c r="S31" s="43" t="s">
        <v>22</v>
      </c>
      <c r="T31" s="43" t="s">
        <v>22</v>
      </c>
      <c r="U31" s="43" t="s">
        <v>22</v>
      </c>
      <c r="V31" s="43" t="s">
        <v>22</v>
      </c>
      <c r="W31" s="43" t="s">
        <v>22</v>
      </c>
      <c r="X31" s="43" t="s">
        <v>22</v>
      </c>
      <c r="Y31" s="43" t="s">
        <v>22</v>
      </c>
      <c r="Z31" s="41" t="s">
        <v>22</v>
      </c>
    </row>
    <row r="32" spans="1:26" s="69" customFormat="1" ht="20.25" customHeight="1">
      <c r="A32" s="66" t="s">
        <v>22</v>
      </c>
      <c r="B32" s="66"/>
      <c r="C32" s="67" t="s">
        <v>39</v>
      </c>
      <c r="D32" s="66">
        <f>SUM(D33:D34)</f>
        <v>6937842249</v>
      </c>
      <c r="E32" s="66">
        <f aca="true" t="shared" si="4" ref="E32:L32">SUM(E33:E34)</f>
        <v>83477225</v>
      </c>
      <c r="F32" s="66">
        <f t="shared" si="4"/>
        <v>833299401</v>
      </c>
      <c r="G32" s="66">
        <f t="shared" si="4"/>
        <v>171033868</v>
      </c>
      <c r="H32" s="66">
        <f t="shared" si="4"/>
        <v>2591992668</v>
      </c>
      <c r="I32" s="66">
        <f t="shared" si="4"/>
        <v>1085149046</v>
      </c>
      <c r="J32" s="66">
        <f t="shared" si="4"/>
        <v>0</v>
      </c>
      <c r="K32" s="66">
        <f t="shared" si="4"/>
        <v>789184100</v>
      </c>
      <c r="L32" s="66">
        <f t="shared" si="4"/>
        <v>240632</v>
      </c>
      <c r="M32" s="66">
        <f>SUM(M33:M34)</f>
        <v>12492219189</v>
      </c>
      <c r="N32" s="68" t="s">
        <v>22</v>
      </c>
      <c r="O32" s="68"/>
      <c r="P32" s="67" t="s">
        <v>39</v>
      </c>
      <c r="Q32" s="62">
        <f>SUM(Q33:Q34)</f>
        <v>7331448000</v>
      </c>
      <c r="R32" s="62">
        <f aca="true" t="shared" si="5" ref="R32:Z32">SUM(R33:R34)</f>
        <v>90612000</v>
      </c>
      <c r="S32" s="62">
        <f t="shared" si="5"/>
        <v>930082000</v>
      </c>
      <c r="T32" s="62">
        <f t="shared" si="5"/>
        <v>235655000</v>
      </c>
      <c r="U32" s="62">
        <f t="shared" si="5"/>
        <v>2781277000</v>
      </c>
      <c r="V32" s="62">
        <f t="shared" si="5"/>
        <v>905201000</v>
      </c>
      <c r="W32" s="62"/>
      <c r="X32" s="62">
        <f t="shared" si="5"/>
        <v>865467000</v>
      </c>
      <c r="Y32" s="62">
        <f t="shared" si="5"/>
        <v>219000</v>
      </c>
      <c r="Z32" s="62">
        <f t="shared" si="5"/>
        <v>13139961000</v>
      </c>
    </row>
    <row r="33" spans="1:26" s="69" customFormat="1" ht="20.25" customHeight="1">
      <c r="A33" s="70" t="s">
        <v>22</v>
      </c>
      <c r="B33" s="70"/>
      <c r="C33" s="71" t="s">
        <v>25</v>
      </c>
      <c r="D33" s="70">
        <v>6821937460</v>
      </c>
      <c r="E33" s="70">
        <v>83477225</v>
      </c>
      <c r="F33" s="70">
        <v>827594114</v>
      </c>
      <c r="G33" s="70">
        <v>122546152</v>
      </c>
      <c r="H33" s="70">
        <v>2588977391</v>
      </c>
      <c r="I33" s="70">
        <v>1082373844</v>
      </c>
      <c r="J33" s="70" t="s">
        <v>22</v>
      </c>
      <c r="K33" s="70">
        <v>775281198</v>
      </c>
      <c r="L33" s="70">
        <v>240632</v>
      </c>
      <c r="M33" s="66">
        <f>SUM(D33:L33)</f>
        <v>12302428016</v>
      </c>
      <c r="N33" s="72" t="s">
        <v>22</v>
      </c>
      <c r="O33" s="72"/>
      <c r="P33" s="71" t="s">
        <v>25</v>
      </c>
      <c r="Q33" s="62">
        <v>7102006000</v>
      </c>
      <c r="R33" s="62">
        <v>90612000</v>
      </c>
      <c r="S33" s="62">
        <v>914758000</v>
      </c>
      <c r="T33" s="62">
        <v>118835000</v>
      </c>
      <c r="U33" s="62">
        <v>2693908000</v>
      </c>
      <c r="V33" s="62">
        <v>899746000</v>
      </c>
      <c r="W33" s="62" t="s">
        <v>22</v>
      </c>
      <c r="X33" s="62">
        <v>847139000</v>
      </c>
      <c r="Y33" s="62">
        <v>219000</v>
      </c>
      <c r="Z33" s="62">
        <f>SUM(Q33:Y33)</f>
        <v>12667223000</v>
      </c>
    </row>
    <row r="34" spans="1:26" s="69" customFormat="1" ht="20.25" customHeight="1">
      <c r="A34" s="70" t="s">
        <v>22</v>
      </c>
      <c r="B34" s="70"/>
      <c r="C34" s="71" t="s">
        <v>26</v>
      </c>
      <c r="D34" s="70">
        <v>115904789</v>
      </c>
      <c r="E34" s="70" t="s">
        <v>22</v>
      </c>
      <c r="F34" s="70">
        <v>5705287</v>
      </c>
      <c r="G34" s="70">
        <v>48487716</v>
      </c>
      <c r="H34" s="70">
        <v>3015277</v>
      </c>
      <c r="I34" s="70">
        <v>2775202</v>
      </c>
      <c r="J34" s="70" t="s">
        <v>22</v>
      </c>
      <c r="K34" s="70">
        <v>13902902</v>
      </c>
      <c r="L34" s="70" t="s">
        <v>22</v>
      </c>
      <c r="M34" s="66">
        <f>SUM(D34:L34)</f>
        <v>189791173</v>
      </c>
      <c r="N34" s="72" t="s">
        <v>22</v>
      </c>
      <c r="O34" s="72"/>
      <c r="P34" s="71" t="s">
        <v>26</v>
      </c>
      <c r="Q34" s="62">
        <v>229442000</v>
      </c>
      <c r="R34" s="62" t="s">
        <v>22</v>
      </c>
      <c r="S34" s="62">
        <v>15324000</v>
      </c>
      <c r="T34" s="62">
        <v>116820000</v>
      </c>
      <c r="U34" s="62">
        <v>87369000</v>
      </c>
      <c r="V34" s="62">
        <v>5455000</v>
      </c>
      <c r="W34" s="62" t="s">
        <v>22</v>
      </c>
      <c r="X34" s="62">
        <v>18328000</v>
      </c>
      <c r="Y34" s="62" t="s">
        <v>22</v>
      </c>
      <c r="Z34" s="62">
        <f>SUM(Q34:Y34)</f>
        <v>472738000</v>
      </c>
    </row>
    <row r="35" spans="1:26" s="5" customFormat="1" ht="20.25" customHeight="1">
      <c r="A35" s="39" t="s">
        <v>22</v>
      </c>
      <c r="B35" s="39"/>
      <c r="C35" s="54" t="s">
        <v>40</v>
      </c>
      <c r="D35" s="57">
        <v>4630687656.32</v>
      </c>
      <c r="E35" s="57">
        <v>20092203.72</v>
      </c>
      <c r="F35" s="57">
        <v>653842147.53</v>
      </c>
      <c r="G35" s="57">
        <v>110798531.54</v>
      </c>
      <c r="H35" s="57">
        <v>1787641134.94</v>
      </c>
      <c r="I35" s="57">
        <v>389294035.63</v>
      </c>
      <c r="J35" s="39" t="s">
        <v>22</v>
      </c>
      <c r="K35" s="57">
        <v>529108403.06</v>
      </c>
      <c r="L35" s="57">
        <v>238874.67</v>
      </c>
      <c r="M35" s="57">
        <v>8121702987.41</v>
      </c>
      <c r="N35" s="41" t="s">
        <v>22</v>
      </c>
      <c r="O35" s="41"/>
      <c r="P35" s="54" t="s">
        <v>40</v>
      </c>
      <c r="Q35" s="61">
        <v>5018390000</v>
      </c>
      <c r="R35" s="61">
        <v>31653000</v>
      </c>
      <c r="S35" s="61">
        <v>677309000</v>
      </c>
      <c r="T35" s="61">
        <v>206743000</v>
      </c>
      <c r="U35" s="61">
        <v>1927753000</v>
      </c>
      <c r="V35" s="61">
        <v>884825000</v>
      </c>
      <c r="W35" s="41" t="s">
        <v>22</v>
      </c>
      <c r="X35" s="61">
        <v>584625000</v>
      </c>
      <c r="Y35" s="61">
        <v>65000</v>
      </c>
      <c r="Z35" s="61">
        <v>9331363000</v>
      </c>
    </row>
    <row r="36" spans="1:26" s="5" customFormat="1" ht="20.25" customHeight="1">
      <c r="A36" s="42" t="s">
        <v>22</v>
      </c>
      <c r="B36" s="42"/>
      <c r="C36" s="40" t="s">
        <v>25</v>
      </c>
      <c r="D36" s="59">
        <v>4529982961.08</v>
      </c>
      <c r="E36" s="59">
        <v>20092203.72</v>
      </c>
      <c r="F36" s="59">
        <v>649931754.17</v>
      </c>
      <c r="G36" s="59">
        <v>47425633</v>
      </c>
      <c r="H36" s="59">
        <v>1773304213.01</v>
      </c>
      <c r="I36" s="59">
        <v>389294035.63</v>
      </c>
      <c r="J36" s="42" t="s">
        <v>22</v>
      </c>
      <c r="K36" s="59">
        <v>516363878.32</v>
      </c>
      <c r="L36" s="59">
        <v>238874.67</v>
      </c>
      <c r="M36" s="57">
        <v>7926633553.6</v>
      </c>
      <c r="N36" s="43" t="s">
        <v>22</v>
      </c>
      <c r="O36" s="43"/>
      <c r="P36" s="40" t="s">
        <v>25</v>
      </c>
      <c r="Q36" s="62">
        <v>4904062000</v>
      </c>
      <c r="R36" s="62">
        <v>31653000</v>
      </c>
      <c r="S36" s="62">
        <v>652152000</v>
      </c>
      <c r="T36" s="62">
        <v>73709000</v>
      </c>
      <c r="U36" s="62">
        <v>1883919000</v>
      </c>
      <c r="V36" s="62">
        <v>864886000</v>
      </c>
      <c r="W36" s="43" t="s">
        <v>22</v>
      </c>
      <c r="X36" s="62">
        <v>553544000</v>
      </c>
      <c r="Y36" s="62">
        <v>65000</v>
      </c>
      <c r="Z36" s="61">
        <v>8963990000</v>
      </c>
    </row>
    <row r="37" spans="1:26" s="5" customFormat="1" ht="20.25" customHeight="1">
      <c r="A37" s="42" t="s">
        <v>22</v>
      </c>
      <c r="B37" s="42"/>
      <c r="C37" s="40" t="s">
        <v>26</v>
      </c>
      <c r="D37" s="59">
        <v>100704695.24</v>
      </c>
      <c r="E37" s="42" t="s">
        <v>22</v>
      </c>
      <c r="F37" s="59">
        <v>3910393.36</v>
      </c>
      <c r="G37" s="59">
        <v>63372898.54</v>
      </c>
      <c r="H37" s="59">
        <v>14336921.93</v>
      </c>
      <c r="I37" s="42" t="s">
        <v>22</v>
      </c>
      <c r="J37" s="42" t="s">
        <v>22</v>
      </c>
      <c r="K37" s="59">
        <v>12744524.74</v>
      </c>
      <c r="L37" s="42" t="s">
        <v>22</v>
      </c>
      <c r="M37" s="57">
        <v>195069433.81</v>
      </c>
      <c r="N37" s="43" t="s">
        <v>22</v>
      </c>
      <c r="O37" s="43"/>
      <c r="P37" s="40" t="s">
        <v>26</v>
      </c>
      <c r="Q37" s="62">
        <v>114328000</v>
      </c>
      <c r="R37" s="43" t="s">
        <v>22</v>
      </c>
      <c r="S37" s="62">
        <v>25157000</v>
      </c>
      <c r="T37" s="62">
        <v>133034000</v>
      </c>
      <c r="U37" s="62">
        <v>43834000</v>
      </c>
      <c r="V37" s="62">
        <v>19939000</v>
      </c>
      <c r="W37" s="43" t="s">
        <v>22</v>
      </c>
      <c r="X37" s="62">
        <v>31081000</v>
      </c>
      <c r="Y37" s="43" t="s">
        <v>22</v>
      </c>
      <c r="Z37" s="61">
        <v>367373000</v>
      </c>
    </row>
    <row r="38" spans="1:26" s="5" customFormat="1" ht="20.25" customHeight="1">
      <c r="A38" s="39" t="s">
        <v>22</v>
      </c>
      <c r="B38" s="39"/>
      <c r="C38" s="54" t="s">
        <v>41</v>
      </c>
      <c r="D38" s="57">
        <v>126669723</v>
      </c>
      <c r="E38" s="57">
        <v>186560</v>
      </c>
      <c r="F38" s="73">
        <v>5503260</v>
      </c>
      <c r="G38" s="39" t="s">
        <v>22</v>
      </c>
      <c r="H38" s="57">
        <v>46913635</v>
      </c>
      <c r="I38" s="57">
        <v>15416676</v>
      </c>
      <c r="J38" s="57">
        <v>1679987</v>
      </c>
      <c r="K38" s="57">
        <v>16949747</v>
      </c>
      <c r="L38" s="57">
        <v>19076</v>
      </c>
      <c r="M38" s="66">
        <f>SUM(D38:L38)</f>
        <v>213338664</v>
      </c>
      <c r="N38" s="41" t="s">
        <v>22</v>
      </c>
      <c r="O38" s="41"/>
      <c r="P38" s="54" t="s">
        <v>41</v>
      </c>
      <c r="Q38" s="61">
        <v>131747000</v>
      </c>
      <c r="R38" s="61">
        <v>335000</v>
      </c>
      <c r="S38" s="61">
        <v>6733000</v>
      </c>
      <c r="T38" s="41" t="s">
        <v>22</v>
      </c>
      <c r="U38" s="61">
        <v>50632000</v>
      </c>
      <c r="V38" s="61">
        <v>13316000</v>
      </c>
      <c r="W38" s="61">
        <v>50000</v>
      </c>
      <c r="X38" s="61">
        <v>18646000</v>
      </c>
      <c r="Y38" s="61">
        <v>20000</v>
      </c>
      <c r="Z38" s="61">
        <v>221479000</v>
      </c>
    </row>
    <row r="39" spans="1:26" s="5" customFormat="1" ht="20.25" customHeight="1">
      <c r="A39" s="42" t="s">
        <v>22</v>
      </c>
      <c r="B39" s="42"/>
      <c r="C39" s="40" t="s">
        <v>25</v>
      </c>
      <c r="D39" s="59">
        <v>126669723</v>
      </c>
      <c r="E39" s="59">
        <v>186560</v>
      </c>
      <c r="F39" s="73">
        <v>5503260</v>
      </c>
      <c r="G39" s="42" t="s">
        <v>22</v>
      </c>
      <c r="H39" s="59">
        <v>46913635</v>
      </c>
      <c r="I39" s="59">
        <v>15416676</v>
      </c>
      <c r="J39" s="59">
        <v>1679987</v>
      </c>
      <c r="K39" s="59">
        <v>16949747</v>
      </c>
      <c r="L39" s="59">
        <v>19076</v>
      </c>
      <c r="M39" s="66">
        <f>SUM(D39:L39)</f>
        <v>213338664</v>
      </c>
      <c r="N39" s="43" t="s">
        <v>22</v>
      </c>
      <c r="O39" s="43"/>
      <c r="P39" s="40" t="s">
        <v>25</v>
      </c>
      <c r="Q39" s="62">
        <v>131747000</v>
      </c>
      <c r="R39" s="62">
        <v>335000</v>
      </c>
      <c r="S39" s="62">
        <v>6733000</v>
      </c>
      <c r="T39" s="43" t="s">
        <v>22</v>
      </c>
      <c r="U39" s="62">
        <v>50632000</v>
      </c>
      <c r="V39" s="62">
        <v>13316000</v>
      </c>
      <c r="W39" s="62">
        <v>50000</v>
      </c>
      <c r="X39" s="62">
        <v>18646000</v>
      </c>
      <c r="Y39" s="62">
        <v>20000</v>
      </c>
      <c r="Z39" s="61">
        <v>221479000</v>
      </c>
    </row>
    <row r="40" spans="1:26" s="5" customFormat="1" ht="20.25" customHeight="1">
      <c r="A40" s="42" t="s">
        <v>22</v>
      </c>
      <c r="B40" s="42"/>
      <c r="C40" s="40" t="s">
        <v>26</v>
      </c>
      <c r="D40" s="42" t="s">
        <v>22</v>
      </c>
      <c r="E40" s="42" t="s">
        <v>22</v>
      </c>
      <c r="F40" s="42" t="s">
        <v>22</v>
      </c>
      <c r="G40" s="42" t="s">
        <v>22</v>
      </c>
      <c r="H40" s="42" t="s">
        <v>22</v>
      </c>
      <c r="I40" s="42" t="s">
        <v>22</v>
      </c>
      <c r="J40" s="42" t="s">
        <v>22</v>
      </c>
      <c r="K40" s="42" t="s">
        <v>22</v>
      </c>
      <c r="L40" s="42" t="s">
        <v>22</v>
      </c>
      <c r="M40" s="39" t="s">
        <v>22</v>
      </c>
      <c r="N40" s="43" t="s">
        <v>22</v>
      </c>
      <c r="O40" s="43"/>
      <c r="P40" s="40" t="s">
        <v>26</v>
      </c>
      <c r="Q40" s="43" t="s">
        <v>22</v>
      </c>
      <c r="R40" s="43" t="s">
        <v>22</v>
      </c>
      <c r="S40" s="43" t="s">
        <v>22</v>
      </c>
      <c r="T40" s="43" t="s">
        <v>22</v>
      </c>
      <c r="U40" s="43" t="s">
        <v>22</v>
      </c>
      <c r="V40" s="43" t="s">
        <v>22</v>
      </c>
      <c r="W40" s="43" t="s">
        <v>22</v>
      </c>
      <c r="X40" s="43" t="s">
        <v>22</v>
      </c>
      <c r="Y40" s="43" t="s">
        <v>22</v>
      </c>
      <c r="Z40" s="41" t="s">
        <v>22</v>
      </c>
    </row>
    <row r="41" spans="1:26" s="5" customFormat="1" ht="20.25" customHeight="1">
      <c r="A41" s="39" t="s">
        <v>22</v>
      </c>
      <c r="B41" s="39"/>
      <c r="C41" s="54" t="s">
        <v>42</v>
      </c>
      <c r="D41" s="57">
        <v>5185125603</v>
      </c>
      <c r="E41" s="57">
        <v>19413529</v>
      </c>
      <c r="F41" s="57">
        <v>257086477</v>
      </c>
      <c r="G41" s="57">
        <v>5428124.01</v>
      </c>
      <c r="H41" s="57">
        <v>1895010457</v>
      </c>
      <c r="I41" s="57">
        <v>723759753</v>
      </c>
      <c r="J41" s="39" t="s">
        <v>22</v>
      </c>
      <c r="K41" s="57">
        <v>829441248.08</v>
      </c>
      <c r="L41" s="57">
        <v>833135</v>
      </c>
      <c r="M41" s="57">
        <v>8916098326.09</v>
      </c>
      <c r="N41" s="41" t="s">
        <v>22</v>
      </c>
      <c r="O41" s="41"/>
      <c r="P41" s="54" t="s">
        <v>42</v>
      </c>
      <c r="Q41" s="61">
        <v>5476040000</v>
      </c>
      <c r="R41" s="61">
        <v>63177000</v>
      </c>
      <c r="S41" s="61">
        <v>280765000</v>
      </c>
      <c r="T41" s="61">
        <v>10269000</v>
      </c>
      <c r="U41" s="61">
        <v>1996643000</v>
      </c>
      <c r="V41" s="61">
        <v>642084000</v>
      </c>
      <c r="W41" s="41" t="s">
        <v>22</v>
      </c>
      <c r="X41" s="61">
        <v>928593000</v>
      </c>
      <c r="Y41" s="61">
        <v>1808000</v>
      </c>
      <c r="Z41" s="61">
        <v>9399379000</v>
      </c>
    </row>
    <row r="42" spans="1:26" s="5" customFormat="1" ht="20.25" customHeight="1">
      <c r="A42" s="42" t="s">
        <v>22</v>
      </c>
      <c r="B42" s="42"/>
      <c r="C42" s="40" t="s">
        <v>25</v>
      </c>
      <c r="D42" s="59">
        <v>5185125603</v>
      </c>
      <c r="E42" s="59">
        <v>19413529</v>
      </c>
      <c r="F42" s="59">
        <v>257086477</v>
      </c>
      <c r="G42" s="59">
        <v>5428124.01</v>
      </c>
      <c r="H42" s="59">
        <v>1895010457</v>
      </c>
      <c r="I42" s="59">
        <v>723759753</v>
      </c>
      <c r="J42" s="42" t="s">
        <v>22</v>
      </c>
      <c r="K42" s="59">
        <v>829441248.08</v>
      </c>
      <c r="L42" s="59">
        <v>833135</v>
      </c>
      <c r="M42" s="57">
        <v>8916098326.09</v>
      </c>
      <c r="N42" s="43" t="s">
        <v>22</v>
      </c>
      <c r="O42" s="43"/>
      <c r="P42" s="40" t="s">
        <v>25</v>
      </c>
      <c r="Q42" s="62">
        <v>5476040000</v>
      </c>
      <c r="R42" s="62">
        <v>63177000</v>
      </c>
      <c r="S42" s="62">
        <v>280765000</v>
      </c>
      <c r="T42" s="62">
        <v>10269000</v>
      </c>
      <c r="U42" s="62">
        <v>1996643000</v>
      </c>
      <c r="V42" s="62">
        <v>642084000</v>
      </c>
      <c r="W42" s="43" t="s">
        <v>22</v>
      </c>
      <c r="X42" s="62">
        <v>928593000</v>
      </c>
      <c r="Y42" s="62">
        <v>1808000</v>
      </c>
      <c r="Z42" s="61">
        <v>9399379000</v>
      </c>
    </row>
    <row r="43" spans="1:26" s="5" customFormat="1" ht="20.25" customHeight="1">
      <c r="A43" s="42" t="s">
        <v>22</v>
      </c>
      <c r="B43" s="42"/>
      <c r="C43" s="40" t="s">
        <v>26</v>
      </c>
      <c r="D43" s="42" t="s">
        <v>22</v>
      </c>
      <c r="E43" s="42" t="s">
        <v>22</v>
      </c>
      <c r="F43" s="42" t="s">
        <v>22</v>
      </c>
      <c r="G43" s="42" t="s">
        <v>22</v>
      </c>
      <c r="H43" s="42" t="s">
        <v>22</v>
      </c>
      <c r="I43" s="42" t="s">
        <v>22</v>
      </c>
      <c r="J43" s="42" t="s">
        <v>22</v>
      </c>
      <c r="K43" s="42" t="s">
        <v>22</v>
      </c>
      <c r="L43" s="42" t="s">
        <v>22</v>
      </c>
      <c r="M43" s="39" t="s">
        <v>22</v>
      </c>
      <c r="N43" s="43" t="s">
        <v>22</v>
      </c>
      <c r="O43" s="43"/>
      <c r="P43" s="40" t="s">
        <v>26</v>
      </c>
      <c r="Q43" s="43" t="s">
        <v>22</v>
      </c>
      <c r="R43" s="43" t="s">
        <v>22</v>
      </c>
      <c r="S43" s="43" t="s">
        <v>22</v>
      </c>
      <c r="T43" s="43" t="s">
        <v>22</v>
      </c>
      <c r="U43" s="43" t="s">
        <v>22</v>
      </c>
      <c r="V43" s="43" t="s">
        <v>22</v>
      </c>
      <c r="W43" s="43" t="s">
        <v>22</v>
      </c>
      <c r="X43" s="43" t="s">
        <v>22</v>
      </c>
      <c r="Y43" s="43" t="s">
        <v>22</v>
      </c>
      <c r="Z43" s="41" t="s">
        <v>22</v>
      </c>
    </row>
    <row r="44" spans="1:26" s="5" customFormat="1" ht="20.25" customHeight="1">
      <c r="A44" s="25"/>
      <c r="B44" s="25"/>
      <c r="C44" s="22"/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29"/>
      <c r="O44" s="29"/>
      <c r="P44" s="22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5" customFormat="1" ht="20.25" customHeight="1">
      <c r="A45" s="36" t="s">
        <v>22</v>
      </c>
      <c r="B45" s="36"/>
      <c r="C45" s="37" t="s">
        <v>43</v>
      </c>
      <c r="D45" s="55">
        <f>SUM(D46,D49,D52,D55,D58,D61,D64,D67)</f>
        <v>27706559104.42</v>
      </c>
      <c r="E45" s="55">
        <f aca="true" t="shared" si="6" ref="E45:M45">SUM(E46,E49,E52,E55,E58,E61,E64,E67)</f>
        <v>1060213446</v>
      </c>
      <c r="F45" s="55">
        <f t="shared" si="6"/>
        <v>2418691745</v>
      </c>
      <c r="G45" s="55">
        <f t="shared" si="6"/>
        <v>750203092</v>
      </c>
      <c r="H45" s="55">
        <f t="shared" si="6"/>
        <v>10141357902</v>
      </c>
      <c r="I45" s="55">
        <f t="shared" si="6"/>
        <v>13185584940</v>
      </c>
      <c r="J45" s="55">
        <f t="shared" si="6"/>
        <v>19544612</v>
      </c>
      <c r="K45" s="55">
        <f t="shared" si="6"/>
        <v>4074318868</v>
      </c>
      <c r="L45" s="55">
        <f t="shared" si="6"/>
        <v>1571725</v>
      </c>
      <c r="M45" s="55">
        <f t="shared" si="6"/>
        <v>59358045434.42</v>
      </c>
      <c r="N45" s="38" t="s">
        <v>22</v>
      </c>
      <c r="O45" s="38"/>
      <c r="P45" s="37" t="s">
        <v>43</v>
      </c>
      <c r="Q45" s="55">
        <f aca="true" t="shared" si="7" ref="Q45:Z45">SUM(Q46,Q49,Q52,Q55,Q58,Q61,Q64,Q67)</f>
        <v>30142294000</v>
      </c>
      <c r="R45" s="55">
        <f t="shared" si="7"/>
        <v>1230043000</v>
      </c>
      <c r="S45" s="55">
        <f t="shared" si="7"/>
        <v>2480312000</v>
      </c>
      <c r="T45" s="55">
        <f t="shared" si="7"/>
        <v>710221000</v>
      </c>
      <c r="U45" s="55">
        <f t="shared" si="7"/>
        <v>9601613000</v>
      </c>
      <c r="V45" s="55">
        <f t="shared" si="7"/>
        <v>12580876000</v>
      </c>
      <c r="W45" s="55">
        <f t="shared" si="7"/>
        <v>11408000</v>
      </c>
      <c r="X45" s="55">
        <f t="shared" si="7"/>
        <v>4401188000</v>
      </c>
      <c r="Y45" s="55">
        <f t="shared" si="7"/>
        <v>2192000</v>
      </c>
      <c r="Z45" s="55">
        <f t="shared" si="7"/>
        <v>61160147000</v>
      </c>
    </row>
    <row r="46" spans="1:26" s="5" customFormat="1" ht="20.25" customHeight="1">
      <c r="A46" s="39" t="s">
        <v>22</v>
      </c>
      <c r="B46" s="39"/>
      <c r="C46" s="54" t="s">
        <v>44</v>
      </c>
      <c r="D46" s="57">
        <v>18270021921</v>
      </c>
      <c r="E46" s="57">
        <v>461435804</v>
      </c>
      <c r="F46" s="57">
        <v>544556526</v>
      </c>
      <c r="G46" s="57">
        <v>708699373</v>
      </c>
      <c r="H46" s="57">
        <v>6642679752</v>
      </c>
      <c r="I46" s="57">
        <v>4510426074</v>
      </c>
      <c r="J46" s="57">
        <v>19540836</v>
      </c>
      <c r="K46" s="73">
        <v>2611495948</v>
      </c>
      <c r="L46" s="57">
        <v>1154093</v>
      </c>
      <c r="M46" s="66">
        <f>SUM(D46:L46)</f>
        <v>33770010327</v>
      </c>
      <c r="N46" s="41" t="s">
        <v>22</v>
      </c>
      <c r="O46" s="41"/>
      <c r="P46" s="54" t="s">
        <v>44</v>
      </c>
      <c r="Q46" s="61">
        <v>20042091000</v>
      </c>
      <c r="R46" s="61">
        <v>533952000</v>
      </c>
      <c r="S46" s="61">
        <v>546999000</v>
      </c>
      <c r="T46" s="61">
        <v>664587000</v>
      </c>
      <c r="U46" s="61">
        <v>6030100000</v>
      </c>
      <c r="V46" s="61">
        <v>4365478000</v>
      </c>
      <c r="W46" s="61">
        <v>11408000</v>
      </c>
      <c r="X46" s="61">
        <v>2849098000</v>
      </c>
      <c r="Y46" s="61">
        <v>1177000</v>
      </c>
      <c r="Z46" s="61">
        <v>35044890000</v>
      </c>
    </row>
    <row r="47" spans="1:26" s="5" customFormat="1" ht="20.25" customHeight="1">
      <c r="A47" s="42" t="s">
        <v>22</v>
      </c>
      <c r="B47" s="42"/>
      <c r="C47" s="40" t="s">
        <v>25</v>
      </c>
      <c r="D47" s="59">
        <v>18270021921</v>
      </c>
      <c r="E47" s="59">
        <v>461435804</v>
      </c>
      <c r="F47" s="59">
        <v>544556526</v>
      </c>
      <c r="G47" s="59">
        <v>708699373</v>
      </c>
      <c r="H47" s="59">
        <v>6642679752</v>
      </c>
      <c r="I47" s="59">
        <v>4510426074</v>
      </c>
      <c r="J47" s="59">
        <v>19540836</v>
      </c>
      <c r="K47" s="73">
        <v>2611495948</v>
      </c>
      <c r="L47" s="59">
        <v>1154093</v>
      </c>
      <c r="M47" s="66">
        <f>SUM(D47:L47)</f>
        <v>33770010327</v>
      </c>
      <c r="N47" s="43" t="s">
        <v>22</v>
      </c>
      <c r="O47" s="43"/>
      <c r="P47" s="40" t="s">
        <v>25</v>
      </c>
      <c r="Q47" s="62">
        <v>20042091000</v>
      </c>
      <c r="R47" s="62">
        <v>533952000</v>
      </c>
      <c r="S47" s="62">
        <v>546999000</v>
      </c>
      <c r="T47" s="62">
        <v>664587000</v>
      </c>
      <c r="U47" s="62">
        <v>6030100000</v>
      </c>
      <c r="V47" s="62">
        <v>4365478000</v>
      </c>
      <c r="W47" s="62">
        <v>11408000</v>
      </c>
      <c r="X47" s="62">
        <v>2849098000</v>
      </c>
      <c r="Y47" s="62">
        <v>1177000</v>
      </c>
      <c r="Z47" s="61">
        <v>35044890000</v>
      </c>
    </row>
    <row r="48" spans="1:26" s="5" customFormat="1" ht="20.25" customHeight="1">
      <c r="A48" s="44" t="s">
        <v>22</v>
      </c>
      <c r="B48" s="44"/>
      <c r="C48" s="45" t="s">
        <v>26</v>
      </c>
      <c r="D48" s="44" t="s">
        <v>22</v>
      </c>
      <c r="E48" s="44" t="s">
        <v>22</v>
      </c>
      <c r="F48" s="44" t="s">
        <v>22</v>
      </c>
      <c r="G48" s="44" t="s">
        <v>22</v>
      </c>
      <c r="H48" s="44" t="s">
        <v>22</v>
      </c>
      <c r="I48" s="44" t="s">
        <v>22</v>
      </c>
      <c r="J48" s="44" t="s">
        <v>22</v>
      </c>
      <c r="K48" s="44" t="s">
        <v>22</v>
      </c>
      <c r="L48" s="44" t="s">
        <v>22</v>
      </c>
      <c r="M48" s="46" t="s">
        <v>22</v>
      </c>
      <c r="N48" s="47" t="s">
        <v>22</v>
      </c>
      <c r="O48" s="47"/>
      <c r="P48" s="45" t="s">
        <v>26</v>
      </c>
      <c r="Q48" s="47" t="s">
        <v>22</v>
      </c>
      <c r="R48" s="47" t="s">
        <v>22</v>
      </c>
      <c r="S48" s="47" t="s">
        <v>22</v>
      </c>
      <c r="T48" s="47" t="s">
        <v>22</v>
      </c>
      <c r="U48" s="47" t="s">
        <v>22</v>
      </c>
      <c r="V48" s="47" t="s">
        <v>22</v>
      </c>
      <c r="W48" s="47" t="s">
        <v>22</v>
      </c>
      <c r="X48" s="47" t="s">
        <v>22</v>
      </c>
      <c r="Y48" s="47" t="s">
        <v>22</v>
      </c>
      <c r="Z48" s="48" t="s">
        <v>22</v>
      </c>
    </row>
    <row r="49" spans="1:26" s="5" customFormat="1" ht="20.25" customHeight="1">
      <c r="A49" s="39" t="s">
        <v>22</v>
      </c>
      <c r="B49" s="39"/>
      <c r="C49" s="54" t="s">
        <v>45</v>
      </c>
      <c r="D49" s="57">
        <v>6509768725.42</v>
      </c>
      <c r="E49" s="57">
        <v>537967305</v>
      </c>
      <c r="F49" s="57">
        <v>1645107192</v>
      </c>
      <c r="G49" s="57">
        <v>37760826</v>
      </c>
      <c r="H49" s="57">
        <v>2395675121</v>
      </c>
      <c r="I49" s="57">
        <v>7447759078</v>
      </c>
      <c r="J49" s="57">
        <v>3776</v>
      </c>
      <c r="K49" s="57">
        <v>991827557</v>
      </c>
      <c r="L49" s="57">
        <v>277338</v>
      </c>
      <c r="M49" s="57">
        <v>19566146918.42</v>
      </c>
      <c r="N49" s="41" t="s">
        <v>22</v>
      </c>
      <c r="O49" s="41"/>
      <c r="P49" s="54" t="s">
        <v>45</v>
      </c>
      <c r="Q49" s="61">
        <v>6798839000</v>
      </c>
      <c r="R49" s="61">
        <v>583525000</v>
      </c>
      <c r="S49" s="61">
        <v>1653298000</v>
      </c>
      <c r="T49" s="61">
        <v>40696000</v>
      </c>
      <c r="U49" s="61">
        <v>2452615000</v>
      </c>
      <c r="V49" s="61">
        <v>7459922000</v>
      </c>
      <c r="W49" s="41" t="s">
        <v>22</v>
      </c>
      <c r="X49" s="61">
        <v>1020235000</v>
      </c>
      <c r="Y49" s="61">
        <v>781000</v>
      </c>
      <c r="Z49" s="61">
        <v>20009911000</v>
      </c>
    </row>
    <row r="50" spans="1:26" s="5" customFormat="1" ht="20.25" customHeight="1">
      <c r="A50" s="42" t="s">
        <v>22</v>
      </c>
      <c r="B50" s="42"/>
      <c r="C50" s="40" t="s">
        <v>25</v>
      </c>
      <c r="D50" s="59">
        <v>6509768725.42</v>
      </c>
      <c r="E50" s="59">
        <v>537967305</v>
      </c>
      <c r="F50" s="59">
        <v>1645107192</v>
      </c>
      <c r="G50" s="59">
        <v>37760826</v>
      </c>
      <c r="H50" s="59">
        <v>2395675121</v>
      </c>
      <c r="I50" s="59">
        <v>7447759078</v>
      </c>
      <c r="J50" s="59">
        <v>3776</v>
      </c>
      <c r="K50" s="59">
        <v>991827557</v>
      </c>
      <c r="L50" s="59">
        <v>277338</v>
      </c>
      <c r="M50" s="57">
        <v>19566146918.42</v>
      </c>
      <c r="N50" s="43" t="s">
        <v>22</v>
      </c>
      <c r="O50" s="43"/>
      <c r="P50" s="40" t="s">
        <v>25</v>
      </c>
      <c r="Q50" s="62">
        <v>6798839000</v>
      </c>
      <c r="R50" s="62">
        <v>583525000</v>
      </c>
      <c r="S50" s="62">
        <v>1653298000</v>
      </c>
      <c r="T50" s="62">
        <v>40696000</v>
      </c>
      <c r="U50" s="62">
        <v>2452615000</v>
      </c>
      <c r="V50" s="62">
        <v>7459922000</v>
      </c>
      <c r="W50" s="43" t="s">
        <v>22</v>
      </c>
      <c r="X50" s="62">
        <v>1020235000</v>
      </c>
      <c r="Y50" s="62">
        <v>781000</v>
      </c>
      <c r="Z50" s="61">
        <v>20009911000</v>
      </c>
    </row>
    <row r="51" spans="1:26" s="5" customFormat="1" ht="20.25" customHeight="1">
      <c r="A51" s="42" t="s">
        <v>22</v>
      </c>
      <c r="B51" s="42"/>
      <c r="C51" s="40" t="s">
        <v>26</v>
      </c>
      <c r="D51" s="42" t="s">
        <v>22</v>
      </c>
      <c r="E51" s="42" t="s">
        <v>22</v>
      </c>
      <c r="F51" s="42" t="s">
        <v>22</v>
      </c>
      <c r="G51" s="42" t="s">
        <v>22</v>
      </c>
      <c r="H51" s="42" t="s">
        <v>22</v>
      </c>
      <c r="I51" s="42" t="s">
        <v>22</v>
      </c>
      <c r="J51" s="42" t="s">
        <v>22</v>
      </c>
      <c r="K51" s="42" t="s">
        <v>22</v>
      </c>
      <c r="L51" s="42" t="s">
        <v>22</v>
      </c>
      <c r="M51" s="39" t="s">
        <v>22</v>
      </c>
      <c r="N51" s="43" t="s">
        <v>22</v>
      </c>
      <c r="O51" s="43"/>
      <c r="P51" s="40" t="s">
        <v>26</v>
      </c>
      <c r="Q51" s="43" t="s">
        <v>22</v>
      </c>
      <c r="R51" s="43" t="s">
        <v>22</v>
      </c>
      <c r="S51" s="43" t="s">
        <v>22</v>
      </c>
      <c r="T51" s="43" t="s">
        <v>22</v>
      </c>
      <c r="U51" s="43" t="s">
        <v>22</v>
      </c>
      <c r="V51" s="43" t="s">
        <v>22</v>
      </c>
      <c r="W51" s="43" t="s">
        <v>22</v>
      </c>
      <c r="X51" s="43" t="s">
        <v>22</v>
      </c>
      <c r="Y51" s="43" t="s">
        <v>22</v>
      </c>
      <c r="Z51" s="41" t="s">
        <v>22</v>
      </c>
    </row>
    <row r="52" spans="1:26" s="5" customFormat="1" ht="20.25" customHeight="1">
      <c r="A52" s="39" t="s">
        <v>22</v>
      </c>
      <c r="B52" s="39"/>
      <c r="C52" s="54" t="s">
        <v>46</v>
      </c>
      <c r="D52" s="57">
        <v>1977669653</v>
      </c>
      <c r="E52" s="57">
        <v>45930123</v>
      </c>
      <c r="F52" s="57">
        <v>149256989</v>
      </c>
      <c r="G52" s="57">
        <v>3277324</v>
      </c>
      <c r="H52" s="57">
        <v>763235629</v>
      </c>
      <c r="I52" s="57">
        <v>924931983</v>
      </c>
      <c r="J52" s="39" t="s">
        <v>22</v>
      </c>
      <c r="K52" s="65">
        <f>K53</f>
        <v>322233642</v>
      </c>
      <c r="L52" s="57">
        <v>137250</v>
      </c>
      <c r="M52" s="65">
        <f>SUM(D52:L52)</f>
        <v>4186672593</v>
      </c>
      <c r="N52" s="41" t="s">
        <v>22</v>
      </c>
      <c r="O52" s="41"/>
      <c r="P52" s="54" t="s">
        <v>46</v>
      </c>
      <c r="Q52" s="61">
        <v>2204399000</v>
      </c>
      <c r="R52" s="61">
        <v>91098000</v>
      </c>
      <c r="S52" s="61">
        <v>171267000</v>
      </c>
      <c r="T52" s="61">
        <v>3769000</v>
      </c>
      <c r="U52" s="61">
        <v>803342000</v>
      </c>
      <c r="V52" s="61">
        <v>440312000</v>
      </c>
      <c r="W52" s="41" t="s">
        <v>22</v>
      </c>
      <c r="X52" s="61">
        <v>345645000</v>
      </c>
      <c r="Y52" s="61">
        <v>223000</v>
      </c>
      <c r="Z52" s="61">
        <v>4060055000</v>
      </c>
    </row>
    <row r="53" spans="1:26" s="5" customFormat="1" ht="20.25" customHeight="1">
      <c r="A53" s="42" t="s">
        <v>22</v>
      </c>
      <c r="B53" s="42"/>
      <c r="C53" s="40" t="s">
        <v>25</v>
      </c>
      <c r="D53" s="59">
        <v>1977669653</v>
      </c>
      <c r="E53" s="59">
        <v>45930123</v>
      </c>
      <c r="F53" s="59">
        <v>149256989</v>
      </c>
      <c r="G53" s="59">
        <v>3277324</v>
      </c>
      <c r="H53" s="59">
        <v>763235629</v>
      </c>
      <c r="I53" s="59">
        <v>924931983</v>
      </c>
      <c r="J53" s="42" t="s">
        <v>22</v>
      </c>
      <c r="K53" s="73">
        <v>322233642</v>
      </c>
      <c r="L53" s="59">
        <v>137250</v>
      </c>
      <c r="M53" s="65">
        <f>SUM(D53:L53)</f>
        <v>4186672593</v>
      </c>
      <c r="N53" s="43" t="s">
        <v>22</v>
      </c>
      <c r="O53" s="43"/>
      <c r="P53" s="40" t="s">
        <v>25</v>
      </c>
      <c r="Q53" s="62">
        <v>2204399000</v>
      </c>
      <c r="R53" s="62">
        <v>91098000</v>
      </c>
      <c r="S53" s="62">
        <v>171267000</v>
      </c>
      <c r="T53" s="62">
        <v>3769000</v>
      </c>
      <c r="U53" s="62">
        <v>803342000</v>
      </c>
      <c r="V53" s="62">
        <v>440312000</v>
      </c>
      <c r="W53" s="43" t="s">
        <v>22</v>
      </c>
      <c r="X53" s="62">
        <v>345645000</v>
      </c>
      <c r="Y53" s="62">
        <v>223000</v>
      </c>
      <c r="Z53" s="61">
        <v>4060055000</v>
      </c>
    </row>
    <row r="54" spans="1:26" s="5" customFormat="1" ht="20.25" customHeight="1">
      <c r="A54" s="42" t="s">
        <v>22</v>
      </c>
      <c r="B54" s="42"/>
      <c r="C54" s="40" t="s">
        <v>26</v>
      </c>
      <c r="D54" s="42" t="s">
        <v>22</v>
      </c>
      <c r="E54" s="42" t="s">
        <v>22</v>
      </c>
      <c r="F54" s="42" t="s">
        <v>22</v>
      </c>
      <c r="G54" s="42" t="s">
        <v>22</v>
      </c>
      <c r="H54" s="42" t="s">
        <v>22</v>
      </c>
      <c r="I54" s="42" t="s">
        <v>22</v>
      </c>
      <c r="J54" s="42" t="s">
        <v>22</v>
      </c>
      <c r="K54" s="42" t="s">
        <v>22</v>
      </c>
      <c r="L54" s="42" t="s">
        <v>22</v>
      </c>
      <c r="M54" s="39" t="s">
        <v>22</v>
      </c>
      <c r="N54" s="43" t="s">
        <v>22</v>
      </c>
      <c r="O54" s="43"/>
      <c r="P54" s="40" t="s">
        <v>26</v>
      </c>
      <c r="Q54" s="43" t="s">
        <v>22</v>
      </c>
      <c r="R54" s="43" t="s">
        <v>22</v>
      </c>
      <c r="S54" s="43" t="s">
        <v>22</v>
      </c>
      <c r="T54" s="43" t="s">
        <v>22</v>
      </c>
      <c r="U54" s="43" t="s">
        <v>22</v>
      </c>
      <c r="V54" s="43" t="s">
        <v>22</v>
      </c>
      <c r="W54" s="43" t="s">
        <v>22</v>
      </c>
      <c r="X54" s="43" t="s">
        <v>22</v>
      </c>
      <c r="Y54" s="43" t="s">
        <v>22</v>
      </c>
      <c r="Z54" s="41" t="s">
        <v>22</v>
      </c>
    </row>
    <row r="55" spans="1:26" s="5" customFormat="1" ht="20.25" customHeight="1">
      <c r="A55" s="39" t="s">
        <v>22</v>
      </c>
      <c r="B55" s="39"/>
      <c r="C55" s="54" t="s">
        <v>47</v>
      </c>
      <c r="D55" s="57">
        <v>280673678</v>
      </c>
      <c r="E55" s="57">
        <v>5106787</v>
      </c>
      <c r="F55" s="57">
        <v>13785048</v>
      </c>
      <c r="G55" s="57">
        <v>7250</v>
      </c>
      <c r="H55" s="57">
        <v>81385600</v>
      </c>
      <c r="I55" s="57">
        <v>89254190</v>
      </c>
      <c r="J55" s="39" t="s">
        <v>22</v>
      </c>
      <c r="K55" s="57">
        <v>41192839</v>
      </c>
      <c r="L55" s="57">
        <v>2680</v>
      </c>
      <c r="M55" s="57">
        <v>511408072</v>
      </c>
      <c r="N55" s="41" t="s">
        <v>22</v>
      </c>
      <c r="O55" s="41"/>
      <c r="P55" s="54" t="s">
        <v>47</v>
      </c>
      <c r="Q55" s="61">
        <v>289652000</v>
      </c>
      <c r="R55" s="61">
        <v>6800000</v>
      </c>
      <c r="S55" s="61">
        <v>20299000</v>
      </c>
      <c r="T55" s="61">
        <v>6000</v>
      </c>
      <c r="U55" s="61">
        <v>81795000</v>
      </c>
      <c r="V55" s="61">
        <v>96735000</v>
      </c>
      <c r="W55" s="41" t="s">
        <v>22</v>
      </c>
      <c r="X55" s="61">
        <v>37645000</v>
      </c>
      <c r="Y55" s="61">
        <v>3000</v>
      </c>
      <c r="Z55" s="61">
        <v>532935000</v>
      </c>
    </row>
    <row r="56" spans="1:26" s="5" customFormat="1" ht="20.25" customHeight="1">
      <c r="A56" s="42" t="s">
        <v>22</v>
      </c>
      <c r="B56" s="42"/>
      <c r="C56" s="40" t="s">
        <v>25</v>
      </c>
      <c r="D56" s="59">
        <v>280673678</v>
      </c>
      <c r="E56" s="59">
        <v>5106787</v>
      </c>
      <c r="F56" s="59">
        <v>13785048</v>
      </c>
      <c r="G56" s="59">
        <v>7250</v>
      </c>
      <c r="H56" s="59">
        <v>81385600</v>
      </c>
      <c r="I56" s="59">
        <v>89254190</v>
      </c>
      <c r="J56" s="42" t="s">
        <v>22</v>
      </c>
      <c r="K56" s="59">
        <v>41192839</v>
      </c>
      <c r="L56" s="59">
        <v>2680</v>
      </c>
      <c r="M56" s="57">
        <v>511408072</v>
      </c>
      <c r="N56" s="43" t="s">
        <v>22</v>
      </c>
      <c r="O56" s="43"/>
      <c r="P56" s="40" t="s">
        <v>25</v>
      </c>
      <c r="Q56" s="62">
        <v>289652000</v>
      </c>
      <c r="R56" s="62">
        <v>6800000</v>
      </c>
      <c r="S56" s="62">
        <v>20299000</v>
      </c>
      <c r="T56" s="62">
        <v>6000</v>
      </c>
      <c r="U56" s="62">
        <v>81795000</v>
      </c>
      <c r="V56" s="62">
        <v>96735000</v>
      </c>
      <c r="W56" s="43" t="s">
        <v>22</v>
      </c>
      <c r="X56" s="62">
        <v>37645000</v>
      </c>
      <c r="Y56" s="62">
        <v>3000</v>
      </c>
      <c r="Z56" s="61">
        <v>532935000</v>
      </c>
    </row>
    <row r="57" spans="1:26" s="5" customFormat="1" ht="20.25" customHeight="1">
      <c r="A57" s="42" t="s">
        <v>22</v>
      </c>
      <c r="B57" s="42"/>
      <c r="C57" s="40" t="s">
        <v>26</v>
      </c>
      <c r="D57" s="42" t="s">
        <v>22</v>
      </c>
      <c r="E57" s="42" t="s">
        <v>22</v>
      </c>
      <c r="F57" s="42" t="s">
        <v>22</v>
      </c>
      <c r="G57" s="42" t="s">
        <v>22</v>
      </c>
      <c r="H57" s="42" t="s">
        <v>22</v>
      </c>
      <c r="I57" s="42" t="s">
        <v>22</v>
      </c>
      <c r="J57" s="42" t="s">
        <v>22</v>
      </c>
      <c r="K57" s="42" t="s">
        <v>22</v>
      </c>
      <c r="L57" s="42" t="s">
        <v>22</v>
      </c>
      <c r="M57" s="39" t="s">
        <v>22</v>
      </c>
      <c r="N57" s="43" t="s">
        <v>22</v>
      </c>
      <c r="O57" s="43"/>
      <c r="P57" s="40" t="s">
        <v>26</v>
      </c>
      <c r="Q57" s="43" t="s">
        <v>22</v>
      </c>
      <c r="R57" s="43" t="s">
        <v>22</v>
      </c>
      <c r="S57" s="43" t="s">
        <v>22</v>
      </c>
      <c r="T57" s="43" t="s">
        <v>22</v>
      </c>
      <c r="U57" s="43" t="s">
        <v>22</v>
      </c>
      <c r="V57" s="43" t="s">
        <v>22</v>
      </c>
      <c r="W57" s="43" t="s">
        <v>22</v>
      </c>
      <c r="X57" s="43" t="s">
        <v>22</v>
      </c>
      <c r="Y57" s="43" t="s">
        <v>22</v>
      </c>
      <c r="Z57" s="41" t="s">
        <v>22</v>
      </c>
    </row>
    <row r="58" spans="1:26" s="5" customFormat="1" ht="20.25" customHeight="1">
      <c r="A58" s="39" t="s">
        <v>22</v>
      </c>
      <c r="B58" s="39"/>
      <c r="C58" s="54" t="s">
        <v>48</v>
      </c>
      <c r="D58" s="57">
        <v>110741445</v>
      </c>
      <c r="E58" s="57">
        <v>2825750</v>
      </c>
      <c r="F58" s="57">
        <v>5929045</v>
      </c>
      <c r="G58" s="39" t="s">
        <v>22</v>
      </c>
      <c r="H58" s="73">
        <v>42963000</v>
      </c>
      <c r="I58" s="57">
        <v>41292352</v>
      </c>
      <c r="J58" s="39" t="s">
        <v>22</v>
      </c>
      <c r="K58" s="59">
        <v>16582976</v>
      </c>
      <c r="L58" s="39" t="s">
        <v>22</v>
      </c>
      <c r="M58" s="65">
        <f>SUM(D58:L58)</f>
        <v>220334568</v>
      </c>
      <c r="N58" s="41" t="s">
        <v>22</v>
      </c>
      <c r="O58" s="41"/>
      <c r="P58" s="54" t="s">
        <v>48</v>
      </c>
      <c r="Q58" s="61">
        <v>151261000</v>
      </c>
      <c r="R58" s="61">
        <v>3067000</v>
      </c>
      <c r="S58" s="61">
        <v>7811000</v>
      </c>
      <c r="T58" s="41" t="s">
        <v>22</v>
      </c>
      <c r="U58" s="61">
        <v>44141000</v>
      </c>
      <c r="V58" s="61">
        <v>49093000</v>
      </c>
      <c r="W58" s="41" t="s">
        <v>22</v>
      </c>
      <c r="X58" s="61">
        <v>21853000</v>
      </c>
      <c r="Y58" s="61">
        <v>1000</v>
      </c>
      <c r="Z58" s="61">
        <v>277227000</v>
      </c>
    </row>
    <row r="59" spans="1:26" s="5" customFormat="1" ht="20.25" customHeight="1">
      <c r="A59" s="42" t="s">
        <v>22</v>
      </c>
      <c r="B59" s="42"/>
      <c r="C59" s="40" t="s">
        <v>25</v>
      </c>
      <c r="D59" s="59">
        <v>110741445</v>
      </c>
      <c r="E59" s="59">
        <v>2825750</v>
      </c>
      <c r="F59" s="59">
        <v>5929045</v>
      </c>
      <c r="G59" s="42" t="s">
        <v>22</v>
      </c>
      <c r="H59" s="73">
        <v>42963000</v>
      </c>
      <c r="I59" s="59">
        <v>41292352</v>
      </c>
      <c r="J59" s="42" t="s">
        <v>22</v>
      </c>
      <c r="K59" s="59">
        <v>16582976</v>
      </c>
      <c r="L59" s="42" t="s">
        <v>22</v>
      </c>
      <c r="M59" s="65">
        <f>SUM(D59:L59)</f>
        <v>220334568</v>
      </c>
      <c r="N59" s="43" t="s">
        <v>22</v>
      </c>
      <c r="O59" s="43"/>
      <c r="P59" s="40" t="s">
        <v>25</v>
      </c>
      <c r="Q59" s="62">
        <v>151261000</v>
      </c>
      <c r="R59" s="62">
        <v>3067000</v>
      </c>
      <c r="S59" s="62">
        <v>7811000</v>
      </c>
      <c r="T59" s="43" t="s">
        <v>22</v>
      </c>
      <c r="U59" s="62">
        <v>44141000</v>
      </c>
      <c r="V59" s="62">
        <v>49093000</v>
      </c>
      <c r="W59" s="43" t="s">
        <v>22</v>
      </c>
      <c r="X59" s="62">
        <v>21853000</v>
      </c>
      <c r="Y59" s="62">
        <v>1000</v>
      </c>
      <c r="Z59" s="61">
        <v>277227000</v>
      </c>
    </row>
    <row r="60" spans="1:26" s="5" customFormat="1" ht="20.25" customHeight="1">
      <c r="A60" s="42" t="s">
        <v>22</v>
      </c>
      <c r="B60" s="42"/>
      <c r="C60" s="40" t="s">
        <v>26</v>
      </c>
      <c r="D60" s="42" t="s">
        <v>22</v>
      </c>
      <c r="E60" s="42" t="s">
        <v>22</v>
      </c>
      <c r="F60" s="42" t="s">
        <v>22</v>
      </c>
      <c r="G60" s="42" t="s">
        <v>22</v>
      </c>
      <c r="H60" s="42" t="s">
        <v>22</v>
      </c>
      <c r="I60" s="42" t="s">
        <v>22</v>
      </c>
      <c r="J60" s="42" t="s">
        <v>22</v>
      </c>
      <c r="K60" s="42" t="s">
        <v>22</v>
      </c>
      <c r="L60" s="42" t="s">
        <v>22</v>
      </c>
      <c r="M60" s="39" t="s">
        <v>22</v>
      </c>
      <c r="N60" s="43" t="s">
        <v>22</v>
      </c>
      <c r="O60" s="43"/>
      <c r="P60" s="40" t="s">
        <v>26</v>
      </c>
      <c r="Q60" s="43" t="s">
        <v>22</v>
      </c>
      <c r="R60" s="43" t="s">
        <v>22</v>
      </c>
      <c r="S60" s="43" t="s">
        <v>22</v>
      </c>
      <c r="T60" s="43" t="s">
        <v>22</v>
      </c>
      <c r="U60" s="43" t="s">
        <v>22</v>
      </c>
      <c r="V60" s="43" t="s">
        <v>22</v>
      </c>
      <c r="W60" s="43" t="s">
        <v>22</v>
      </c>
      <c r="X60" s="43" t="s">
        <v>22</v>
      </c>
      <c r="Y60" s="43" t="s">
        <v>22</v>
      </c>
      <c r="Z60" s="41" t="s">
        <v>22</v>
      </c>
    </row>
    <row r="61" spans="1:26" s="5" customFormat="1" ht="20.25" customHeight="1">
      <c r="A61" s="39" t="s">
        <v>22</v>
      </c>
      <c r="B61" s="39"/>
      <c r="C61" s="54" t="s">
        <v>49</v>
      </c>
      <c r="D61" s="57">
        <v>249821113</v>
      </c>
      <c r="E61" s="57">
        <v>6616957</v>
      </c>
      <c r="F61" s="57">
        <v>7472102</v>
      </c>
      <c r="G61" s="57">
        <v>209794</v>
      </c>
      <c r="H61" s="57">
        <v>92817200</v>
      </c>
      <c r="I61" s="57">
        <v>55822571</v>
      </c>
      <c r="J61" s="39" t="s">
        <v>22</v>
      </c>
      <c r="K61" s="57">
        <v>31142214</v>
      </c>
      <c r="L61" s="56">
        <v>297</v>
      </c>
      <c r="M61" s="57">
        <v>443902248</v>
      </c>
      <c r="N61" s="41" t="s">
        <v>22</v>
      </c>
      <c r="O61" s="41"/>
      <c r="P61" s="54" t="s">
        <v>49</v>
      </c>
      <c r="Q61" s="61">
        <v>295227000</v>
      </c>
      <c r="R61" s="61">
        <v>11545000</v>
      </c>
      <c r="S61" s="61">
        <v>8492000</v>
      </c>
      <c r="T61" s="61">
        <v>503000</v>
      </c>
      <c r="U61" s="61">
        <v>93567000</v>
      </c>
      <c r="V61" s="61">
        <v>68342000</v>
      </c>
      <c r="W61" s="41" t="s">
        <v>22</v>
      </c>
      <c r="X61" s="61">
        <v>55258000</v>
      </c>
      <c r="Y61" s="41" t="s">
        <v>22</v>
      </c>
      <c r="Z61" s="61">
        <v>532934000</v>
      </c>
    </row>
    <row r="62" spans="1:26" s="5" customFormat="1" ht="20.25" customHeight="1">
      <c r="A62" s="42" t="s">
        <v>22</v>
      </c>
      <c r="B62" s="42"/>
      <c r="C62" s="40" t="s">
        <v>25</v>
      </c>
      <c r="D62" s="59">
        <v>249821113</v>
      </c>
      <c r="E62" s="59">
        <v>6616957</v>
      </c>
      <c r="F62" s="59">
        <v>7472102</v>
      </c>
      <c r="G62" s="59">
        <v>209794</v>
      </c>
      <c r="H62" s="59">
        <v>92817200</v>
      </c>
      <c r="I62" s="59">
        <v>55822571</v>
      </c>
      <c r="J62" s="42" t="s">
        <v>22</v>
      </c>
      <c r="K62" s="59">
        <v>31142214</v>
      </c>
      <c r="L62" s="58">
        <v>297</v>
      </c>
      <c r="M62" s="57">
        <v>443902248</v>
      </c>
      <c r="N62" s="43" t="s">
        <v>22</v>
      </c>
      <c r="O62" s="43"/>
      <c r="P62" s="40" t="s">
        <v>25</v>
      </c>
      <c r="Q62" s="62">
        <v>295227000</v>
      </c>
      <c r="R62" s="62">
        <v>11545000</v>
      </c>
      <c r="S62" s="62">
        <v>8492000</v>
      </c>
      <c r="T62" s="62">
        <v>503000</v>
      </c>
      <c r="U62" s="62">
        <v>93567000</v>
      </c>
      <c r="V62" s="62">
        <v>68342000</v>
      </c>
      <c r="W62" s="43" t="s">
        <v>22</v>
      </c>
      <c r="X62" s="62">
        <v>55258000</v>
      </c>
      <c r="Y62" s="43" t="s">
        <v>22</v>
      </c>
      <c r="Z62" s="61">
        <v>532934000</v>
      </c>
    </row>
    <row r="63" spans="1:26" s="5" customFormat="1" ht="20.25" customHeight="1">
      <c r="A63" s="42" t="s">
        <v>22</v>
      </c>
      <c r="B63" s="42"/>
      <c r="C63" s="40" t="s">
        <v>26</v>
      </c>
      <c r="D63" s="42" t="s">
        <v>22</v>
      </c>
      <c r="E63" s="42" t="s">
        <v>22</v>
      </c>
      <c r="F63" s="42" t="s">
        <v>22</v>
      </c>
      <c r="G63" s="42" t="s">
        <v>22</v>
      </c>
      <c r="H63" s="42" t="s">
        <v>22</v>
      </c>
      <c r="I63" s="42" t="s">
        <v>22</v>
      </c>
      <c r="J63" s="42" t="s">
        <v>22</v>
      </c>
      <c r="K63" s="42" t="s">
        <v>22</v>
      </c>
      <c r="L63" s="42" t="s">
        <v>22</v>
      </c>
      <c r="M63" s="39" t="s">
        <v>22</v>
      </c>
      <c r="N63" s="43" t="s">
        <v>22</v>
      </c>
      <c r="O63" s="43"/>
      <c r="P63" s="40" t="s">
        <v>26</v>
      </c>
      <c r="Q63" s="43" t="s">
        <v>22</v>
      </c>
      <c r="R63" s="43" t="s">
        <v>22</v>
      </c>
      <c r="S63" s="43" t="s">
        <v>22</v>
      </c>
      <c r="T63" s="43" t="s">
        <v>22</v>
      </c>
      <c r="U63" s="43" t="s">
        <v>22</v>
      </c>
      <c r="V63" s="43" t="s">
        <v>22</v>
      </c>
      <c r="W63" s="43" t="s">
        <v>22</v>
      </c>
      <c r="X63" s="43" t="s">
        <v>22</v>
      </c>
      <c r="Y63" s="43" t="s">
        <v>22</v>
      </c>
      <c r="Z63" s="41" t="s">
        <v>22</v>
      </c>
    </row>
    <row r="64" spans="1:26" s="5" customFormat="1" ht="20.25" customHeight="1">
      <c r="A64" s="39" t="s">
        <v>22</v>
      </c>
      <c r="B64" s="39"/>
      <c r="C64" s="54" t="s">
        <v>50</v>
      </c>
      <c r="D64" s="57">
        <v>35516366</v>
      </c>
      <c r="E64" s="57">
        <v>330720</v>
      </c>
      <c r="F64" s="57">
        <v>1820284</v>
      </c>
      <c r="G64" s="57">
        <v>248525</v>
      </c>
      <c r="H64" s="57">
        <v>14011000</v>
      </c>
      <c r="I64" s="57">
        <v>16513215</v>
      </c>
      <c r="J64" s="39" t="s">
        <v>22</v>
      </c>
      <c r="K64" s="57">
        <v>1871210</v>
      </c>
      <c r="L64" s="56">
        <v>67</v>
      </c>
      <c r="M64" s="57">
        <v>70311387</v>
      </c>
      <c r="N64" s="41" t="s">
        <v>22</v>
      </c>
      <c r="O64" s="41"/>
      <c r="P64" s="54" t="s">
        <v>50</v>
      </c>
      <c r="Q64" s="61">
        <v>57483000</v>
      </c>
      <c r="R64" s="61">
        <v>56000</v>
      </c>
      <c r="S64" s="61">
        <v>5965000</v>
      </c>
      <c r="T64" s="61">
        <v>660000</v>
      </c>
      <c r="U64" s="61">
        <v>14541000</v>
      </c>
      <c r="V64" s="61">
        <v>17823000</v>
      </c>
      <c r="W64" s="41" t="s">
        <v>22</v>
      </c>
      <c r="X64" s="61">
        <v>4798000</v>
      </c>
      <c r="Y64" s="61">
        <v>7000</v>
      </c>
      <c r="Z64" s="61">
        <v>101333000</v>
      </c>
    </row>
    <row r="65" spans="1:26" s="5" customFormat="1" ht="20.25" customHeight="1">
      <c r="A65" s="42" t="s">
        <v>22</v>
      </c>
      <c r="B65" s="42"/>
      <c r="C65" s="40" t="s">
        <v>25</v>
      </c>
      <c r="D65" s="59">
        <v>35516366</v>
      </c>
      <c r="E65" s="59">
        <v>330720</v>
      </c>
      <c r="F65" s="59">
        <v>1820284</v>
      </c>
      <c r="G65" s="59">
        <v>248525</v>
      </c>
      <c r="H65" s="59">
        <v>14011000</v>
      </c>
      <c r="I65" s="59">
        <v>16513215</v>
      </c>
      <c r="J65" s="42" t="s">
        <v>22</v>
      </c>
      <c r="K65" s="59">
        <v>1871210</v>
      </c>
      <c r="L65" s="58">
        <v>67</v>
      </c>
      <c r="M65" s="57">
        <v>70311387</v>
      </c>
      <c r="N65" s="43" t="s">
        <v>22</v>
      </c>
      <c r="O65" s="43"/>
      <c r="P65" s="40" t="s">
        <v>25</v>
      </c>
      <c r="Q65" s="62">
        <v>57483000</v>
      </c>
      <c r="R65" s="62">
        <v>56000</v>
      </c>
      <c r="S65" s="62">
        <v>5965000</v>
      </c>
      <c r="T65" s="62">
        <v>660000</v>
      </c>
      <c r="U65" s="62">
        <v>14541000</v>
      </c>
      <c r="V65" s="62">
        <v>17823000</v>
      </c>
      <c r="W65" s="43" t="s">
        <v>22</v>
      </c>
      <c r="X65" s="62">
        <v>4798000</v>
      </c>
      <c r="Y65" s="62">
        <v>7000</v>
      </c>
      <c r="Z65" s="61">
        <v>101333000</v>
      </c>
    </row>
    <row r="66" spans="1:26" s="5" customFormat="1" ht="20.25" customHeight="1">
      <c r="A66" s="42" t="s">
        <v>22</v>
      </c>
      <c r="B66" s="42"/>
      <c r="C66" s="40" t="s">
        <v>26</v>
      </c>
      <c r="D66" s="42" t="s">
        <v>22</v>
      </c>
      <c r="E66" s="42" t="s">
        <v>22</v>
      </c>
      <c r="F66" s="42" t="s">
        <v>22</v>
      </c>
      <c r="G66" s="42" t="s">
        <v>22</v>
      </c>
      <c r="H66" s="42" t="s">
        <v>22</v>
      </c>
      <c r="I66" s="42" t="s">
        <v>22</v>
      </c>
      <c r="J66" s="42" t="s">
        <v>22</v>
      </c>
      <c r="K66" s="42" t="s">
        <v>22</v>
      </c>
      <c r="L66" s="42" t="s">
        <v>22</v>
      </c>
      <c r="M66" s="39" t="s">
        <v>22</v>
      </c>
      <c r="N66" s="43" t="s">
        <v>22</v>
      </c>
      <c r="O66" s="43"/>
      <c r="P66" s="40" t="s">
        <v>26</v>
      </c>
      <c r="Q66" s="43" t="s">
        <v>22</v>
      </c>
      <c r="R66" s="43" t="s">
        <v>22</v>
      </c>
      <c r="S66" s="43" t="s">
        <v>22</v>
      </c>
      <c r="T66" s="43" t="s">
        <v>22</v>
      </c>
      <c r="U66" s="43" t="s">
        <v>22</v>
      </c>
      <c r="V66" s="43" t="s">
        <v>22</v>
      </c>
      <c r="W66" s="43" t="s">
        <v>22</v>
      </c>
      <c r="X66" s="43" t="s">
        <v>22</v>
      </c>
      <c r="Y66" s="43" t="s">
        <v>22</v>
      </c>
      <c r="Z66" s="41" t="s">
        <v>22</v>
      </c>
    </row>
    <row r="67" spans="1:26" s="5" customFormat="1" ht="20.25" customHeight="1">
      <c r="A67" s="39" t="s">
        <v>22</v>
      </c>
      <c r="B67" s="39"/>
      <c r="C67" s="54" t="s">
        <v>51</v>
      </c>
      <c r="D67" s="57">
        <v>272346203</v>
      </c>
      <c r="E67" s="39" t="s">
        <v>22</v>
      </c>
      <c r="F67" s="57">
        <v>50764559</v>
      </c>
      <c r="G67" s="39" t="s">
        <v>22</v>
      </c>
      <c r="H67" s="57">
        <v>108590600</v>
      </c>
      <c r="I67" s="57">
        <v>99585477</v>
      </c>
      <c r="J67" s="39" t="s">
        <v>22</v>
      </c>
      <c r="K67" s="57">
        <v>57972482</v>
      </c>
      <c r="L67" s="39" t="s">
        <v>22</v>
      </c>
      <c r="M67" s="57">
        <v>589259321</v>
      </c>
      <c r="N67" s="41" t="s">
        <v>22</v>
      </c>
      <c r="O67" s="41"/>
      <c r="P67" s="54" t="s">
        <v>51</v>
      </c>
      <c r="Q67" s="61">
        <v>303342000</v>
      </c>
      <c r="R67" s="41" t="s">
        <v>22</v>
      </c>
      <c r="S67" s="61">
        <v>66181000</v>
      </c>
      <c r="T67" s="41" t="s">
        <v>22</v>
      </c>
      <c r="U67" s="61">
        <v>81512000</v>
      </c>
      <c r="V67" s="61">
        <v>83171000</v>
      </c>
      <c r="W67" s="41" t="s">
        <v>22</v>
      </c>
      <c r="X67" s="61">
        <v>66656000</v>
      </c>
      <c r="Y67" s="41" t="s">
        <v>22</v>
      </c>
      <c r="Z67" s="61">
        <v>600862000</v>
      </c>
    </row>
    <row r="68" spans="1:26" s="5" customFormat="1" ht="20.25" customHeight="1">
      <c r="A68" s="39" t="s">
        <v>22</v>
      </c>
      <c r="B68" s="39"/>
      <c r="C68" s="40" t="s">
        <v>25</v>
      </c>
      <c r="D68" s="57">
        <v>272346203</v>
      </c>
      <c r="E68" s="39" t="s">
        <v>22</v>
      </c>
      <c r="F68" s="57">
        <v>50764559</v>
      </c>
      <c r="G68" s="39" t="s">
        <v>22</v>
      </c>
      <c r="H68" s="57">
        <v>108590600</v>
      </c>
      <c r="I68" s="57">
        <v>99585477</v>
      </c>
      <c r="J68" s="39" t="s">
        <v>22</v>
      </c>
      <c r="K68" s="57">
        <v>57972482</v>
      </c>
      <c r="L68" s="39" t="s">
        <v>22</v>
      </c>
      <c r="M68" s="57">
        <v>589259321</v>
      </c>
      <c r="N68" s="41" t="s">
        <v>22</v>
      </c>
      <c r="O68" s="41"/>
      <c r="P68" s="40" t="s">
        <v>25</v>
      </c>
      <c r="Q68" s="61">
        <v>303342000</v>
      </c>
      <c r="R68" s="41" t="s">
        <v>22</v>
      </c>
      <c r="S68" s="61">
        <v>66181000</v>
      </c>
      <c r="T68" s="41" t="s">
        <v>22</v>
      </c>
      <c r="U68" s="61">
        <v>81512000</v>
      </c>
      <c r="V68" s="61">
        <v>83171000</v>
      </c>
      <c r="W68" s="41" t="s">
        <v>22</v>
      </c>
      <c r="X68" s="61">
        <v>66656000</v>
      </c>
      <c r="Y68" s="41" t="s">
        <v>22</v>
      </c>
      <c r="Z68" s="61">
        <v>600862000</v>
      </c>
    </row>
    <row r="69" spans="1:26" s="5" customFormat="1" ht="20.25" customHeight="1">
      <c r="A69" s="39" t="s">
        <v>22</v>
      </c>
      <c r="B69" s="39"/>
      <c r="C69" s="40" t="s">
        <v>26</v>
      </c>
      <c r="D69" s="39" t="s">
        <v>22</v>
      </c>
      <c r="E69" s="39" t="s">
        <v>22</v>
      </c>
      <c r="F69" s="39" t="s">
        <v>22</v>
      </c>
      <c r="G69" s="39" t="s">
        <v>22</v>
      </c>
      <c r="H69" s="39" t="s">
        <v>22</v>
      </c>
      <c r="I69" s="39" t="s">
        <v>22</v>
      </c>
      <c r="J69" s="39" t="s">
        <v>22</v>
      </c>
      <c r="K69" s="39" t="s">
        <v>22</v>
      </c>
      <c r="L69" s="39" t="s">
        <v>22</v>
      </c>
      <c r="M69" s="39" t="s">
        <v>22</v>
      </c>
      <c r="N69" s="41" t="s">
        <v>22</v>
      </c>
      <c r="O69" s="41"/>
      <c r="P69" s="40" t="s">
        <v>26</v>
      </c>
      <c r="Q69" s="41" t="s">
        <v>22</v>
      </c>
      <c r="R69" s="41" t="s">
        <v>22</v>
      </c>
      <c r="S69" s="41" t="s">
        <v>22</v>
      </c>
      <c r="T69" s="41" t="s">
        <v>22</v>
      </c>
      <c r="U69" s="41" t="s">
        <v>22</v>
      </c>
      <c r="V69" s="41" t="s">
        <v>22</v>
      </c>
      <c r="W69" s="41" t="s">
        <v>22</v>
      </c>
      <c r="X69" s="41" t="s">
        <v>22</v>
      </c>
      <c r="Y69" s="41" t="s">
        <v>22</v>
      </c>
      <c r="Z69" s="41" t="s">
        <v>22</v>
      </c>
    </row>
    <row r="70" spans="1:26" s="5" customFormat="1" ht="20.25" customHeight="1">
      <c r="A70" s="25"/>
      <c r="B70" s="25"/>
      <c r="C70" s="22"/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31"/>
      <c r="O70" s="31"/>
      <c r="P70" s="22"/>
      <c r="Q70" s="31"/>
      <c r="R70" s="31"/>
      <c r="S70" s="31"/>
      <c r="T70" s="31"/>
      <c r="U70" s="31"/>
      <c r="V70" s="31"/>
      <c r="W70" s="31"/>
      <c r="X70" s="31"/>
      <c r="Y70" s="31"/>
      <c r="Z70" s="32"/>
    </row>
    <row r="71" spans="1:26" s="5" customFormat="1" ht="20.25" customHeight="1">
      <c r="A71" s="49" t="s">
        <v>22</v>
      </c>
      <c r="B71" s="49"/>
      <c r="C71" s="37" t="s">
        <v>52</v>
      </c>
      <c r="D71" s="63">
        <v>1359493442</v>
      </c>
      <c r="E71" s="63">
        <v>120080340</v>
      </c>
      <c r="F71" s="63">
        <v>65022412</v>
      </c>
      <c r="G71" s="63">
        <v>1009495</v>
      </c>
      <c r="H71" s="63">
        <v>413313363</v>
      </c>
      <c r="I71" s="63">
        <v>57486253</v>
      </c>
      <c r="J71" s="49" t="s">
        <v>22</v>
      </c>
      <c r="K71" s="63">
        <v>218566390</v>
      </c>
      <c r="L71" s="63">
        <v>67898</v>
      </c>
      <c r="M71" s="55">
        <v>2235039593</v>
      </c>
      <c r="N71" s="50" t="s">
        <v>22</v>
      </c>
      <c r="O71" s="50"/>
      <c r="P71" s="37" t="s">
        <v>52</v>
      </c>
      <c r="Q71" s="74">
        <v>1406554000</v>
      </c>
      <c r="R71" s="74">
        <v>119174000</v>
      </c>
      <c r="S71" s="74">
        <v>70252000</v>
      </c>
      <c r="T71" s="74">
        <v>1131000</v>
      </c>
      <c r="U71" s="74">
        <v>406050000</v>
      </c>
      <c r="V71" s="74">
        <v>55817000</v>
      </c>
      <c r="W71" s="50" t="s">
        <v>22</v>
      </c>
      <c r="X71" s="74">
        <v>230467000</v>
      </c>
      <c r="Y71" s="74">
        <v>73000</v>
      </c>
      <c r="Z71" s="60">
        <v>2289518000</v>
      </c>
    </row>
    <row r="72" spans="1:26" s="5" customFormat="1" ht="20.25" customHeight="1">
      <c r="A72" s="39" t="s">
        <v>22</v>
      </c>
      <c r="B72" s="39"/>
      <c r="C72" s="54" t="s">
        <v>53</v>
      </c>
      <c r="D72" s="57">
        <v>1359493442</v>
      </c>
      <c r="E72" s="57">
        <v>120080340</v>
      </c>
      <c r="F72" s="57">
        <v>65022412</v>
      </c>
      <c r="G72" s="57">
        <v>1009495</v>
      </c>
      <c r="H72" s="57">
        <v>413313363</v>
      </c>
      <c r="I72" s="57">
        <v>57486253</v>
      </c>
      <c r="J72" s="39" t="s">
        <v>22</v>
      </c>
      <c r="K72" s="57">
        <v>218566390</v>
      </c>
      <c r="L72" s="57">
        <v>67898</v>
      </c>
      <c r="M72" s="57">
        <v>2235039593</v>
      </c>
      <c r="N72" s="41" t="s">
        <v>22</v>
      </c>
      <c r="O72" s="41"/>
      <c r="P72" s="54" t="s">
        <v>53</v>
      </c>
      <c r="Q72" s="61">
        <v>1406554000</v>
      </c>
      <c r="R72" s="61">
        <v>119174000</v>
      </c>
      <c r="S72" s="61">
        <v>70252000</v>
      </c>
      <c r="T72" s="61">
        <v>1131000</v>
      </c>
      <c r="U72" s="61">
        <v>406050000</v>
      </c>
      <c r="V72" s="61">
        <v>55817000</v>
      </c>
      <c r="W72" s="41" t="s">
        <v>22</v>
      </c>
      <c r="X72" s="61">
        <v>230467000</v>
      </c>
      <c r="Y72" s="61">
        <v>73000</v>
      </c>
      <c r="Z72" s="61">
        <v>2289518000</v>
      </c>
    </row>
    <row r="73" spans="1:26" s="5" customFormat="1" ht="20.25" customHeight="1">
      <c r="A73" s="39" t="s">
        <v>22</v>
      </c>
      <c r="B73" s="39"/>
      <c r="C73" s="40" t="s">
        <v>25</v>
      </c>
      <c r="D73" s="57">
        <v>1359493442</v>
      </c>
      <c r="E73" s="57">
        <v>120080340</v>
      </c>
      <c r="F73" s="57">
        <v>65022412</v>
      </c>
      <c r="G73" s="57">
        <v>1009495</v>
      </c>
      <c r="H73" s="57">
        <v>413313363</v>
      </c>
      <c r="I73" s="57">
        <v>57486253</v>
      </c>
      <c r="J73" s="39" t="s">
        <v>22</v>
      </c>
      <c r="K73" s="57">
        <v>218566390</v>
      </c>
      <c r="L73" s="57">
        <v>67898</v>
      </c>
      <c r="M73" s="57">
        <v>2235039593</v>
      </c>
      <c r="N73" s="41" t="s">
        <v>22</v>
      </c>
      <c r="O73" s="41"/>
      <c r="P73" s="40" t="s">
        <v>25</v>
      </c>
      <c r="Q73" s="61">
        <v>1406554000</v>
      </c>
      <c r="R73" s="61">
        <v>119174000</v>
      </c>
      <c r="S73" s="61">
        <v>70252000</v>
      </c>
      <c r="T73" s="61">
        <v>1131000</v>
      </c>
      <c r="U73" s="61">
        <v>406050000</v>
      </c>
      <c r="V73" s="61">
        <v>55817000</v>
      </c>
      <c r="W73" s="41" t="s">
        <v>22</v>
      </c>
      <c r="X73" s="61">
        <v>230467000</v>
      </c>
      <c r="Y73" s="61">
        <v>73000</v>
      </c>
      <c r="Z73" s="61">
        <v>2289518000</v>
      </c>
    </row>
    <row r="74" spans="1:26" s="5" customFormat="1" ht="20.25" customHeight="1">
      <c r="A74" s="39" t="s">
        <v>22</v>
      </c>
      <c r="B74" s="39"/>
      <c r="C74" s="40" t="s">
        <v>26</v>
      </c>
      <c r="D74" s="39" t="s">
        <v>22</v>
      </c>
      <c r="E74" s="39" t="s">
        <v>22</v>
      </c>
      <c r="F74" s="39" t="s">
        <v>22</v>
      </c>
      <c r="G74" s="39" t="s">
        <v>22</v>
      </c>
      <c r="H74" s="39" t="s">
        <v>22</v>
      </c>
      <c r="I74" s="39" t="s">
        <v>22</v>
      </c>
      <c r="J74" s="39" t="s">
        <v>22</v>
      </c>
      <c r="K74" s="39" t="s">
        <v>22</v>
      </c>
      <c r="L74" s="39" t="s">
        <v>22</v>
      </c>
      <c r="M74" s="39" t="s">
        <v>22</v>
      </c>
      <c r="N74" s="41" t="s">
        <v>22</v>
      </c>
      <c r="O74" s="41"/>
      <c r="P74" s="40" t="s">
        <v>26</v>
      </c>
      <c r="Q74" s="41" t="s">
        <v>22</v>
      </c>
      <c r="R74" s="41" t="s">
        <v>22</v>
      </c>
      <c r="S74" s="41" t="s">
        <v>22</v>
      </c>
      <c r="T74" s="41" t="s">
        <v>22</v>
      </c>
      <c r="U74" s="41" t="s">
        <v>22</v>
      </c>
      <c r="V74" s="41" t="s">
        <v>22</v>
      </c>
      <c r="W74" s="41" t="s">
        <v>22</v>
      </c>
      <c r="X74" s="41" t="s">
        <v>22</v>
      </c>
      <c r="Y74" s="41" t="s">
        <v>22</v>
      </c>
      <c r="Z74" s="41" t="s">
        <v>22</v>
      </c>
    </row>
    <row r="75" spans="1:26" s="5" customFormat="1" ht="20.25" customHeight="1">
      <c r="A75" s="24"/>
      <c r="B75" s="24"/>
      <c r="C75" s="22"/>
      <c r="D75" s="24"/>
      <c r="E75" s="24"/>
      <c r="F75" s="24"/>
      <c r="G75" s="24"/>
      <c r="H75" s="24"/>
      <c r="I75" s="24"/>
      <c r="J75" s="24"/>
      <c r="K75" s="24"/>
      <c r="L75" s="24"/>
      <c r="M75" s="23"/>
      <c r="N75" s="30"/>
      <c r="O75" s="30"/>
      <c r="P75" s="22"/>
      <c r="Q75" s="30"/>
      <c r="R75" s="30"/>
      <c r="S75" s="30"/>
      <c r="T75" s="30"/>
      <c r="U75" s="30"/>
      <c r="V75" s="30"/>
      <c r="W75" s="30"/>
      <c r="X75" s="30"/>
      <c r="Y75" s="30"/>
      <c r="Z75" s="29"/>
    </row>
    <row r="76" spans="1:26" s="5" customFormat="1" ht="20.25" customHeight="1">
      <c r="A76" s="49" t="s">
        <v>22</v>
      </c>
      <c r="B76" s="49"/>
      <c r="C76" s="37" t="s">
        <v>54</v>
      </c>
      <c r="D76" s="63">
        <v>170609751</v>
      </c>
      <c r="E76" s="63">
        <v>7295167</v>
      </c>
      <c r="F76" s="63">
        <v>8929101</v>
      </c>
      <c r="G76" s="63">
        <v>120000</v>
      </c>
      <c r="H76" s="63">
        <v>63598818</v>
      </c>
      <c r="I76" s="63">
        <v>27539143</v>
      </c>
      <c r="J76" s="49" t="s">
        <v>22</v>
      </c>
      <c r="K76" s="63">
        <v>28988284</v>
      </c>
      <c r="L76" s="63">
        <v>2887</v>
      </c>
      <c r="M76" s="55">
        <v>307083151</v>
      </c>
      <c r="N76" s="50" t="s">
        <v>22</v>
      </c>
      <c r="O76" s="50"/>
      <c r="P76" s="37" t="s">
        <v>54</v>
      </c>
      <c r="Q76" s="74">
        <v>180018000</v>
      </c>
      <c r="R76" s="74">
        <v>15635000</v>
      </c>
      <c r="S76" s="74">
        <v>13089000</v>
      </c>
      <c r="T76" s="74">
        <v>120000</v>
      </c>
      <c r="U76" s="74">
        <v>68418000</v>
      </c>
      <c r="V76" s="74">
        <v>27586000</v>
      </c>
      <c r="W76" s="74">
        <v>4255000</v>
      </c>
      <c r="X76" s="74">
        <v>36084000</v>
      </c>
      <c r="Y76" s="74">
        <v>6000</v>
      </c>
      <c r="Z76" s="60">
        <v>345211000</v>
      </c>
    </row>
    <row r="77" spans="1:26" s="5" customFormat="1" ht="20.25" customHeight="1">
      <c r="A77" s="39" t="s">
        <v>22</v>
      </c>
      <c r="B77" s="39"/>
      <c r="C77" s="54" t="s">
        <v>55</v>
      </c>
      <c r="D77" s="57">
        <v>170609751</v>
      </c>
      <c r="E77" s="57">
        <v>7295167</v>
      </c>
      <c r="F77" s="57">
        <v>8929101</v>
      </c>
      <c r="G77" s="57">
        <v>120000</v>
      </c>
      <c r="H77" s="57">
        <v>63598818</v>
      </c>
      <c r="I77" s="57">
        <v>27539143</v>
      </c>
      <c r="J77" s="39" t="s">
        <v>22</v>
      </c>
      <c r="K77" s="57">
        <v>28988284</v>
      </c>
      <c r="L77" s="57">
        <v>2887</v>
      </c>
      <c r="M77" s="57">
        <v>307083151</v>
      </c>
      <c r="N77" s="41" t="s">
        <v>22</v>
      </c>
      <c r="O77" s="41"/>
      <c r="P77" s="54" t="s">
        <v>55</v>
      </c>
      <c r="Q77" s="61">
        <v>180018000</v>
      </c>
      <c r="R77" s="61">
        <v>15635000</v>
      </c>
      <c r="S77" s="61">
        <v>13089000</v>
      </c>
      <c r="T77" s="61">
        <v>120000</v>
      </c>
      <c r="U77" s="61">
        <v>68418000</v>
      </c>
      <c r="V77" s="61">
        <v>27586000</v>
      </c>
      <c r="W77" s="61">
        <v>4255000</v>
      </c>
      <c r="X77" s="61">
        <v>36084000</v>
      </c>
      <c r="Y77" s="61">
        <v>6000</v>
      </c>
      <c r="Z77" s="61">
        <v>345211000</v>
      </c>
    </row>
    <row r="78" spans="1:26" s="5" customFormat="1" ht="20.25" customHeight="1">
      <c r="A78" s="39" t="s">
        <v>22</v>
      </c>
      <c r="B78" s="39"/>
      <c r="C78" s="40" t="s">
        <v>25</v>
      </c>
      <c r="D78" s="57">
        <v>170609751</v>
      </c>
      <c r="E78" s="57">
        <v>7295167</v>
      </c>
      <c r="F78" s="57">
        <v>8929101</v>
      </c>
      <c r="G78" s="57">
        <v>120000</v>
      </c>
      <c r="H78" s="57">
        <v>63598818</v>
      </c>
      <c r="I78" s="57">
        <v>27539143</v>
      </c>
      <c r="J78" s="39" t="s">
        <v>22</v>
      </c>
      <c r="K78" s="57">
        <v>28988284</v>
      </c>
      <c r="L78" s="57">
        <v>2887</v>
      </c>
      <c r="M78" s="57">
        <v>307083151</v>
      </c>
      <c r="N78" s="41" t="s">
        <v>22</v>
      </c>
      <c r="O78" s="41"/>
      <c r="P78" s="40" t="s">
        <v>25</v>
      </c>
      <c r="Q78" s="61">
        <v>180018000</v>
      </c>
      <c r="R78" s="61">
        <v>15635000</v>
      </c>
      <c r="S78" s="61">
        <v>13089000</v>
      </c>
      <c r="T78" s="61">
        <v>120000</v>
      </c>
      <c r="U78" s="61">
        <v>68418000</v>
      </c>
      <c r="V78" s="61">
        <v>27586000</v>
      </c>
      <c r="W78" s="61">
        <v>4255000</v>
      </c>
      <c r="X78" s="61">
        <v>36084000</v>
      </c>
      <c r="Y78" s="61">
        <v>6000</v>
      </c>
      <c r="Z78" s="61">
        <v>345211000</v>
      </c>
    </row>
    <row r="79" spans="1:26" s="5" customFormat="1" ht="20.25" customHeight="1">
      <c r="A79" s="39" t="s">
        <v>22</v>
      </c>
      <c r="B79" s="39"/>
      <c r="C79" s="40" t="s">
        <v>26</v>
      </c>
      <c r="D79" s="39" t="s">
        <v>22</v>
      </c>
      <c r="E79" s="39" t="s">
        <v>22</v>
      </c>
      <c r="F79" s="39" t="s">
        <v>22</v>
      </c>
      <c r="G79" s="39" t="s">
        <v>22</v>
      </c>
      <c r="H79" s="39" t="s">
        <v>22</v>
      </c>
      <c r="I79" s="39" t="s">
        <v>22</v>
      </c>
      <c r="J79" s="39" t="s">
        <v>22</v>
      </c>
      <c r="K79" s="39" t="s">
        <v>22</v>
      </c>
      <c r="L79" s="39" t="s">
        <v>22</v>
      </c>
      <c r="M79" s="39" t="s">
        <v>22</v>
      </c>
      <c r="N79" s="43" t="s">
        <v>22</v>
      </c>
      <c r="O79" s="43"/>
      <c r="P79" s="40" t="s">
        <v>26</v>
      </c>
      <c r="Q79" s="43" t="s">
        <v>22</v>
      </c>
      <c r="R79" s="43" t="s">
        <v>22</v>
      </c>
      <c r="S79" s="43" t="s">
        <v>22</v>
      </c>
      <c r="T79" s="43" t="s">
        <v>22</v>
      </c>
      <c r="U79" s="43" t="s">
        <v>22</v>
      </c>
      <c r="V79" s="43" t="s">
        <v>22</v>
      </c>
      <c r="W79" s="43" t="s">
        <v>22</v>
      </c>
      <c r="X79" s="43" t="s">
        <v>22</v>
      </c>
      <c r="Y79" s="43" t="s">
        <v>22</v>
      </c>
      <c r="Z79" s="41" t="s">
        <v>22</v>
      </c>
    </row>
    <row r="80" spans="1:26" s="5" customFormat="1" ht="20.25" customHeight="1">
      <c r="A80" s="23"/>
      <c r="B80" s="23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30"/>
      <c r="O80" s="30"/>
      <c r="P80" s="22"/>
      <c r="Q80" s="30"/>
      <c r="R80" s="30"/>
      <c r="S80" s="30"/>
      <c r="T80" s="30"/>
      <c r="U80" s="30"/>
      <c r="V80" s="30"/>
      <c r="W80" s="30"/>
      <c r="X80" s="30"/>
      <c r="Y80" s="30"/>
      <c r="Z80" s="29"/>
    </row>
    <row r="81" spans="1:26" s="5" customFormat="1" ht="20.25" customHeight="1">
      <c r="A81" s="23"/>
      <c r="B81" s="23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33"/>
      <c r="O81" s="33"/>
      <c r="P81" s="22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s="5" customFormat="1" ht="20.25" customHeight="1">
      <c r="A82" s="23"/>
      <c r="B82" s="23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33"/>
      <c r="O82" s="33"/>
      <c r="P82" s="22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s="5" customFormat="1" ht="20.25" customHeight="1">
      <c r="A83" s="23"/>
      <c r="B83" s="23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33"/>
      <c r="O83" s="33"/>
      <c r="P83" s="22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s="5" customFormat="1" ht="20.25" customHeight="1">
      <c r="A84" s="23"/>
      <c r="B84" s="23"/>
      <c r="C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33"/>
      <c r="O84" s="33"/>
      <c r="P84" s="22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s="5" customFormat="1" ht="20.25" customHeight="1">
      <c r="A85" s="23"/>
      <c r="B85" s="23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33"/>
      <c r="O85" s="33"/>
      <c r="P85" s="22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s="5" customFormat="1" ht="20.25" customHeight="1">
      <c r="A86" s="23"/>
      <c r="B86" s="23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33"/>
      <c r="O86" s="33"/>
      <c r="P86" s="22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s="5" customFormat="1" ht="20.25" customHeight="1">
      <c r="A87" s="23"/>
      <c r="B87" s="23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33"/>
      <c r="O87" s="33"/>
      <c r="P87" s="22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s="5" customFormat="1" ht="20.25" customHeight="1">
      <c r="A88" s="23"/>
      <c r="B88" s="23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33"/>
      <c r="O88" s="33"/>
      <c r="P88" s="22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s="5" customFormat="1" ht="20.25" customHeight="1">
      <c r="A89" s="23"/>
      <c r="B89" s="23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33"/>
      <c r="O89" s="33"/>
      <c r="P89" s="22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s="5" customFormat="1" ht="20.25" customHeight="1">
      <c r="A90" s="23"/>
      <c r="B90" s="23"/>
      <c r="C90" s="2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33"/>
      <c r="O90" s="33"/>
      <c r="P90" s="34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s="5" customFormat="1" ht="20.25" customHeight="1">
      <c r="A91" s="51">
        <v>6628430615.05</v>
      </c>
      <c r="B91" s="51"/>
      <c r="C91" s="52" t="s">
        <v>56</v>
      </c>
      <c r="D91" s="53">
        <f aca="true" t="shared" si="8" ref="D91:M91">SUM(D6,D11,D28,D45,D71,D76)</f>
        <v>91844228705.22</v>
      </c>
      <c r="E91" s="53">
        <f t="shared" si="8"/>
        <v>1685072159.71</v>
      </c>
      <c r="F91" s="53">
        <f t="shared" si="8"/>
        <v>9227579559.03</v>
      </c>
      <c r="G91" s="53">
        <f t="shared" si="8"/>
        <v>2094567931.29</v>
      </c>
      <c r="H91" s="53">
        <f t="shared" si="8"/>
        <v>30384442125.88</v>
      </c>
      <c r="I91" s="53">
        <f t="shared" si="8"/>
        <v>21388610941.35</v>
      </c>
      <c r="J91" s="53">
        <f t="shared" si="8"/>
        <v>204789023</v>
      </c>
      <c r="K91" s="53">
        <f t="shared" si="8"/>
        <v>13191296221.300001</v>
      </c>
      <c r="L91" s="53">
        <f t="shared" si="8"/>
        <v>7839518.93</v>
      </c>
      <c r="M91" s="53">
        <f t="shared" si="8"/>
        <v>170028426185.71</v>
      </c>
      <c r="N91" s="53">
        <v>6858596000</v>
      </c>
      <c r="O91" s="53"/>
      <c r="P91" s="52" t="s">
        <v>56</v>
      </c>
      <c r="Q91" s="53">
        <f>SUM(Q6,Q11,Q28,Q45,Q71,Q76)</f>
        <v>98232437000</v>
      </c>
      <c r="R91" s="53">
        <f aca="true" t="shared" si="9" ref="R91:Z91">SUM(R6,R11,R28,R45,R71,R76)</f>
        <v>1970818000</v>
      </c>
      <c r="S91" s="53">
        <f t="shared" si="9"/>
        <v>9784144000</v>
      </c>
      <c r="T91" s="53">
        <f t="shared" si="9"/>
        <v>2337082000</v>
      </c>
      <c r="U91" s="53">
        <f t="shared" si="9"/>
        <v>28934843000</v>
      </c>
      <c r="V91" s="53">
        <f t="shared" si="9"/>
        <v>20657155000</v>
      </c>
      <c r="W91" s="53">
        <f t="shared" si="9"/>
        <v>49692000</v>
      </c>
      <c r="X91" s="53">
        <f t="shared" si="9"/>
        <v>14046772000</v>
      </c>
      <c r="Y91" s="53">
        <f t="shared" si="9"/>
        <v>9730000</v>
      </c>
      <c r="Z91" s="53">
        <f t="shared" si="9"/>
        <v>176022673000</v>
      </c>
    </row>
    <row r="92" spans="1:26" s="5" customFormat="1" ht="16.5">
      <c r="A92" s="27"/>
      <c r="B92" s="27"/>
      <c r="C92" s="27"/>
      <c r="D92" s="27"/>
      <c r="E92" s="27"/>
      <c r="F92" s="27"/>
      <c r="G92" s="27"/>
      <c r="H92" s="28"/>
      <c r="I92" s="28"/>
      <c r="J92" s="28"/>
      <c r="K92" s="28"/>
      <c r="L92" s="28"/>
      <c r="M92" s="28"/>
      <c r="N92" s="4"/>
      <c r="O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5" customFormat="1" ht="16.5">
      <c r="A93" s="12"/>
      <c r="B93" s="12"/>
      <c r="C93" s="12"/>
      <c r="D93" s="12"/>
      <c r="E93" s="12"/>
      <c r="F93" s="12"/>
      <c r="G93" s="12"/>
      <c r="H93" s="25"/>
      <c r="I93" s="25"/>
      <c r="J93" s="25"/>
      <c r="K93" s="25"/>
      <c r="L93" s="25"/>
      <c r="M93" s="26"/>
      <c r="N93" s="4"/>
      <c r="O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5" customFormat="1" ht="16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4"/>
      <c r="O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s="5" customFormat="1" ht="16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4"/>
      <c r="O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s="5" customFormat="1" ht="16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4"/>
      <c r="O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s="5" customFormat="1" ht="16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4"/>
      <c r="O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s="5" customFormat="1" ht="16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4"/>
      <c r="O98" s="4"/>
      <c r="Q98" s="4"/>
      <c r="R98" s="4"/>
      <c r="S98" s="4"/>
      <c r="T98" s="4"/>
      <c r="U98" s="4"/>
      <c r="V98" s="4"/>
      <c r="W98" s="4"/>
      <c r="X98" s="4"/>
      <c r="Y98" s="4"/>
      <c r="Z98" s="4"/>
    </row>
  </sheetData>
  <mergeCells count="10">
    <mergeCell ref="Q1:T1"/>
    <mergeCell ref="U1:W1"/>
    <mergeCell ref="P3:P4"/>
    <mergeCell ref="Q3:T3"/>
    <mergeCell ref="U3:Z3"/>
    <mergeCell ref="D1:G1"/>
    <mergeCell ref="H1:J1"/>
    <mergeCell ref="C3:C4"/>
    <mergeCell ref="D3:G3"/>
    <mergeCell ref="H3:M3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geOrder="overThenDown" paperSize="9" scale="8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2013-04-16T11:27:02Z</cp:lastPrinted>
  <dcterms:modified xsi:type="dcterms:W3CDTF">2013-04-16T11:27:03Z</dcterms:modified>
  <cp:category/>
  <cp:version/>
  <cp:contentType/>
  <cp:contentStatus/>
</cp:coreProperties>
</file>