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>
    <definedName name="_xlnm.Print_Area" localSheetId="0">'資產負債表'!$A$1:$N$41</definedName>
  </definedNames>
  <calcPr fullCalcOnLoad="1"/>
</workbook>
</file>

<file path=xl/sharedStrings.xml><?xml version="1.0" encoding="utf-8"?>
<sst xmlns="http://schemas.openxmlformats.org/spreadsheetml/2006/main" count="56" uniqueCount="31">
  <si>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</si>
  <si>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</si>
  <si>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</si>
  <si>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</si>
  <si>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</si>
  <si>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</si>
  <si>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</si>
  <si>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</si>
  <si>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</si>
  <si>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</si>
  <si>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</si>
  <si>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</si>
  <si>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</si>
  <si>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</si>
  <si>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</si>
  <si>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</si>
  <si>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</si>
  <si>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</si>
  <si>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</si>
  <si>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</si>
  <si>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</si>
  <si>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</si>
  <si>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</si>
  <si>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</si>
  <si>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</si>
  <si>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</si>
  <si>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</si>
  <si>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</si>
  <si>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1年</t>
    </r>
  </si>
  <si>
    <t>註：1.本年度信託代理與保證之或有資產與或有負債各為650,000元。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</si>
  <si>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 元。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</si>
</sst>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1" fillId="0" borderId="4" xfId="0" applyNumberFormat="1" applyFont="1" applyBorder="1" applyAlignment="1">
      <alignment/>
    </xf>
    <xf numFmtId="186" fontId="23" fillId="0" borderId="4" xfId="0" applyNumberFormat="1" applyFont="1" applyBorder="1" applyAlignment="1">
      <alignment horizontal="distributed"/>
    </xf>
    <xf numFmtId="186" fontId="24" fillId="0" borderId="4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4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4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6" fontId="12" fillId="0" borderId="5" xfId="0" applyNumberFormat="1" applyFont="1" applyBorder="1" applyAlignment="1">
      <alignment horizontal="distributed" vertical="center"/>
    </xf>
    <xf numFmtId="186" fontId="5" fillId="0" borderId="6" xfId="0" applyNumberFormat="1" applyFont="1" applyBorder="1" applyAlignment="1">
      <alignment horizontal="distributed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10" fillId="0" borderId="4" xfId="0" applyNumberFormat="1" applyFont="1" applyBorder="1" applyAlignment="1">
      <alignment horizontal="left" vertical="center" wrapText="1" indent="2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5" xfId="0" applyNumberFormat="1" applyFont="1" applyBorder="1" applyAlignment="1" quotePrefix="1">
      <alignment horizontal="center" vertical="distributed"/>
    </xf>
    <xf numFmtId="186" fontId="5" fillId="0" borderId="6" xfId="0" applyNumberFormat="1" applyFont="1" applyBorder="1" applyAlignment="1">
      <alignment/>
    </xf>
    <xf numFmtId="186" fontId="0" fillId="0" borderId="0" xfId="0" applyNumberFormat="1" applyBorder="1" applyAlignment="1">
      <alignment horizontal="right"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90" zoomScaleNormal="85" zoomScaleSheetLayoutView="90" workbookViewId="0" topLeftCell="A1">
      <selection activeCell="M10" sqref="M10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48" t="s">
        <v>28</v>
      </c>
      <c r="F2" s="48"/>
      <c r="G2" s="48"/>
      <c r="H2" s="43" t="s">
        <v>27</v>
      </c>
      <c r="I2" s="43"/>
      <c r="J2" s="43"/>
      <c r="M2" s="44" t="s">
        <v>18</v>
      </c>
      <c r="N2" s="44"/>
    </row>
    <row r="3" spans="1:14" s="8" customFormat="1" ht="24.75" customHeight="1">
      <c r="A3" s="42" t="s">
        <v>12</v>
      </c>
      <c r="B3" s="45"/>
      <c r="C3" s="46" t="s">
        <v>2</v>
      </c>
      <c r="D3" s="38" t="s">
        <v>17</v>
      </c>
      <c r="E3" s="40" t="s">
        <v>13</v>
      </c>
      <c r="F3" s="41" t="s">
        <v>14</v>
      </c>
      <c r="G3" s="42"/>
      <c r="H3" s="42" t="s">
        <v>12</v>
      </c>
      <c r="I3" s="45"/>
      <c r="J3" s="46" t="s">
        <v>2</v>
      </c>
      <c r="K3" s="38" t="s">
        <v>17</v>
      </c>
      <c r="L3" s="40" t="s">
        <v>13</v>
      </c>
      <c r="M3" s="41" t="s">
        <v>14</v>
      </c>
      <c r="N3" s="42"/>
    </row>
    <row r="4" spans="1:14" s="8" customFormat="1" ht="22.5" customHeight="1">
      <c r="A4" s="9" t="s">
        <v>15</v>
      </c>
      <c r="B4" s="10" t="s">
        <v>1</v>
      </c>
      <c r="C4" s="47"/>
      <c r="D4" s="39"/>
      <c r="E4" s="39"/>
      <c r="F4" s="11" t="s">
        <v>0</v>
      </c>
      <c r="G4" s="12" t="s">
        <v>1</v>
      </c>
      <c r="H4" s="9" t="s">
        <v>15</v>
      </c>
      <c r="I4" s="10" t="s">
        <v>1</v>
      </c>
      <c r="J4" s="47"/>
      <c r="K4" s="39"/>
      <c r="L4" s="39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2512110.65</v>
      </c>
      <c r="B6" s="34">
        <f>+A6/+A$39*100</f>
        <v>100</v>
      </c>
      <c r="C6" s="36" t="s">
        <v>4</v>
      </c>
      <c r="D6" s="14">
        <f>D8+D13</f>
        <v>1593780.65</v>
      </c>
      <c r="E6" s="14"/>
      <c r="F6" s="14">
        <f>D6-E6</f>
        <v>1593780.65</v>
      </c>
      <c r="G6" s="34">
        <f>+F6/+F$39*100</f>
        <v>100</v>
      </c>
      <c r="H6" s="14">
        <f>H8</f>
        <v>0</v>
      </c>
      <c r="I6" s="14">
        <f>+H6/+H$39*100</f>
        <v>0</v>
      </c>
      <c r="J6" s="24" t="s">
        <v>26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931359</v>
      </c>
      <c r="B8" s="14">
        <f>+A8/+A$39*100</f>
        <v>37.07476022204675</v>
      </c>
      <c r="C8" s="19" t="s">
        <v>5</v>
      </c>
      <c r="D8" s="18">
        <f>SUM(D10)</f>
        <v>931359</v>
      </c>
      <c r="E8" s="18"/>
      <c r="F8" s="14">
        <f>D8-E8</f>
        <v>931359</v>
      </c>
      <c r="G8" s="14">
        <f>+F8/+F$39*100</f>
        <v>58.43708793929705</v>
      </c>
      <c r="H8" s="18">
        <f>SUM(H10:H11)</f>
        <v>0</v>
      </c>
      <c r="I8" s="14">
        <f>+H8/+H$39*100</f>
        <v>0</v>
      </c>
      <c r="J8" s="19" t="s">
        <v>19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931359</v>
      </c>
      <c r="B10" s="16">
        <f>+A10/+A$39*100</f>
        <v>37.07476022204675</v>
      </c>
      <c r="C10" s="21" t="s">
        <v>6</v>
      </c>
      <c r="D10" s="16">
        <v>931359</v>
      </c>
      <c r="E10" s="16"/>
      <c r="F10" s="16">
        <f>D10-E10</f>
        <v>931359</v>
      </c>
      <c r="G10" s="16">
        <f>+F10/+F$39*100</f>
        <v>58.43708793929705</v>
      </c>
      <c r="H10" s="16">
        <v>0</v>
      </c>
      <c r="I10" s="16">
        <f>+H10/+H$39*100</f>
        <v>0</v>
      </c>
      <c r="J10" s="21" t="s">
        <v>20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1580751.65</v>
      </c>
      <c r="B13" s="14">
        <f>+A13/+A$39*100</f>
        <v>62.925239777953244</v>
      </c>
      <c r="C13" s="19" t="s">
        <v>8</v>
      </c>
      <c r="D13" s="18">
        <f>SUM(D15)</f>
        <v>662421.65</v>
      </c>
      <c r="E13" s="18"/>
      <c r="F13" s="14">
        <f>D13-E13</f>
        <v>662421.65</v>
      </c>
      <c r="G13" s="14">
        <f>+F13/+F$39*100</f>
        <v>41.56291206070296</v>
      </c>
      <c r="H13" s="14">
        <f>+H15</f>
        <v>2512110.65</v>
      </c>
      <c r="I13" s="49">
        <f>+H13/+H$39*100</f>
        <v>100</v>
      </c>
      <c r="J13" s="24" t="s">
        <v>21</v>
      </c>
      <c r="K13" s="14">
        <f>+K15</f>
        <v>1593780.65</v>
      </c>
      <c r="L13" s="18"/>
      <c r="M13" s="14">
        <f>K13-L13</f>
        <v>1593780.65</v>
      </c>
      <c r="N13" s="49">
        <f>+M13/+M$39*100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49"/>
      <c r="J14" s="17"/>
      <c r="K14" s="16"/>
      <c r="L14" s="16"/>
      <c r="M14" s="16"/>
      <c r="N14" s="49"/>
    </row>
    <row r="15" spans="1:14" s="20" customFormat="1" ht="24" customHeight="1">
      <c r="A15" s="16">
        <v>1580751.65</v>
      </c>
      <c r="B15" s="16">
        <f>+A15/+A$39*100</f>
        <v>62.925239777953244</v>
      </c>
      <c r="C15" s="21" t="s">
        <v>16</v>
      </c>
      <c r="D15" s="16">
        <v>662421.65</v>
      </c>
      <c r="E15" s="16"/>
      <c r="F15" s="16">
        <f>D15-E15</f>
        <v>662421.65</v>
      </c>
      <c r="G15" s="16">
        <f>+F15/+F$39*100</f>
        <v>41.56291206070296</v>
      </c>
      <c r="H15" s="18">
        <f>SUM(H17:H17)</f>
        <v>2512110.65</v>
      </c>
      <c r="I15" s="49">
        <f>+H15/+H$39*100</f>
        <v>100</v>
      </c>
      <c r="J15" s="25" t="s">
        <v>22</v>
      </c>
      <c r="K15" s="18">
        <f>SUM(K17)</f>
        <v>1593780.65</v>
      </c>
      <c r="L15" s="14"/>
      <c r="M15" s="14">
        <f>K15-L15</f>
        <v>1593780.65</v>
      </c>
      <c r="N15" s="49">
        <f>+M15/+M$39*100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23</v>
      </c>
      <c r="I16" s="49" t="s">
        <v>7</v>
      </c>
      <c r="J16" s="22" t="s">
        <v>7</v>
      </c>
      <c r="K16" s="16" t="s">
        <v>23</v>
      </c>
      <c r="L16" s="16"/>
      <c r="M16" s="16" t="s">
        <v>23</v>
      </c>
      <c r="N16" s="49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2512110.65</v>
      </c>
      <c r="I17" s="50">
        <f>+H17/+H$39*100</f>
        <v>100</v>
      </c>
      <c r="J17" s="17" t="s">
        <v>24</v>
      </c>
      <c r="K17" s="16">
        <v>1593780.65</v>
      </c>
      <c r="L17" s="16"/>
      <c r="M17" s="16">
        <f>K17-L17</f>
        <v>1593780.65</v>
      </c>
      <c r="N17" s="50">
        <f>+M17/+M$39*100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16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16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16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16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16"/>
      <c r="I38" s="16"/>
      <c r="J38" s="17"/>
      <c r="K38" s="16"/>
      <c r="L38" s="16"/>
      <c r="M38" s="16"/>
      <c r="N38" s="16"/>
    </row>
    <row r="39" spans="1:14" s="30" customFormat="1" ht="15.75">
      <c r="A39" s="27">
        <f>A6</f>
        <v>2512110.65</v>
      </c>
      <c r="B39" s="33">
        <v>100</v>
      </c>
      <c r="C39" s="28" t="s">
        <v>3</v>
      </c>
      <c r="D39" s="27">
        <f>D6</f>
        <v>1593780.65</v>
      </c>
      <c r="E39" s="27"/>
      <c r="F39" s="27">
        <f>D39-E39</f>
        <v>1593780.65</v>
      </c>
      <c r="G39" s="33">
        <v>100</v>
      </c>
      <c r="H39" s="27">
        <f>H6+H13</f>
        <v>2512110.65</v>
      </c>
      <c r="I39" s="35">
        <v>100</v>
      </c>
      <c r="J39" s="29" t="s">
        <v>25</v>
      </c>
      <c r="K39" s="27">
        <f>K6+K13</f>
        <v>1593780.65</v>
      </c>
      <c r="L39" s="27"/>
      <c r="M39" s="27">
        <f>M6+M13</f>
        <v>1593780.65</v>
      </c>
      <c r="N39" s="35">
        <v>100</v>
      </c>
    </row>
    <row r="40" s="16" customFormat="1" ht="14.25">
      <c r="A40" s="37" t="s">
        <v>29</v>
      </c>
    </row>
    <row r="41" s="16" customFormat="1" ht="16.5">
      <c r="A41" s="37" t="s">
        <v>30</v>
      </c>
    </row>
    <row r="42" spans="1:7" s="32" customFormat="1" ht="15.75">
      <c r="A42" s="31"/>
      <c r="B42" s="31"/>
      <c r="C42" s="31"/>
      <c r="D42" s="31"/>
      <c r="E42" s="31"/>
      <c r="F42" s="31"/>
      <c r="G42" s="31"/>
    </row>
  </sheetData>
  <mergeCells count="13">
    <mergeCell ref="E2:G2"/>
    <mergeCell ref="A3:B3"/>
    <mergeCell ref="C3:C4"/>
    <mergeCell ref="D3:D4"/>
    <mergeCell ref="E3:E4"/>
    <mergeCell ref="F3:G3"/>
    <mergeCell ref="K3:K4"/>
    <mergeCell ref="L3:L4"/>
    <mergeCell ref="M3:N3"/>
    <mergeCell ref="H2:J2"/>
    <mergeCell ref="M2:N2"/>
    <mergeCell ref="H3:I3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2013-04-25T07:02:55Z</cp:lastPrinted>
  <dcterms:created xsi:type="dcterms:W3CDTF">1997-10-15T09:26:55Z</dcterms:created>
  <dcterms:modified xsi:type="dcterms:W3CDTF">2013-04-25T07:06:27Z</dcterms:modified>
  <cp:category/>
  <cp:version/>
  <cp:contentType/>
  <cp:contentStatus/>
</cp:coreProperties>
</file>