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表五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'表五'!$A$1:$I$44</definedName>
    <definedName name="Print_Area_MI">#REF!</definedName>
    <definedName name="_xlnm.Print_Titles" localSheetId="0">'表五'!$1:$4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<sst xmlns="http://schemas.openxmlformats.org/spreadsheetml/2006/main" count="51" uniqueCount="51">
  <si>
    <t>單位：百萬元</t>
  </si>
  <si>
    <t>可  支  用  預  算  數</t>
  </si>
  <si>
    <t>行政院主管</t>
  </si>
  <si>
    <t xml:space="preserve">  1.中央銀行</t>
  </si>
  <si>
    <t>經濟部主管</t>
  </si>
  <si>
    <t xml:space="preserve">  2.臺灣糖業股份有限公司</t>
  </si>
  <si>
    <t xml:space="preserve">  3.中國造船股份有限公司</t>
  </si>
  <si>
    <t xml:space="preserve">  4.中國石油股份有限公司</t>
  </si>
  <si>
    <t xml:space="preserve">  5.臺灣電力股份有限公司</t>
  </si>
  <si>
    <t xml:space="preserve">  6.漢翔航空工業股份有限公司</t>
  </si>
  <si>
    <t xml:space="preserve">  7.唐榮鐵工廠股份有限公司</t>
  </si>
  <si>
    <t xml:space="preserve">  8.臺灣省自來水股份有限公司</t>
  </si>
  <si>
    <t>財政部主管</t>
  </si>
  <si>
    <t xml:space="preserve">  9.中國輸出入銀行</t>
  </si>
  <si>
    <t xml:space="preserve">  10.中央信託局</t>
  </si>
  <si>
    <t xml:space="preserve">  11.中央存款保險股份有限公司</t>
  </si>
  <si>
    <t xml:space="preserve">  12.臺灣銀行</t>
  </si>
  <si>
    <t xml:space="preserve">  13.臺灣土地銀行</t>
  </si>
  <si>
    <t xml:space="preserve">  14.合作金庫銀行公司</t>
  </si>
  <si>
    <t xml:space="preserve">  15.財政部印刷廠</t>
  </si>
  <si>
    <t xml:space="preserve"> </t>
  </si>
  <si>
    <t xml:space="preserve">  16.臺灣菸酒公司</t>
  </si>
  <si>
    <t>交通部主管</t>
  </si>
  <si>
    <t xml:space="preserve">  17.中華郵政公司</t>
  </si>
  <si>
    <t xml:space="preserve">  18.中華電信股份有限公司</t>
  </si>
  <si>
    <t xml:space="preserve">  19.臺灣鐵路管理局</t>
  </si>
  <si>
    <t xml:space="preserve">  20.基隆港務局</t>
  </si>
  <si>
    <t xml:space="preserve">  21.臺中港務局</t>
  </si>
  <si>
    <t xml:space="preserve">  22.高雄港務局</t>
  </si>
  <si>
    <t xml:space="preserve">  23.花蓮港務局</t>
  </si>
  <si>
    <t>國軍退除役官兵輔導委員會主管</t>
  </si>
  <si>
    <t xml:space="preserve">  24.榮民工程股份有限公司</t>
  </si>
  <si>
    <t>勞工委員會主管</t>
  </si>
  <si>
    <t xml:space="preserve">  25.勞工保險局</t>
  </si>
  <si>
    <t>衛生署主管</t>
  </si>
  <si>
    <t xml:space="preserve">  26.中央健康保險局</t>
  </si>
  <si>
    <t>合           計</t>
  </si>
  <si>
    <t>９３年度國營事業固定資產投資計畫預算截至93年6月底執行情形表</t>
  </si>
  <si>
    <r>
      <t>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稱</t>
    </r>
  </si>
  <si>
    <r>
      <t>累計分配數</t>
    </r>
    <r>
      <rPr>
        <sz val="12"/>
        <color indexed="8"/>
        <rFont val="標楷體"/>
        <family val="4"/>
      </rPr>
      <t xml:space="preserve">
(5)</t>
    </r>
  </si>
  <si>
    <r>
      <t>累計執行數</t>
    </r>
    <r>
      <rPr>
        <sz val="12"/>
        <color indexed="8"/>
        <rFont val="標楷體"/>
        <family val="4"/>
      </rPr>
      <t xml:space="preserve">
(6)</t>
    </r>
  </si>
  <si>
    <r>
      <t xml:space="preserve">占可支用
預算數％
</t>
    </r>
    <r>
      <rPr>
        <sz val="12"/>
        <color indexed="8"/>
        <rFont val="標楷體"/>
        <family val="4"/>
      </rPr>
      <t>(7)=(6)/(4)</t>
    </r>
  </si>
  <si>
    <r>
      <t xml:space="preserve">占累計
分配數％
</t>
    </r>
    <r>
      <rPr>
        <sz val="12"/>
        <color indexed="8"/>
        <rFont val="標楷體"/>
        <family val="4"/>
      </rPr>
      <t>(8)=(6)/(5)</t>
    </r>
  </si>
  <si>
    <r>
      <t>以前年度
保留數</t>
    </r>
    <r>
      <rPr>
        <sz val="12"/>
        <color indexed="8"/>
        <rFont val="標楷體"/>
        <family val="4"/>
      </rPr>
      <t xml:space="preserve">
(1)</t>
    </r>
  </si>
  <si>
    <r>
      <t>本年度
預算數</t>
    </r>
    <r>
      <rPr>
        <sz val="12"/>
        <color indexed="8"/>
        <rFont val="標楷體"/>
        <family val="4"/>
      </rPr>
      <t xml:space="preserve">
(2)</t>
    </r>
  </si>
  <si>
    <r>
      <t>本年度奉准
先行辦理數</t>
    </r>
    <r>
      <rPr>
        <sz val="12"/>
        <color indexed="8"/>
        <rFont val="標楷體"/>
        <family val="4"/>
      </rPr>
      <t xml:space="preserve">
(3)</t>
    </r>
  </si>
  <si>
    <r>
      <t>合計</t>
    </r>
    <r>
      <rPr>
        <sz val="12"/>
        <color indexed="8"/>
        <rFont val="標楷體"/>
        <family val="4"/>
      </rPr>
      <t xml:space="preserve">
</t>
    </r>
    <r>
      <rPr>
        <sz val="11"/>
        <color indexed="8"/>
        <rFont val="標楷體"/>
        <family val="4"/>
      </rPr>
      <t>(4)=(1)+(2)+(3)</t>
    </r>
  </si>
  <si>
    <r>
      <t>註：</t>
    </r>
    <r>
      <rPr>
        <sz val="15"/>
        <rFont val="Times New Roman"/>
        <family val="1"/>
      </rPr>
      <t>1.</t>
    </r>
    <r>
      <rPr>
        <sz val="15"/>
        <rFont val="標楷體"/>
        <family val="4"/>
      </rPr>
      <t>本表數據係以新臺幣百萬元為列計單位，若有數據但未達百萬元者，則以</t>
    </r>
    <r>
      <rPr>
        <sz val="15"/>
        <rFont val="Times New Roman"/>
        <family val="1"/>
      </rPr>
      <t>"-"</t>
    </r>
    <r>
      <rPr>
        <sz val="15"/>
        <rFont val="標楷體"/>
        <family val="4"/>
      </rPr>
      <t>符號表示；占預算</t>
    </r>
    <r>
      <rPr>
        <sz val="15"/>
        <rFont val="Times New Roman"/>
        <family val="1"/>
      </rPr>
      <t>%</t>
    </r>
    <r>
      <rPr>
        <sz val="15"/>
        <rFont val="標楷體"/>
        <family val="4"/>
      </rPr>
      <t>、占分配</t>
    </r>
    <r>
      <rPr>
        <sz val="15"/>
        <rFont val="Times New Roman"/>
        <family val="1"/>
      </rPr>
      <t>%</t>
    </r>
    <r>
      <rPr>
        <sz val="15"/>
        <rFont val="標楷體"/>
        <family val="4"/>
      </rPr>
      <t>係按實際執行數</t>
    </r>
    <r>
      <rPr>
        <sz val="15"/>
        <rFont val="Times New Roman"/>
        <family val="1"/>
      </rPr>
      <t>(</t>
    </r>
    <r>
      <rPr>
        <sz val="15"/>
        <rFont val="標楷體"/>
        <family val="4"/>
      </rPr>
      <t>即以元</t>
    </r>
    <r>
      <rPr>
        <sz val="15"/>
        <rFont val="Times New Roman"/>
        <family val="1"/>
      </rPr>
      <t>)</t>
    </r>
    <r>
      <rPr>
        <sz val="15"/>
        <rFont val="標楷體"/>
        <family val="4"/>
      </rPr>
      <t>等核算列示。</t>
    </r>
  </si>
  <si>
    <r>
      <t xml:space="preserve">        2.</t>
    </r>
    <r>
      <rPr>
        <sz val="15"/>
        <rFont val="標楷體"/>
        <family val="4"/>
      </rPr>
      <t>本表不含台電公司核四計畫（原計畫投資總額</t>
    </r>
    <r>
      <rPr>
        <sz val="15"/>
        <rFont val="Times New Roman"/>
        <family val="1"/>
      </rPr>
      <t>1,080</t>
    </r>
    <r>
      <rPr>
        <sz val="15"/>
        <rFont val="標楷體"/>
        <family val="4"/>
      </rPr>
      <t>億元，</t>
    </r>
    <r>
      <rPr>
        <sz val="15"/>
        <rFont val="Times New Roman"/>
        <family val="1"/>
      </rPr>
      <t>75-82</t>
    </r>
    <r>
      <rPr>
        <sz val="15"/>
        <rFont val="標楷體"/>
        <family val="4"/>
      </rPr>
      <t>年度追加</t>
    </r>
    <r>
      <rPr>
        <sz val="15"/>
        <rFont val="Times New Roman"/>
        <family val="1"/>
      </rPr>
      <t>704</t>
    </r>
    <r>
      <rPr>
        <sz val="15"/>
        <rFont val="標楷體"/>
        <family val="4"/>
      </rPr>
      <t>億元，</t>
    </r>
    <r>
      <rPr>
        <sz val="15"/>
        <rFont val="Times New Roman"/>
        <family val="1"/>
      </rPr>
      <t>83</t>
    </r>
    <r>
      <rPr>
        <sz val="15"/>
        <rFont val="標楷體"/>
        <family val="4"/>
      </rPr>
      <t>年度計畫變更減列</t>
    </r>
    <r>
      <rPr>
        <sz val="15"/>
        <rFont val="Times New Roman"/>
        <family val="1"/>
      </rPr>
      <t>87</t>
    </r>
    <r>
      <rPr>
        <sz val="15"/>
        <rFont val="標楷體"/>
        <family val="4"/>
      </rPr>
      <t>億元，合計為</t>
    </r>
    <r>
      <rPr>
        <sz val="15"/>
        <rFont val="Times New Roman"/>
        <family val="1"/>
      </rPr>
      <t>1,697</t>
    </r>
    <r>
      <rPr>
        <sz val="15"/>
        <rFont val="標楷體"/>
        <family val="4"/>
      </rPr>
      <t>億元；截至九十二年度</t>
    </r>
    <r>
      <rPr>
        <sz val="15"/>
        <rFont val="Times New Roman"/>
        <family val="1"/>
      </rPr>
      <t xml:space="preserve">         </t>
    </r>
  </si>
  <si>
    <r>
      <t xml:space="preserve">           </t>
    </r>
    <r>
      <rPr>
        <sz val="15"/>
        <rFont val="標楷體"/>
        <family val="4"/>
      </rPr>
      <t>決算，已編列預算</t>
    </r>
    <r>
      <rPr>
        <sz val="15"/>
        <rFont val="Times New Roman"/>
        <family val="1"/>
      </rPr>
      <t xml:space="preserve"> 1,239</t>
    </r>
    <r>
      <rPr>
        <sz val="15"/>
        <rFont val="標楷體"/>
        <family val="4"/>
      </rPr>
      <t>億元，累計支用數</t>
    </r>
    <r>
      <rPr>
        <sz val="15"/>
        <rFont val="Times New Roman"/>
        <family val="1"/>
      </rPr>
      <t>1,032</t>
    </r>
    <r>
      <rPr>
        <sz val="15"/>
        <rFont val="標楷體"/>
        <family val="4"/>
      </rPr>
      <t>億元，保留數</t>
    </r>
    <r>
      <rPr>
        <sz val="15"/>
        <rFont val="Times New Roman"/>
        <family val="1"/>
      </rPr>
      <t>207</t>
    </r>
    <r>
      <rPr>
        <sz val="15"/>
        <rFont val="標楷體"/>
        <family val="4"/>
      </rPr>
      <t>億元；九十三年度可支用預算數</t>
    </r>
    <r>
      <rPr>
        <sz val="15"/>
        <rFont val="Times New Roman"/>
        <family val="1"/>
      </rPr>
      <t>246</t>
    </r>
    <r>
      <rPr>
        <sz val="15"/>
        <rFont val="標楷體"/>
        <family val="4"/>
      </rPr>
      <t>億元，截至六月底止累計分配數</t>
    </r>
    <r>
      <rPr>
        <sz val="15"/>
        <rFont val="Times New Roman"/>
        <family val="1"/>
      </rPr>
      <t>61</t>
    </r>
    <r>
      <rPr>
        <sz val="15"/>
        <rFont val="標楷體"/>
        <family val="4"/>
      </rPr>
      <t>億元，累計實</t>
    </r>
  </si>
  <si>
    <r>
      <t xml:space="preserve">           </t>
    </r>
    <r>
      <rPr>
        <sz val="15"/>
        <rFont val="標楷體"/>
        <family val="4"/>
      </rPr>
      <t>支數</t>
    </r>
    <r>
      <rPr>
        <sz val="15"/>
        <rFont val="Times New Roman"/>
        <family val="1"/>
      </rPr>
      <t>66</t>
    </r>
    <r>
      <rPr>
        <sz val="15"/>
        <rFont val="標楷體"/>
        <family val="4"/>
      </rPr>
      <t>億元，占可支用預算數之</t>
    </r>
    <r>
      <rPr>
        <sz val="15"/>
        <rFont val="Times New Roman"/>
        <family val="1"/>
      </rPr>
      <t>27</t>
    </r>
    <r>
      <rPr>
        <sz val="15"/>
        <rFont val="標楷體"/>
        <family val="4"/>
      </rPr>
      <t>％。</t>
    </r>
    <r>
      <rPr>
        <sz val="15"/>
        <rFont val="Times New Roman"/>
        <family val="1"/>
      </rPr>
      <t xml:space="preserve">)               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</si>
</sst>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</numFmts>
  <fonts count="30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b/>
      <sz val="23"/>
      <color indexed="8"/>
      <name val="標楷體"/>
      <family val="4"/>
    </font>
    <font>
      <sz val="11"/>
      <name val="標楷體"/>
      <family val="4"/>
    </font>
    <font>
      <sz val="10"/>
      <color indexed="8"/>
      <name val="細明體"/>
      <family val="3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1"/>
      <color indexed="8"/>
      <name val="標楷體"/>
      <family val="4"/>
    </font>
    <font>
      <b/>
      <sz val="18"/>
      <color indexed="8"/>
      <name val="標楷體"/>
      <family val="4"/>
    </font>
    <font>
      <sz val="18"/>
      <name val="Times New Roman"/>
      <family val="1"/>
    </font>
    <font>
      <sz val="11"/>
      <color indexed="8"/>
      <name val="ARIAL"/>
      <family val="2"/>
    </font>
    <font>
      <sz val="18"/>
      <color indexed="8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4" fillId="0" borderId="0" applyBorder="0" applyAlignment="0">
      <protection/>
    </xf>
    <xf numFmtId="176" fontId="5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20">
      <alignment vertical="top"/>
      <protection/>
    </xf>
    <xf numFmtId="0" fontId="15" fillId="0" borderId="0" xfId="20" applyFont="1" applyAlignment="1">
      <alignment horizontal="right"/>
      <protection/>
    </xf>
    <xf numFmtId="0" fontId="17" fillId="0" borderId="1" xfId="20" applyFont="1" applyBorder="1" applyAlignment="1">
      <alignment horizontal="center" vertical="center" wrapText="1"/>
      <protection/>
    </xf>
    <xf numFmtId="0" fontId="21" fillId="0" borderId="0" xfId="20" applyFont="1" applyBorder="1">
      <alignment vertical="top"/>
      <protection/>
    </xf>
    <xf numFmtId="0" fontId="21" fillId="0" borderId="0" xfId="20" applyFont="1">
      <alignment vertical="top"/>
      <protection/>
    </xf>
    <xf numFmtId="0" fontId="23" fillId="0" borderId="1" xfId="20" applyFont="1" applyBorder="1" applyAlignment="1">
      <alignment vertical="top" wrapText="1"/>
      <protection/>
    </xf>
    <xf numFmtId="41" fontId="24" fillId="0" borderId="1" xfId="21" applyNumberFormat="1" applyFont="1" applyFill="1" applyBorder="1" applyAlignment="1" applyProtection="1" quotePrefix="1">
      <alignment horizontal="right" vertical="center" wrapText="1"/>
      <protection locked="0"/>
    </xf>
    <xf numFmtId="0" fontId="25" fillId="0" borderId="0" xfId="20" applyFont="1" applyBorder="1">
      <alignment vertical="top"/>
      <protection/>
    </xf>
    <xf numFmtId="0" fontId="25" fillId="0" borderId="0" xfId="20" applyFont="1">
      <alignment vertical="top"/>
      <protection/>
    </xf>
    <xf numFmtId="0" fontId="26" fillId="0" borderId="1" xfId="20" applyFont="1" applyBorder="1" applyAlignment="1">
      <alignment vertical="top" wrapText="1"/>
      <protection/>
    </xf>
    <xf numFmtId="0" fontId="26" fillId="0" borderId="1" xfId="20" applyFont="1" applyBorder="1" applyAlignment="1">
      <alignment vertical="center" wrapText="1"/>
      <protection/>
    </xf>
    <xf numFmtId="0" fontId="25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/>
      <protection/>
    </xf>
    <xf numFmtId="0" fontId="28" fillId="0" borderId="0" xfId="0" applyFont="1" applyAlignment="1" applyProtection="1">
      <alignment/>
      <protection locked="0"/>
    </xf>
    <xf numFmtId="0" fontId="9" fillId="0" borderId="0" xfId="20" applyFont="1" applyProtection="1">
      <alignment vertical="top"/>
      <protection locked="0"/>
    </xf>
    <xf numFmtId="0" fontId="9" fillId="0" borderId="0" xfId="20" applyFont="1" applyFill="1" applyProtection="1">
      <alignment vertical="top"/>
      <protection locked="0"/>
    </xf>
    <xf numFmtId="0" fontId="29" fillId="0" borderId="0" xfId="20" applyFont="1">
      <alignment vertical="top"/>
      <protection/>
    </xf>
    <xf numFmtId="0" fontId="27" fillId="0" borderId="0" xfId="0" applyFont="1" applyAlignment="1" applyProtection="1">
      <alignment/>
      <protection locked="0"/>
    </xf>
    <xf numFmtId="0" fontId="7" fillId="0" borderId="0" xfId="20" applyFont="1" applyProtection="1">
      <alignment vertical="top"/>
      <protection locked="0"/>
    </xf>
    <xf numFmtId="0" fontId="7" fillId="0" borderId="0" xfId="20" applyFont="1" applyFill="1" applyProtection="1">
      <alignment vertical="top"/>
      <protection locked="0"/>
    </xf>
    <xf numFmtId="0" fontId="27" fillId="0" borderId="0" xfId="2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Border="1" applyAlignment="1" applyProtection="1">
      <alignment horizontal="left" vertical="center"/>
      <protection locked="0"/>
    </xf>
    <xf numFmtId="0" fontId="19" fillId="0" borderId="1" xfId="21" applyFont="1" applyFill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 wrapText="1"/>
      <protection/>
    </xf>
    <xf numFmtId="0" fontId="20" fillId="0" borderId="1" xfId="20" applyFont="1" applyBorder="1" applyAlignment="1">
      <alignment horizontal="center" vertical="center" wrapText="1"/>
      <protection/>
    </xf>
    <xf numFmtId="0" fontId="17" fillId="0" borderId="1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17" fillId="0" borderId="2" xfId="20" applyFont="1" applyBorder="1" applyAlignment="1">
      <alignment horizontal="center" vertical="center" wrapText="1"/>
      <protection/>
    </xf>
    <xf numFmtId="0" fontId="20" fillId="0" borderId="3" xfId="20" applyFont="1" applyBorder="1" applyAlignment="1">
      <alignment horizontal="center" vertical="center" wrapText="1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一般_九十三第二季--附表(附屬單位)" xfId="20"/>
    <cellStyle name="一般_表五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6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showOutlineSymbols="0" zoomScale="75" zoomScaleNormal="75" zoomScaleSheetLayoutView="75" workbookViewId="0" topLeftCell="B1">
      <selection activeCell="D7" sqref="D7"/>
    </sheetView>
  </sheetViews>
  <sheetFormatPr defaultColWidth="9.00390625" defaultRowHeight="12.75" customHeight="1"/>
  <cols>
    <col min="1" max="1" width="50.25390625" style="1" customWidth="1"/>
    <col min="2" max="3" width="19.75390625" style="1" customWidth="1"/>
    <col min="4" max="4" width="18.25390625" style="1" customWidth="1"/>
    <col min="5" max="5" width="20.00390625" style="1" customWidth="1"/>
    <col min="6" max="6" width="17.25390625" style="1" customWidth="1"/>
    <col min="7" max="7" width="17.00390625" style="1" customWidth="1"/>
    <col min="8" max="8" width="16.125" style="1" customWidth="1"/>
    <col min="9" max="9" width="15.375" style="1" customWidth="1"/>
    <col min="10" max="16384" width="5.875" style="1" customWidth="1"/>
  </cols>
  <sheetData>
    <row r="1" spans="1:9" ht="36.75" customHeight="1">
      <c r="A1" s="28" t="s">
        <v>37</v>
      </c>
      <c r="B1" s="29"/>
      <c r="C1" s="29"/>
      <c r="D1" s="29"/>
      <c r="E1" s="29"/>
      <c r="F1" s="29"/>
      <c r="G1" s="29"/>
      <c r="H1" s="29"/>
      <c r="I1" s="30"/>
    </row>
    <row r="2" ht="20.25" customHeight="1">
      <c r="I2" s="2" t="s">
        <v>0</v>
      </c>
    </row>
    <row r="3" spans="1:10" s="5" customFormat="1" ht="28.5" customHeight="1">
      <c r="A3" s="27" t="s">
        <v>38</v>
      </c>
      <c r="B3" s="24" t="s">
        <v>1</v>
      </c>
      <c r="C3" s="24"/>
      <c r="D3" s="24"/>
      <c r="E3" s="24"/>
      <c r="F3" s="25" t="s">
        <v>39</v>
      </c>
      <c r="G3" s="31" t="s">
        <v>40</v>
      </c>
      <c r="H3" s="31" t="s">
        <v>41</v>
      </c>
      <c r="I3" s="31" t="s">
        <v>42</v>
      </c>
      <c r="J3" s="4"/>
    </row>
    <row r="4" spans="1:10" s="5" customFormat="1" ht="64.5" customHeight="1">
      <c r="A4" s="27"/>
      <c r="B4" s="3" t="s">
        <v>43</v>
      </c>
      <c r="C4" s="3" t="s">
        <v>44</v>
      </c>
      <c r="D4" s="3" t="s">
        <v>45</v>
      </c>
      <c r="E4" s="3" t="s">
        <v>46</v>
      </c>
      <c r="F4" s="26"/>
      <c r="G4" s="32"/>
      <c r="H4" s="32"/>
      <c r="I4" s="32"/>
      <c r="J4" s="4"/>
    </row>
    <row r="5" spans="1:10" s="9" customFormat="1" ht="28.5" customHeight="1">
      <c r="A5" s="6" t="s">
        <v>2</v>
      </c>
      <c r="B5" s="7"/>
      <c r="C5" s="7">
        <f>C6</f>
        <v>161</v>
      </c>
      <c r="D5" s="7"/>
      <c r="E5" s="7">
        <f aca="true" t="shared" si="0" ref="E5:E38">SUM(B5:D5)</f>
        <v>161</v>
      </c>
      <c r="F5" s="7">
        <f>F6</f>
        <v>40</v>
      </c>
      <c r="G5" s="7">
        <f>G6</f>
        <v>44</v>
      </c>
      <c r="H5" s="7">
        <f aca="true" t="shared" si="1" ref="H5:H38">IF(E5&gt;0,ROUND(G5/E5*100,4),0)</f>
        <v>27.3292</v>
      </c>
      <c r="I5" s="7">
        <f aca="true" t="shared" si="2" ref="I5:I38">IF(F5&gt;0,ROUND(G5/F5*100,4),0)</f>
        <v>110</v>
      </c>
      <c r="J5" s="8"/>
    </row>
    <row r="6" spans="1:10" s="9" customFormat="1" ht="28.5" customHeight="1">
      <c r="A6" s="10" t="s">
        <v>3</v>
      </c>
      <c r="B6" s="7"/>
      <c r="C6" s="7">
        <v>161</v>
      </c>
      <c r="D6" s="7"/>
      <c r="E6" s="7">
        <f t="shared" si="0"/>
        <v>161</v>
      </c>
      <c r="F6" s="7">
        <v>40</v>
      </c>
      <c r="G6" s="7">
        <v>44</v>
      </c>
      <c r="H6" s="7">
        <f t="shared" si="1"/>
        <v>27.3292</v>
      </c>
      <c r="I6" s="7">
        <f t="shared" si="2"/>
        <v>110</v>
      </c>
      <c r="J6" s="8"/>
    </row>
    <row r="7" spans="1:10" s="9" customFormat="1" ht="28.5" customHeight="1">
      <c r="A7" s="6" t="s">
        <v>4</v>
      </c>
      <c r="B7" s="7">
        <f>SUM(B8:B14)</f>
        <v>5484</v>
      </c>
      <c r="C7" s="7">
        <f>SUM(C8:C14)</f>
        <v>128222</v>
      </c>
      <c r="D7" s="7">
        <f>SUM(D8:D14)</f>
        <v>330</v>
      </c>
      <c r="E7" s="7">
        <f t="shared" si="0"/>
        <v>134036</v>
      </c>
      <c r="F7" s="7">
        <f>SUM(F8:F14)</f>
        <v>56979</v>
      </c>
      <c r="G7" s="7">
        <f>SUM(G8:G14)</f>
        <v>51491</v>
      </c>
      <c r="H7" s="7">
        <f t="shared" si="1"/>
        <v>38.4158</v>
      </c>
      <c r="I7" s="7">
        <f t="shared" si="2"/>
        <v>90.3684</v>
      </c>
      <c r="J7" s="8"/>
    </row>
    <row r="8" spans="1:10" s="9" customFormat="1" ht="28.5" customHeight="1">
      <c r="A8" s="10" t="s">
        <v>5</v>
      </c>
      <c r="B8" s="7">
        <v>527</v>
      </c>
      <c r="C8" s="7">
        <v>1936</v>
      </c>
      <c r="D8" s="7"/>
      <c r="E8" s="7">
        <f t="shared" si="0"/>
        <v>2463</v>
      </c>
      <c r="F8" s="7">
        <v>802</v>
      </c>
      <c r="G8" s="7">
        <v>663</v>
      </c>
      <c r="H8" s="7">
        <f t="shared" si="1"/>
        <v>26.9184</v>
      </c>
      <c r="I8" s="7">
        <f t="shared" si="2"/>
        <v>82.6683</v>
      </c>
      <c r="J8" s="8"/>
    </row>
    <row r="9" spans="1:10" s="9" customFormat="1" ht="28.5" customHeight="1">
      <c r="A9" s="10" t="s">
        <v>6</v>
      </c>
      <c r="B9" s="7"/>
      <c r="C9" s="7">
        <v>216</v>
      </c>
      <c r="D9" s="7"/>
      <c r="E9" s="7">
        <f t="shared" si="0"/>
        <v>216</v>
      </c>
      <c r="F9" s="7">
        <v>14</v>
      </c>
      <c r="G9" s="7">
        <v>12</v>
      </c>
      <c r="H9" s="7">
        <f t="shared" si="1"/>
        <v>5.5556</v>
      </c>
      <c r="I9" s="7">
        <f t="shared" si="2"/>
        <v>85.7143</v>
      </c>
      <c r="J9" s="8"/>
    </row>
    <row r="10" spans="1:10" s="9" customFormat="1" ht="28.5" customHeight="1">
      <c r="A10" s="10" t="s">
        <v>7</v>
      </c>
      <c r="B10" s="7">
        <v>579</v>
      </c>
      <c r="C10" s="7">
        <v>5678</v>
      </c>
      <c r="D10" s="7"/>
      <c r="E10" s="7">
        <f t="shared" si="0"/>
        <v>6257</v>
      </c>
      <c r="F10" s="7">
        <v>2239</v>
      </c>
      <c r="G10" s="7">
        <v>1739</v>
      </c>
      <c r="H10" s="7">
        <f t="shared" si="1"/>
        <v>27.7929</v>
      </c>
      <c r="I10" s="7">
        <f t="shared" si="2"/>
        <v>77.6686</v>
      </c>
      <c r="J10" s="8"/>
    </row>
    <row r="11" spans="1:10" s="9" customFormat="1" ht="28.5" customHeight="1">
      <c r="A11" s="10" t="s">
        <v>8</v>
      </c>
      <c r="B11" s="7">
        <v>627</v>
      </c>
      <c r="C11" s="7">
        <v>114674</v>
      </c>
      <c r="D11" s="7"/>
      <c r="E11" s="7">
        <f t="shared" si="0"/>
        <v>115301</v>
      </c>
      <c r="F11" s="7">
        <v>51573</v>
      </c>
      <c r="G11" s="7">
        <v>47332</v>
      </c>
      <c r="H11" s="7">
        <f t="shared" si="1"/>
        <v>41.0508</v>
      </c>
      <c r="I11" s="7">
        <f t="shared" si="2"/>
        <v>91.7767</v>
      </c>
      <c r="J11" s="8"/>
    </row>
    <row r="12" spans="1:10" s="9" customFormat="1" ht="28.5" customHeight="1">
      <c r="A12" s="10" t="s">
        <v>9</v>
      </c>
      <c r="B12" s="7">
        <v>53</v>
      </c>
      <c r="C12" s="7">
        <v>307</v>
      </c>
      <c r="D12" s="7">
        <v>330</v>
      </c>
      <c r="E12" s="7">
        <f t="shared" si="0"/>
        <v>690</v>
      </c>
      <c r="F12" s="7">
        <v>100</v>
      </c>
      <c r="G12" s="7">
        <v>50</v>
      </c>
      <c r="H12" s="7">
        <f t="shared" si="1"/>
        <v>7.2464</v>
      </c>
      <c r="I12" s="7">
        <f t="shared" si="2"/>
        <v>50</v>
      </c>
      <c r="J12" s="8"/>
    </row>
    <row r="13" spans="1:10" s="13" customFormat="1" ht="28.5" customHeight="1">
      <c r="A13" s="11" t="s">
        <v>10</v>
      </c>
      <c r="B13" s="7">
        <v>192</v>
      </c>
      <c r="C13" s="7">
        <v>40</v>
      </c>
      <c r="D13" s="7"/>
      <c r="E13" s="7">
        <f t="shared" si="0"/>
        <v>232</v>
      </c>
      <c r="F13" s="7">
        <v>62</v>
      </c>
      <c r="G13" s="7">
        <v>46</v>
      </c>
      <c r="H13" s="7">
        <f t="shared" si="1"/>
        <v>19.8276</v>
      </c>
      <c r="I13" s="7">
        <f t="shared" si="2"/>
        <v>74.1935</v>
      </c>
      <c r="J13" s="12"/>
    </row>
    <row r="14" spans="1:10" s="9" customFormat="1" ht="28.5" customHeight="1">
      <c r="A14" s="10" t="s">
        <v>11</v>
      </c>
      <c r="B14" s="7">
        <v>3506</v>
      </c>
      <c r="C14" s="7">
        <v>5371</v>
      </c>
      <c r="D14" s="7"/>
      <c r="E14" s="7">
        <f t="shared" si="0"/>
        <v>8877</v>
      </c>
      <c r="F14" s="7">
        <v>2189</v>
      </c>
      <c r="G14" s="7">
        <v>1649</v>
      </c>
      <c r="H14" s="7">
        <f t="shared" si="1"/>
        <v>18.5761</v>
      </c>
      <c r="I14" s="7">
        <f t="shared" si="2"/>
        <v>75.3312</v>
      </c>
      <c r="J14" s="8"/>
    </row>
    <row r="15" spans="1:10" s="9" customFormat="1" ht="28.5" customHeight="1">
      <c r="A15" s="6" t="s">
        <v>12</v>
      </c>
      <c r="B15" s="7">
        <f>SUM(B16:B23)</f>
        <v>220</v>
      </c>
      <c r="C15" s="7">
        <f>SUM(C16:C23)</f>
        <v>4235</v>
      </c>
      <c r="D15" s="7">
        <f>SUM(D16:D23)</f>
        <v>24</v>
      </c>
      <c r="E15" s="7">
        <f t="shared" si="0"/>
        <v>4479</v>
      </c>
      <c r="F15" s="7">
        <f>SUM(F16:F23)</f>
        <v>1788</v>
      </c>
      <c r="G15" s="7">
        <f>SUM(G16:G23)</f>
        <v>1010</v>
      </c>
      <c r="H15" s="7">
        <f t="shared" si="1"/>
        <v>22.5497</v>
      </c>
      <c r="I15" s="7">
        <f t="shared" si="2"/>
        <v>56.4877</v>
      </c>
      <c r="J15" s="8"/>
    </row>
    <row r="16" spans="1:10" s="9" customFormat="1" ht="28.5" customHeight="1">
      <c r="A16" s="10" t="s">
        <v>13</v>
      </c>
      <c r="B16" s="7"/>
      <c r="C16" s="7">
        <v>4</v>
      </c>
      <c r="D16" s="7"/>
      <c r="E16" s="7">
        <f t="shared" si="0"/>
        <v>4</v>
      </c>
      <c r="F16" s="7">
        <v>2</v>
      </c>
      <c r="G16" s="7">
        <v>2</v>
      </c>
      <c r="H16" s="7">
        <f t="shared" si="1"/>
        <v>50</v>
      </c>
      <c r="I16" s="7">
        <f t="shared" si="2"/>
        <v>100</v>
      </c>
      <c r="J16" s="8"/>
    </row>
    <row r="17" spans="1:10" s="9" customFormat="1" ht="28.5" customHeight="1">
      <c r="A17" s="10" t="s">
        <v>14</v>
      </c>
      <c r="B17" s="7">
        <v>0</v>
      </c>
      <c r="C17" s="7">
        <v>82</v>
      </c>
      <c r="D17" s="7">
        <v>24</v>
      </c>
      <c r="E17" s="7">
        <f t="shared" si="0"/>
        <v>106</v>
      </c>
      <c r="F17" s="7">
        <v>34</v>
      </c>
      <c r="G17" s="7">
        <v>55</v>
      </c>
      <c r="H17" s="7">
        <f t="shared" si="1"/>
        <v>51.8868</v>
      </c>
      <c r="I17" s="7">
        <f t="shared" si="2"/>
        <v>161.7647</v>
      </c>
      <c r="J17" s="8"/>
    </row>
    <row r="18" spans="1:10" s="9" customFormat="1" ht="28.5" customHeight="1">
      <c r="A18" s="10" t="s">
        <v>15</v>
      </c>
      <c r="B18" s="7"/>
      <c r="C18" s="7">
        <v>14</v>
      </c>
      <c r="D18" s="7"/>
      <c r="E18" s="7">
        <f t="shared" si="0"/>
        <v>14</v>
      </c>
      <c r="F18" s="7">
        <v>7</v>
      </c>
      <c r="G18" s="7">
        <v>4</v>
      </c>
      <c r="H18" s="7">
        <f t="shared" si="1"/>
        <v>28.5714</v>
      </c>
      <c r="I18" s="7">
        <f t="shared" si="2"/>
        <v>57.1429</v>
      </c>
      <c r="J18" s="8"/>
    </row>
    <row r="19" spans="1:10" s="9" customFormat="1" ht="28.5" customHeight="1">
      <c r="A19" s="10" t="s">
        <v>16</v>
      </c>
      <c r="B19" s="7">
        <v>19</v>
      </c>
      <c r="C19" s="7">
        <v>1588</v>
      </c>
      <c r="D19" s="7"/>
      <c r="E19" s="7">
        <f t="shared" si="0"/>
        <v>1607</v>
      </c>
      <c r="F19" s="7">
        <v>429</v>
      </c>
      <c r="G19" s="7">
        <v>287</v>
      </c>
      <c r="H19" s="7">
        <f t="shared" si="1"/>
        <v>17.8594</v>
      </c>
      <c r="I19" s="7">
        <f t="shared" si="2"/>
        <v>66.8998</v>
      </c>
      <c r="J19" s="8"/>
    </row>
    <row r="20" spans="1:10" s="9" customFormat="1" ht="28.5" customHeight="1">
      <c r="A20" s="10" t="s">
        <v>17</v>
      </c>
      <c r="B20" s="7">
        <v>17</v>
      </c>
      <c r="C20" s="7">
        <v>718</v>
      </c>
      <c r="D20" s="7"/>
      <c r="E20" s="7">
        <f t="shared" si="0"/>
        <v>735</v>
      </c>
      <c r="F20" s="7">
        <v>261</v>
      </c>
      <c r="G20" s="7">
        <v>289</v>
      </c>
      <c r="H20" s="7">
        <f t="shared" si="1"/>
        <v>39.3197</v>
      </c>
      <c r="I20" s="7">
        <f t="shared" si="2"/>
        <v>110.728</v>
      </c>
      <c r="J20" s="8"/>
    </row>
    <row r="21" spans="1:10" s="9" customFormat="1" ht="28.5" customHeight="1">
      <c r="A21" s="10" t="s">
        <v>18</v>
      </c>
      <c r="B21" s="7">
        <v>26</v>
      </c>
      <c r="C21" s="7">
        <v>603</v>
      </c>
      <c r="D21" s="7"/>
      <c r="E21" s="7">
        <f t="shared" si="0"/>
        <v>629</v>
      </c>
      <c r="F21" s="7">
        <v>344</v>
      </c>
      <c r="G21" s="7">
        <v>140</v>
      </c>
      <c r="H21" s="7">
        <f t="shared" si="1"/>
        <v>22.2576</v>
      </c>
      <c r="I21" s="7">
        <f t="shared" si="2"/>
        <v>40.6977</v>
      </c>
      <c r="J21" s="8"/>
    </row>
    <row r="22" spans="1:10" s="9" customFormat="1" ht="28.5" customHeight="1">
      <c r="A22" s="10" t="s">
        <v>19</v>
      </c>
      <c r="B22" s="7"/>
      <c r="C22" s="7">
        <v>34</v>
      </c>
      <c r="D22" s="7"/>
      <c r="E22" s="7">
        <f t="shared" si="0"/>
        <v>34</v>
      </c>
      <c r="F22" s="7">
        <v>2</v>
      </c>
      <c r="G22" s="7">
        <v>2</v>
      </c>
      <c r="H22" s="7">
        <f t="shared" si="1"/>
        <v>5.8824</v>
      </c>
      <c r="I22" s="7">
        <f t="shared" si="2"/>
        <v>100</v>
      </c>
      <c r="J22" s="8" t="s">
        <v>20</v>
      </c>
    </row>
    <row r="23" spans="1:10" s="9" customFormat="1" ht="28.5" customHeight="1">
      <c r="A23" s="10" t="s">
        <v>21</v>
      </c>
      <c r="B23" s="7">
        <v>158</v>
      </c>
      <c r="C23" s="7">
        <v>1192</v>
      </c>
      <c r="D23" s="7"/>
      <c r="E23" s="7">
        <f t="shared" si="0"/>
        <v>1350</v>
      </c>
      <c r="F23" s="7">
        <v>709</v>
      </c>
      <c r="G23" s="7">
        <v>231</v>
      </c>
      <c r="H23" s="7">
        <f t="shared" si="1"/>
        <v>17.1111</v>
      </c>
      <c r="I23" s="7">
        <f t="shared" si="2"/>
        <v>32.5811</v>
      </c>
      <c r="J23" s="8"/>
    </row>
    <row r="24" spans="1:10" s="9" customFormat="1" ht="28.5" customHeight="1">
      <c r="A24" s="6" t="s">
        <v>22</v>
      </c>
      <c r="B24" s="7">
        <f>SUM(B25:B31)</f>
        <v>4363</v>
      </c>
      <c r="C24" s="7">
        <f>SUM(C25:C31)</f>
        <v>41368</v>
      </c>
      <c r="D24" s="7">
        <f>SUM(D25:D31)</f>
        <v>4</v>
      </c>
      <c r="E24" s="7">
        <f t="shared" si="0"/>
        <v>45735</v>
      </c>
      <c r="F24" s="7">
        <f>SUM(F25:F31)</f>
        <v>13382</v>
      </c>
      <c r="G24" s="7">
        <f>SUM(G25:G31)</f>
        <v>12433</v>
      </c>
      <c r="H24" s="7">
        <f t="shared" si="1"/>
        <v>27.1849</v>
      </c>
      <c r="I24" s="7">
        <f t="shared" si="2"/>
        <v>92.9084</v>
      </c>
      <c r="J24" s="8"/>
    </row>
    <row r="25" spans="1:10" s="9" customFormat="1" ht="28.5" customHeight="1">
      <c r="A25" s="10" t="s">
        <v>23</v>
      </c>
      <c r="B25" s="7">
        <v>43</v>
      </c>
      <c r="C25" s="7">
        <v>2021</v>
      </c>
      <c r="D25" s="7"/>
      <c r="E25" s="7">
        <f t="shared" si="0"/>
        <v>2064</v>
      </c>
      <c r="F25" s="7">
        <v>667</v>
      </c>
      <c r="G25" s="7">
        <v>572</v>
      </c>
      <c r="H25" s="7">
        <f t="shared" si="1"/>
        <v>27.7132</v>
      </c>
      <c r="I25" s="7">
        <f t="shared" si="2"/>
        <v>85.7571</v>
      </c>
      <c r="J25" s="8"/>
    </row>
    <row r="26" spans="1:10" s="9" customFormat="1" ht="28.5" customHeight="1">
      <c r="A26" s="10" t="s">
        <v>24</v>
      </c>
      <c r="B26" s="7">
        <v>3</v>
      </c>
      <c r="C26" s="7">
        <v>23600</v>
      </c>
      <c r="D26" s="7"/>
      <c r="E26" s="7">
        <f t="shared" si="0"/>
        <v>23603</v>
      </c>
      <c r="F26" s="7">
        <v>6277</v>
      </c>
      <c r="G26" s="7">
        <v>6920</v>
      </c>
      <c r="H26" s="7">
        <f t="shared" si="1"/>
        <v>29.3183</v>
      </c>
      <c r="I26" s="7">
        <f t="shared" si="2"/>
        <v>110.2437</v>
      </c>
      <c r="J26" s="8"/>
    </row>
    <row r="27" spans="1:10" s="9" customFormat="1" ht="28.5" customHeight="1">
      <c r="A27" s="10" t="s">
        <v>25</v>
      </c>
      <c r="B27" s="7">
        <v>2937</v>
      </c>
      <c r="C27" s="7">
        <v>8701</v>
      </c>
      <c r="D27" s="7"/>
      <c r="E27" s="7">
        <f t="shared" si="0"/>
        <v>11638</v>
      </c>
      <c r="F27" s="7">
        <v>3832</v>
      </c>
      <c r="G27" s="7">
        <v>2866</v>
      </c>
      <c r="H27" s="7">
        <f t="shared" si="1"/>
        <v>24.6262</v>
      </c>
      <c r="I27" s="7">
        <f t="shared" si="2"/>
        <v>74.7912</v>
      </c>
      <c r="J27" s="8"/>
    </row>
    <row r="28" spans="1:10" s="9" customFormat="1" ht="28.5" customHeight="1">
      <c r="A28" s="10" t="s">
        <v>26</v>
      </c>
      <c r="B28" s="7">
        <v>403</v>
      </c>
      <c r="C28" s="7">
        <v>2158</v>
      </c>
      <c r="D28" s="7">
        <v>4</v>
      </c>
      <c r="E28" s="7">
        <f t="shared" si="0"/>
        <v>2565</v>
      </c>
      <c r="F28" s="7">
        <v>1118</v>
      </c>
      <c r="G28" s="7">
        <v>851</v>
      </c>
      <c r="H28" s="7">
        <f t="shared" si="1"/>
        <v>33.1774</v>
      </c>
      <c r="I28" s="7">
        <f t="shared" si="2"/>
        <v>76.1181</v>
      </c>
      <c r="J28" s="8"/>
    </row>
    <row r="29" spans="1:10" s="9" customFormat="1" ht="28.5" customHeight="1">
      <c r="A29" s="10" t="s">
        <v>27</v>
      </c>
      <c r="B29" s="7">
        <v>130</v>
      </c>
      <c r="C29" s="7">
        <v>1679</v>
      </c>
      <c r="D29" s="7"/>
      <c r="E29" s="7">
        <f t="shared" si="0"/>
        <v>1809</v>
      </c>
      <c r="F29" s="7">
        <v>769</v>
      </c>
      <c r="G29" s="7">
        <v>513</v>
      </c>
      <c r="H29" s="7">
        <f t="shared" si="1"/>
        <v>28.3582</v>
      </c>
      <c r="I29" s="7">
        <f t="shared" si="2"/>
        <v>66.71</v>
      </c>
      <c r="J29" s="8"/>
    </row>
    <row r="30" spans="1:10" s="9" customFormat="1" ht="28.5" customHeight="1">
      <c r="A30" s="10" t="s">
        <v>28</v>
      </c>
      <c r="B30" s="7">
        <v>847</v>
      </c>
      <c r="C30" s="7">
        <v>3178</v>
      </c>
      <c r="D30" s="7"/>
      <c r="E30" s="7">
        <f t="shared" si="0"/>
        <v>4025</v>
      </c>
      <c r="F30" s="7">
        <v>710</v>
      </c>
      <c r="G30" s="7">
        <v>700</v>
      </c>
      <c r="H30" s="7">
        <f t="shared" si="1"/>
        <v>17.3913</v>
      </c>
      <c r="I30" s="7">
        <f t="shared" si="2"/>
        <v>98.5915</v>
      </c>
      <c r="J30" s="8"/>
    </row>
    <row r="31" spans="1:10" s="9" customFormat="1" ht="28.5" customHeight="1">
      <c r="A31" s="10" t="s">
        <v>29</v>
      </c>
      <c r="B31" s="7"/>
      <c r="C31" s="7">
        <v>31</v>
      </c>
      <c r="D31" s="7"/>
      <c r="E31" s="7">
        <f t="shared" si="0"/>
        <v>31</v>
      </c>
      <c r="F31" s="7">
        <v>9</v>
      </c>
      <c r="G31" s="7">
        <v>11</v>
      </c>
      <c r="H31" s="7">
        <f t="shared" si="1"/>
        <v>35.4839</v>
      </c>
      <c r="I31" s="7">
        <f t="shared" si="2"/>
        <v>122.2222</v>
      </c>
      <c r="J31" s="8"/>
    </row>
    <row r="32" spans="1:10" s="9" customFormat="1" ht="28.5" customHeight="1">
      <c r="A32" s="6" t="s">
        <v>30</v>
      </c>
      <c r="B32" s="7">
        <f>B33</f>
        <v>26</v>
      </c>
      <c r="C32" s="7">
        <f>C33</f>
        <v>335</v>
      </c>
      <c r="D32" s="7"/>
      <c r="E32" s="7">
        <f t="shared" si="0"/>
        <v>361</v>
      </c>
      <c r="F32" s="7">
        <f>F33</f>
        <v>164</v>
      </c>
      <c r="G32" s="7">
        <f>G33</f>
        <v>159</v>
      </c>
      <c r="H32" s="7">
        <f t="shared" si="1"/>
        <v>44.0443</v>
      </c>
      <c r="I32" s="7">
        <f t="shared" si="2"/>
        <v>96.9512</v>
      </c>
      <c r="J32" s="8"/>
    </row>
    <row r="33" spans="1:10" s="9" customFormat="1" ht="28.5" customHeight="1">
      <c r="A33" s="10" t="s">
        <v>31</v>
      </c>
      <c r="B33" s="7">
        <v>26</v>
      </c>
      <c r="C33" s="7">
        <v>335</v>
      </c>
      <c r="D33" s="7"/>
      <c r="E33" s="7">
        <f t="shared" si="0"/>
        <v>361</v>
      </c>
      <c r="F33" s="7">
        <v>164</v>
      </c>
      <c r="G33" s="7">
        <v>159</v>
      </c>
      <c r="H33" s="7">
        <f t="shared" si="1"/>
        <v>44.0443</v>
      </c>
      <c r="I33" s="7">
        <f t="shared" si="2"/>
        <v>96.9512</v>
      </c>
      <c r="J33" s="8"/>
    </row>
    <row r="34" spans="1:10" s="9" customFormat="1" ht="28.5" customHeight="1">
      <c r="A34" s="6" t="s">
        <v>32</v>
      </c>
      <c r="B34" s="7"/>
      <c r="C34" s="7">
        <f>C35</f>
        <v>6</v>
      </c>
      <c r="D34" s="7"/>
      <c r="E34" s="7">
        <f t="shared" si="0"/>
        <v>6</v>
      </c>
      <c r="F34" s="7">
        <f>F35</f>
        <v>1</v>
      </c>
      <c r="G34" s="7">
        <f>G35</f>
        <v>1</v>
      </c>
      <c r="H34" s="7">
        <f t="shared" si="1"/>
        <v>16.6667</v>
      </c>
      <c r="I34" s="7">
        <f t="shared" si="2"/>
        <v>100</v>
      </c>
      <c r="J34" s="8"/>
    </row>
    <row r="35" spans="1:10" s="9" customFormat="1" ht="28.5" customHeight="1">
      <c r="A35" s="10" t="s">
        <v>33</v>
      </c>
      <c r="B35" s="7"/>
      <c r="C35" s="7">
        <v>6</v>
      </c>
      <c r="D35" s="7"/>
      <c r="E35" s="7">
        <f t="shared" si="0"/>
        <v>6</v>
      </c>
      <c r="F35" s="7">
        <v>1</v>
      </c>
      <c r="G35" s="7">
        <v>1</v>
      </c>
      <c r="H35" s="7">
        <f t="shared" si="1"/>
        <v>16.6667</v>
      </c>
      <c r="I35" s="7">
        <f t="shared" si="2"/>
        <v>100</v>
      </c>
      <c r="J35" s="8"/>
    </row>
    <row r="36" spans="1:10" s="9" customFormat="1" ht="28.5" customHeight="1">
      <c r="A36" s="6" t="s">
        <v>34</v>
      </c>
      <c r="B36" s="7">
        <f>SUM(B37:B37)</f>
        <v>188</v>
      </c>
      <c r="C36" s="7">
        <f>SUM(C37:C37)</f>
        <v>156</v>
      </c>
      <c r="D36" s="7"/>
      <c r="E36" s="7">
        <f t="shared" si="0"/>
        <v>344</v>
      </c>
      <c r="F36" s="7">
        <f>F37</f>
        <v>210</v>
      </c>
      <c r="G36" s="7">
        <f>G37</f>
        <v>25</v>
      </c>
      <c r="H36" s="7">
        <f t="shared" si="1"/>
        <v>7.2674</v>
      </c>
      <c r="I36" s="7">
        <f t="shared" si="2"/>
        <v>11.9048</v>
      </c>
      <c r="J36" s="8"/>
    </row>
    <row r="37" spans="1:10" s="9" customFormat="1" ht="28.5" customHeight="1">
      <c r="A37" s="10" t="s">
        <v>35</v>
      </c>
      <c r="B37" s="7">
        <v>188</v>
      </c>
      <c r="C37" s="7">
        <v>156</v>
      </c>
      <c r="D37" s="7"/>
      <c r="E37" s="7">
        <f t="shared" si="0"/>
        <v>344</v>
      </c>
      <c r="F37" s="7">
        <v>210</v>
      </c>
      <c r="G37" s="7">
        <v>25</v>
      </c>
      <c r="H37" s="7">
        <f t="shared" si="1"/>
        <v>7.2674</v>
      </c>
      <c r="I37" s="7">
        <f t="shared" si="2"/>
        <v>11.9048</v>
      </c>
      <c r="J37" s="8"/>
    </row>
    <row r="38" spans="1:10" s="9" customFormat="1" ht="28.5" customHeight="1">
      <c r="A38" s="6" t="s">
        <v>36</v>
      </c>
      <c r="B38" s="7">
        <f>B5+B7+B15+B24+B32+B34+B36</f>
        <v>10281</v>
      </c>
      <c r="C38" s="7">
        <f>C5+C7+C15+C24+C32+C34+C36</f>
        <v>174483</v>
      </c>
      <c r="D38" s="7">
        <f>D5+D7+D15+D24+D32+D34+D36</f>
        <v>358</v>
      </c>
      <c r="E38" s="7">
        <f t="shared" si="0"/>
        <v>185122</v>
      </c>
      <c r="F38" s="7">
        <f>F5+F7+F15+F24+F32+F34+F36</f>
        <v>72564</v>
      </c>
      <c r="G38" s="7">
        <f>G5+G7+G15+G24+G32+G34+G36</f>
        <v>65163</v>
      </c>
      <c r="H38" s="7">
        <f t="shared" si="1"/>
        <v>35.2</v>
      </c>
      <c r="I38" s="7">
        <f t="shared" si="2"/>
        <v>89.8007</v>
      </c>
      <c r="J38" s="8"/>
    </row>
    <row r="39" spans="1:9" s="17" customFormat="1" ht="21" customHeight="1">
      <c r="A39" s="14" t="s">
        <v>47</v>
      </c>
      <c r="B39" s="15"/>
      <c r="C39" s="15"/>
      <c r="D39" s="15"/>
      <c r="E39" s="15"/>
      <c r="F39" s="15"/>
      <c r="G39" s="15"/>
      <c r="H39" s="15"/>
      <c r="I39" s="16"/>
    </row>
    <row r="40" spans="1:9" ht="21" customHeight="1">
      <c r="A40" s="18" t="s">
        <v>48</v>
      </c>
      <c r="B40" s="19"/>
      <c r="C40" s="19"/>
      <c r="D40" s="19"/>
      <c r="E40" s="19"/>
      <c r="F40" s="19"/>
      <c r="G40" s="19"/>
      <c r="H40" s="19"/>
      <c r="I40" s="20"/>
    </row>
    <row r="41" spans="1:9" ht="21" customHeight="1">
      <c r="A41" s="21" t="s">
        <v>49</v>
      </c>
      <c r="B41" s="22"/>
      <c r="C41" s="22"/>
      <c r="D41" s="22"/>
      <c r="E41" s="22"/>
      <c r="F41" s="22"/>
      <c r="G41" s="22"/>
      <c r="H41" s="22"/>
      <c r="I41" s="23"/>
    </row>
    <row r="42" spans="1:9" ht="21" customHeight="1">
      <c r="A42" s="18" t="s">
        <v>50</v>
      </c>
      <c r="B42" s="19"/>
      <c r="C42" s="19"/>
      <c r="D42" s="19"/>
      <c r="E42" s="19"/>
      <c r="F42" s="19"/>
      <c r="G42" s="19"/>
      <c r="H42" s="19"/>
      <c r="I42" s="20"/>
    </row>
  </sheetData>
  <mergeCells count="7">
    <mergeCell ref="B3:E3"/>
    <mergeCell ref="F3:F4"/>
    <mergeCell ref="A3:A4"/>
    <mergeCell ref="A1:I1"/>
    <mergeCell ref="G3:G4"/>
    <mergeCell ref="H3:H4"/>
    <mergeCell ref="I3:I4"/>
  </mergeCells>
  <printOptions horizontalCentered="1"/>
  <pageMargins left="0.35433070866141736" right="0.35433070866141736" top="0.7874015748031497" bottom="0.5905511811023623" header="0.5118110236220472" footer="0.31496062992125984"/>
  <pageSetup fitToHeight="0" fitToWidth="0" horizontalDpi="600" verticalDpi="600" orientation="landscape" paperSize="9" scale="68" r:id="rId1"/>
  <headerFooter alignWithMargins="0">
    <oddHeader>&amp;L&amp;"標楷體,標準"&amp;24表五</oddHeader>
    <oddFooter>&amp;C&amp;"Times New Roman,標準"&amp;18&amp;P+14</oddFooter>
  </headerFooter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2004-10-15T08:00:35Z</dcterms:created>
  <dcterms:modified xsi:type="dcterms:W3CDTF">2008-11-13T10:08:42Z</dcterms:modified>
  <cp:category>I14</cp:category>
  <cp:version/>
  <cp:contentType/>
  <cp:contentStatus/>
</cp:coreProperties>
</file>