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90" windowHeight="6150" activeTab="0"/>
  </bookViews>
  <sheets>
    <sheet name="表5國營損益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C_">#REF!</definedName>
    <definedName name="D">#REF!</definedName>
    <definedName name="NAME">'[3]機關明細'!#REF!</definedName>
    <definedName name="_xlnm.Print_Titles" localSheetId="0">'表5國營損益'!$1:$7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<sst xmlns="http://schemas.openxmlformats.org/spreadsheetml/2006/main" count="53" uniqueCount="53">
  <si>
    <t>表五</t>
  </si>
  <si>
    <t>單位:百萬元</t>
  </si>
  <si>
    <t xml:space="preserve">主 管 機 關 及 事 業 單 位 名 稱 </t>
  </si>
  <si>
    <t>純益預算數</t>
  </si>
  <si>
    <t>截至92年3月底稅前純益</t>
  </si>
  <si>
    <t>基金數額</t>
  </si>
  <si>
    <t>分配預算數</t>
  </si>
  <si>
    <t>實際數</t>
  </si>
  <si>
    <t>增減數</t>
  </si>
  <si>
    <t>預算達成率(％)</t>
  </si>
  <si>
    <t>(1)</t>
  </si>
  <si>
    <t>(2)</t>
  </si>
  <si>
    <t>(3)</t>
  </si>
  <si>
    <t>(4)=(3)-(2)</t>
  </si>
  <si>
    <t>(5)=(4)/(2)</t>
  </si>
  <si>
    <t>(3)/(1)</t>
  </si>
  <si>
    <t xml:space="preserve">       合          計</t>
  </si>
  <si>
    <r>
      <t>九十二年度國營事業損益預算截至</t>
    </r>
    <r>
      <rPr>
        <sz val="16"/>
        <color indexed="8"/>
        <rFont val="Times New Roman"/>
        <family val="1"/>
      </rPr>
      <t>92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月底執行情形</t>
    </r>
  </si>
  <si>
    <r>
      <t>增減比率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％</t>
    </r>
    <r>
      <rPr>
        <sz val="12"/>
        <color indexed="8"/>
        <rFont val="Times New Roman"/>
        <family val="1"/>
      </rPr>
      <t>)</t>
    </r>
  </si>
  <si>
    <t>行政院主管</t>
  </si>
  <si>
    <t xml:space="preserve"> 1.中央銀行</t>
  </si>
  <si>
    <t>經濟部主管</t>
  </si>
  <si>
    <t xml:space="preserve"> 2.臺灣糖業公司</t>
  </si>
  <si>
    <t xml:space="preserve"> 3.臺鹽實業公司</t>
  </si>
  <si>
    <t xml:space="preserve"> 4.中國造船公司</t>
  </si>
  <si>
    <t xml:space="preserve"> 5.中國石油公司</t>
  </si>
  <si>
    <t xml:space="preserve"> 6.臺灣電力公司</t>
  </si>
  <si>
    <t xml:space="preserve"> 7.漢翔航空工業公司</t>
  </si>
  <si>
    <t xml:space="preserve"> 8.唐榮鐵工廠公司</t>
  </si>
  <si>
    <t xml:space="preserve"> 9.臺灣省自來水公司</t>
  </si>
  <si>
    <t>財政部主管</t>
  </si>
  <si>
    <t xml:space="preserve"> 10.中國輸出入銀行</t>
  </si>
  <si>
    <t xml:space="preserve"> 11.中央信託局</t>
  </si>
  <si>
    <t xml:space="preserve"> 12.中央再保險公司</t>
  </si>
  <si>
    <t xml:space="preserve"> 13.臺灣銀行</t>
  </si>
  <si>
    <t xml:space="preserve"> 14.臺灣土地銀行</t>
  </si>
  <si>
    <t xml:space="preserve"> 15.合作金庫銀行公司</t>
  </si>
  <si>
    <t xml:space="preserve"> 16.財政部印刷廠</t>
  </si>
  <si>
    <t xml:space="preserve"> 17.臺灣省菸酒公賣局</t>
  </si>
  <si>
    <t>交通部主管</t>
  </si>
  <si>
    <t xml:space="preserve"> 18.中華郵政公司</t>
  </si>
  <si>
    <t xml:space="preserve"> 19.中華電信公司</t>
  </si>
  <si>
    <t xml:space="preserve"> 20.臺灣鐵路管理局</t>
  </si>
  <si>
    <t xml:space="preserve"> 21.基隆港務局</t>
  </si>
  <si>
    <t xml:space="preserve"> 22.臺中港務局</t>
  </si>
  <si>
    <t xml:space="preserve"> 23.高雄港務局</t>
  </si>
  <si>
    <t xml:space="preserve"> 24.花蓮港務局</t>
  </si>
  <si>
    <t>行政院國軍退除役官兵輔導委員會主管</t>
  </si>
  <si>
    <t xml:space="preserve"> 25.榮民工程公司</t>
  </si>
  <si>
    <t>行政院勞工委員會主管</t>
  </si>
  <si>
    <t xml:space="preserve"> 26.勞工保險局</t>
  </si>
  <si>
    <t>行政院衛生署主管</t>
  </si>
  <si>
    <t xml:space="preserve"> 27.中央健康保險局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</si>
</sst>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0_ "/>
  </numFmts>
  <fonts count="23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2"/>
      <color indexed="12"/>
      <name val="華康中明體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3" fillId="0" borderId="0" applyBorder="0" applyAlignment="0">
      <protection/>
    </xf>
    <xf numFmtId="176" fontId="4" fillId="2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2" fillId="0" borderId="0">
      <alignment/>
      <protection/>
    </xf>
    <xf numFmtId="176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0" applyFont="1" applyAlignment="1">
      <alignment/>
    </xf>
    <xf numFmtId="176" fontId="12" fillId="0" borderId="0" xfId="20" applyFont="1" applyBorder="1" applyAlignment="1" applyProtection="1">
      <alignment horizontal="center"/>
      <protection/>
    </xf>
    <xf numFmtId="176" fontId="14" fillId="0" borderId="0" xfId="20" applyFont="1" applyBorder="1" applyAlignment="1" applyProtection="1" quotePrefix="1">
      <alignment horizontal="left"/>
      <protection/>
    </xf>
    <xf numFmtId="176" fontId="4" fillId="0" borderId="0" xfId="20" applyBorder="1">
      <alignment/>
      <protection/>
    </xf>
    <xf numFmtId="176" fontId="7" fillId="0" borderId="0" xfId="20" applyFont="1" applyAlignment="1" applyProtection="1" quotePrefix="1">
      <alignment horizontal="right"/>
      <protection/>
    </xf>
    <xf numFmtId="176" fontId="17" fillId="0" borderId="2" xfId="20" applyFont="1" applyBorder="1" applyAlignment="1" quotePrefix="1">
      <alignment horizontal="center"/>
      <protection/>
    </xf>
    <xf numFmtId="176" fontId="17" fillId="0" borderId="3" xfId="20" applyFont="1" applyBorder="1" applyAlignment="1" quotePrefix="1">
      <alignment horizontal="center"/>
      <protection/>
    </xf>
    <xf numFmtId="176" fontId="17" fillId="0" borderId="3" xfId="20" applyFont="1" applyBorder="1" applyAlignment="1">
      <alignment horizontal="center"/>
      <protection/>
    </xf>
    <xf numFmtId="0" fontId="18" fillId="0" borderId="1" xfId="0" applyFont="1" applyBorder="1" applyAlignment="1">
      <alignment horizontal="left"/>
    </xf>
    <xf numFmtId="0" fontId="19" fillId="0" borderId="4" xfId="0" applyFont="1" applyBorder="1" applyAlignment="1">
      <alignment horizontal="center" vertical="center"/>
    </xf>
    <xf numFmtId="178" fontId="20" fillId="0" borderId="1" xfId="0" applyNumberFormat="1" applyFont="1" applyBorder="1" applyAlignment="1" applyProtection="1">
      <alignment horizontal="right" wrapText="1"/>
      <protection/>
    </xf>
    <xf numFmtId="178" fontId="21" fillId="0" borderId="3" xfId="20" applyNumberFormat="1" applyFont="1" applyBorder="1" applyAlignment="1" quotePrefix="1">
      <alignment/>
      <protection/>
    </xf>
    <xf numFmtId="179" fontId="19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7" fillId="0" borderId="1" xfId="0" applyFont="1" applyBorder="1" applyAlignment="1">
      <alignment horizontal="left"/>
    </xf>
    <xf numFmtId="37" fontId="20" fillId="0" borderId="5" xfId="0" applyNumberFormat="1" applyFont="1" applyBorder="1" applyAlignment="1" applyProtection="1">
      <alignment horizontal="right" wrapText="1"/>
      <protection/>
    </xf>
    <xf numFmtId="37" fontId="16" fillId="0" borderId="1" xfId="0" applyNumberFormat="1" applyFont="1" applyBorder="1" applyAlignment="1" applyProtection="1">
      <alignment horizontal="right" wrapText="1"/>
      <protection/>
    </xf>
    <xf numFmtId="178" fontId="16" fillId="0" borderId="1" xfId="0" applyNumberFormat="1" applyFont="1" applyBorder="1" applyAlignment="1" applyProtection="1">
      <alignment horizontal="right" wrapText="1"/>
      <protection/>
    </xf>
    <xf numFmtId="178" fontId="17" fillId="0" borderId="3" xfId="20" applyNumberFormat="1" applyFont="1" applyBorder="1" applyAlignment="1" quotePrefix="1">
      <alignment/>
      <protection/>
    </xf>
    <xf numFmtId="179" fontId="0" fillId="0" borderId="1" xfId="0" applyNumberFormat="1" applyFont="1" applyBorder="1" applyAlignment="1">
      <alignment/>
    </xf>
    <xf numFmtId="37" fontId="20" fillId="0" borderId="6" xfId="0" applyNumberFormat="1" applyFont="1" applyBorder="1" applyAlignment="1" applyProtection="1">
      <alignment horizontal="right" wrapText="1"/>
      <protection/>
    </xf>
    <xf numFmtId="0" fontId="7" fillId="0" borderId="1" xfId="0" applyFont="1" applyFill="1" applyBorder="1" applyAlignment="1">
      <alignment horizontal="left"/>
    </xf>
    <xf numFmtId="37" fontId="16" fillId="0" borderId="7" xfId="0" applyNumberFormat="1" applyFont="1" applyBorder="1" applyAlignment="1" applyProtection="1">
      <alignment horizontal="right" wrapText="1"/>
      <protection/>
    </xf>
    <xf numFmtId="178" fontId="16" fillId="0" borderId="1" xfId="21" applyNumberFormat="1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18" fillId="0" borderId="1" xfId="0" applyFont="1" applyBorder="1" applyAlignment="1">
      <alignment/>
    </xf>
    <xf numFmtId="37" fontId="20" fillId="0" borderId="7" xfId="0" applyNumberFormat="1" applyFont="1" applyBorder="1" applyAlignment="1" applyProtection="1">
      <alignment horizontal="right" wrapText="1"/>
      <protection/>
    </xf>
    <xf numFmtId="176" fontId="22" fillId="2" borderId="1" xfId="20" applyFont="1" applyFill="1" applyBorder="1" applyAlignment="1" applyProtection="1">
      <alignment horizontal="left" vertical="center" wrapText="1"/>
      <protection/>
    </xf>
    <xf numFmtId="37" fontId="20" fillId="0" borderId="8" xfId="0" applyNumberFormat="1" applyFont="1" applyBorder="1" applyAlignment="1" applyProtection="1">
      <alignment horizontal="right" wrapText="1"/>
      <protection/>
    </xf>
    <xf numFmtId="176" fontId="15" fillId="0" borderId="0" xfId="20" applyFont="1">
      <alignment/>
      <protection/>
    </xf>
    <xf numFmtId="176" fontId="14" fillId="0" borderId="0" xfId="20" applyFont="1">
      <alignment/>
      <protection/>
    </xf>
    <xf numFmtId="176" fontId="4" fillId="0" borderId="0" xfId="20" applyFont="1">
      <alignment/>
      <protection/>
    </xf>
    <xf numFmtId="176" fontId="4" fillId="0" borderId="0" xfId="20">
      <alignment/>
      <protection/>
    </xf>
    <xf numFmtId="176" fontId="15" fillId="0" borderId="0" xfId="20" applyFont="1" applyAlignment="1" quotePrefix="1">
      <alignment horizontal="left"/>
      <protection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0" xfId="20" applyFont="1" applyBorder="1" applyAlignment="1" applyProtection="1">
      <alignment horizontal="center"/>
      <protection/>
    </xf>
    <xf numFmtId="176" fontId="7" fillId="0" borderId="11" xfId="20" applyFont="1" applyBorder="1" applyAlignment="1" applyProtection="1">
      <alignment horizontal="center"/>
      <protection/>
    </xf>
    <xf numFmtId="176" fontId="7" fillId="0" borderId="12" xfId="20" applyFont="1" applyBorder="1" applyAlignment="1" applyProtection="1">
      <alignment horizontal="center"/>
      <protection/>
    </xf>
    <xf numFmtId="176" fontId="7" fillId="0" borderId="4" xfId="20" applyFont="1" applyBorder="1" applyAlignment="1" applyProtection="1">
      <alignment horizontal="center" vertical="center" wrapText="1"/>
      <protection/>
    </xf>
    <xf numFmtId="176" fontId="7" fillId="0" borderId="9" xfId="20" applyFont="1" applyBorder="1" applyAlignment="1" applyProtection="1" quotePrefix="1">
      <alignment horizontal="center" vertical="center" wrapText="1"/>
      <protection/>
    </xf>
    <xf numFmtId="176" fontId="15" fillId="0" borderId="11" xfId="2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6" fontId="12" fillId="0" borderId="0" xfId="20" applyFont="1" applyBorder="1" applyAlignment="1" applyProtection="1">
      <alignment horizontal="center" wrapText="1"/>
      <protection/>
    </xf>
    <xf numFmtId="176" fontId="15" fillId="0" borderId="13" xfId="20" applyFont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176" fontId="15" fillId="0" borderId="4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  <xf numFmtId="176" fontId="15" fillId="0" borderId="4" xfId="20" applyFont="1" applyBorder="1" applyAlignment="1" applyProtection="1">
      <alignment horizontal="center" vertical="center"/>
      <protection/>
    </xf>
    <xf numFmtId="176" fontId="15" fillId="0" borderId="9" xfId="20" applyFont="1" applyBorder="1" applyAlignment="1" applyProtection="1">
      <alignment horizontal="center" vertical="center"/>
      <protection/>
    </xf>
    <xf numFmtId="176" fontId="15" fillId="0" borderId="3" xfId="20" applyFont="1" applyBorder="1" applyAlignment="1" applyProtection="1">
      <alignment horizontal="center" vertical="center"/>
      <protection/>
    </xf>
  </cellXfs>
  <cellStyles count="16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88003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_歲入表一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643;&#25104;&#26124;\&#22519;&#34892;&#24773;&#24418;&#36865;&#31435;&#27861;&#38498;\9201q&#34920;\&#27506;&#20837;&#34920;&#2010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稅課"/>
      <sheetName val="表2稅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4"/>
  <sheetViews>
    <sheetView tabSelected="1" zoomScale="75" zoomScaleNormal="75" workbookViewId="0" topLeftCell="A1">
      <selection activeCell="A46" sqref="A46"/>
    </sheetView>
  </sheetViews>
  <sheetFormatPr defaultColWidth="9.00390625" defaultRowHeight="16.5"/>
  <cols>
    <col min="1" max="1" width="42.75390625" style="0" customWidth="1"/>
    <col min="2" max="2" width="13.25390625" style="0" hidden="1" customWidth="1"/>
    <col min="3" max="3" width="13.25390625" style="0" customWidth="1"/>
    <col min="4" max="4" width="14.25390625" style="0" customWidth="1"/>
    <col min="5" max="5" width="15.50390625" style="0" customWidth="1"/>
    <col min="6" max="6" width="17.25390625" style="0" customWidth="1"/>
    <col min="7" max="7" width="20.50390625" style="0" customWidth="1"/>
    <col min="8" max="8" width="15.375" style="0" customWidth="1"/>
    <col min="9" max="9" width="14.50390625" style="0" customWidth="1"/>
  </cols>
  <sheetData>
    <row r="1" ht="15" customHeight="1">
      <c r="A1" s="1" t="s">
        <v>0</v>
      </c>
    </row>
    <row r="2" spans="1:9" ht="22.5" customHeight="1">
      <c r="A2" s="45" t="s">
        <v>17</v>
      </c>
      <c r="B2" s="45"/>
      <c r="C2" s="45"/>
      <c r="D2" s="45"/>
      <c r="E2" s="45"/>
      <c r="F2" s="45"/>
      <c r="G2" s="45"/>
      <c r="H2" s="2"/>
      <c r="I2" s="2"/>
    </row>
    <row r="3" spans="1:8" ht="17.25" customHeight="1">
      <c r="A3" s="3"/>
      <c r="B3" s="3"/>
      <c r="C3" s="3"/>
      <c r="D3" s="3"/>
      <c r="E3" s="4"/>
      <c r="F3" s="4"/>
      <c r="H3" s="5" t="s">
        <v>1</v>
      </c>
    </row>
    <row r="4" spans="1:8" ht="18" customHeight="1">
      <c r="A4" s="50" t="s">
        <v>2</v>
      </c>
      <c r="B4" s="3"/>
      <c r="C4" s="41" t="s">
        <v>3</v>
      </c>
      <c r="D4" s="38" t="s">
        <v>4</v>
      </c>
      <c r="E4" s="39"/>
      <c r="F4" s="39"/>
      <c r="G4" s="39"/>
      <c r="H4" s="40"/>
    </row>
    <row r="5" spans="1:8" ht="16.5" customHeight="1">
      <c r="A5" s="51"/>
      <c r="B5" s="43" t="s">
        <v>5</v>
      </c>
      <c r="C5" s="42"/>
      <c r="D5" s="46" t="s">
        <v>6</v>
      </c>
      <c r="E5" s="48" t="s">
        <v>7</v>
      </c>
      <c r="F5" s="48" t="s">
        <v>8</v>
      </c>
      <c r="G5" s="48" t="s">
        <v>18</v>
      </c>
      <c r="H5" s="36" t="s">
        <v>9</v>
      </c>
    </row>
    <row r="6" spans="1:8" ht="16.5">
      <c r="A6" s="51"/>
      <c r="B6" s="44"/>
      <c r="C6" s="42"/>
      <c r="D6" s="47"/>
      <c r="E6" s="49"/>
      <c r="F6" s="49"/>
      <c r="G6" s="49"/>
      <c r="H6" s="37"/>
    </row>
    <row r="7" spans="1:8" ht="16.5">
      <c r="A7" s="52"/>
      <c r="B7" s="44"/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8" t="s">
        <v>15</v>
      </c>
    </row>
    <row r="8" spans="1:8" s="14" customFormat="1" ht="16.5">
      <c r="A8" s="9" t="s">
        <v>19</v>
      </c>
      <c r="B8" s="10"/>
      <c r="C8" s="11">
        <f>C9</f>
        <v>69309</v>
      </c>
      <c r="D8" s="11">
        <f>D9</f>
        <v>17696</v>
      </c>
      <c r="E8" s="11">
        <f>E9</f>
        <v>64979</v>
      </c>
      <c r="F8" s="12">
        <f aca="true" t="shared" si="0" ref="F8:F15">E8-D8</f>
        <v>47283</v>
      </c>
      <c r="G8" s="12">
        <f aca="true" t="shared" si="1" ref="G8:G15">F8*100/D8</f>
        <v>267.19597649186255</v>
      </c>
      <c r="H8" s="13">
        <f aca="true" t="shared" si="2" ref="H8:H15">E8/C8*100</f>
        <v>93.752615100492</v>
      </c>
    </row>
    <row r="9" spans="1:8" ht="15.75" customHeight="1">
      <c r="A9" s="15" t="s">
        <v>20</v>
      </c>
      <c r="B9" s="16">
        <v>20625</v>
      </c>
      <c r="C9" s="17">
        <v>69309</v>
      </c>
      <c r="D9" s="18">
        <v>17696</v>
      </c>
      <c r="E9" s="18">
        <v>64979</v>
      </c>
      <c r="F9" s="19">
        <f t="shared" si="0"/>
        <v>47283</v>
      </c>
      <c r="G9" s="19">
        <f t="shared" si="1"/>
        <v>267.19597649186255</v>
      </c>
      <c r="H9" s="20">
        <f t="shared" si="2"/>
        <v>93.752615100492</v>
      </c>
    </row>
    <row r="10" spans="1:8" s="14" customFormat="1" ht="15.75" customHeight="1">
      <c r="A10" s="9" t="s">
        <v>21</v>
      </c>
      <c r="B10" s="21"/>
      <c r="C10" s="11">
        <f>SUM(C11:C18)</f>
        <v>20581</v>
      </c>
      <c r="D10" s="11">
        <f>SUM(D11:D18)</f>
        <v>301</v>
      </c>
      <c r="E10" s="11">
        <f>SUM(E11:E18)</f>
        <v>4941</v>
      </c>
      <c r="F10" s="12">
        <f t="shared" si="0"/>
        <v>4640</v>
      </c>
      <c r="G10" s="12">
        <f t="shared" si="1"/>
        <v>1541.528239202658</v>
      </c>
      <c r="H10" s="13">
        <f t="shared" si="2"/>
        <v>24.007579806617755</v>
      </c>
    </row>
    <row r="11" spans="1:8" ht="15.75" customHeight="1">
      <c r="A11" s="22" t="s">
        <v>22</v>
      </c>
      <c r="B11" s="21"/>
      <c r="C11" s="17">
        <v>80</v>
      </c>
      <c r="D11" s="18">
        <v>-959</v>
      </c>
      <c r="E11" s="18">
        <v>-813</v>
      </c>
      <c r="F11" s="19">
        <f t="shared" si="0"/>
        <v>146</v>
      </c>
      <c r="G11" s="19">
        <f t="shared" si="1"/>
        <v>-15.224191866527633</v>
      </c>
      <c r="H11" s="20">
        <f t="shared" si="2"/>
        <v>-1016.25</v>
      </c>
    </row>
    <row r="12" spans="1:8" ht="15.75" customHeight="1">
      <c r="A12" s="22" t="s">
        <v>23</v>
      </c>
      <c r="B12" s="21"/>
      <c r="C12" s="17">
        <v>483</v>
      </c>
      <c r="D12" s="18">
        <v>93</v>
      </c>
      <c r="E12" s="18">
        <v>151</v>
      </c>
      <c r="F12" s="19">
        <f t="shared" si="0"/>
        <v>58</v>
      </c>
      <c r="G12" s="19">
        <f t="shared" si="1"/>
        <v>62.365591397849464</v>
      </c>
      <c r="H12" s="20">
        <f t="shared" si="2"/>
        <v>31.262939958592135</v>
      </c>
    </row>
    <row r="13" spans="1:8" ht="15.75" customHeight="1">
      <c r="A13" s="22" t="s">
        <v>24</v>
      </c>
      <c r="B13" s="21"/>
      <c r="C13" s="17">
        <v>285</v>
      </c>
      <c r="D13" s="18">
        <v>57</v>
      </c>
      <c r="E13" s="18">
        <v>94</v>
      </c>
      <c r="F13" s="19">
        <f t="shared" si="0"/>
        <v>37</v>
      </c>
      <c r="G13" s="19">
        <f t="shared" si="1"/>
        <v>64.91228070175438</v>
      </c>
      <c r="H13" s="20">
        <f t="shared" si="2"/>
        <v>32.98245614035088</v>
      </c>
    </row>
    <row r="14" spans="1:8" ht="15.75" customHeight="1">
      <c r="A14" s="22" t="s">
        <v>25</v>
      </c>
      <c r="B14" s="23">
        <v>213</v>
      </c>
      <c r="C14" s="17">
        <v>7571</v>
      </c>
      <c r="D14" s="18">
        <v>865</v>
      </c>
      <c r="E14" s="18">
        <v>2154</v>
      </c>
      <c r="F14" s="19">
        <f t="shared" si="0"/>
        <v>1289</v>
      </c>
      <c r="G14" s="19">
        <f t="shared" si="1"/>
        <v>149.01734104046244</v>
      </c>
      <c r="H14" s="20">
        <f t="shared" si="2"/>
        <v>28.45066701888786</v>
      </c>
    </row>
    <row r="15" spans="1:8" ht="15.75" customHeight="1">
      <c r="A15" s="22" t="s">
        <v>26</v>
      </c>
      <c r="B15" s="23">
        <v>20311</v>
      </c>
      <c r="C15" s="17">
        <v>12827</v>
      </c>
      <c r="D15" s="18">
        <v>292</v>
      </c>
      <c r="E15" s="18">
        <v>2329</v>
      </c>
      <c r="F15" s="19">
        <f t="shared" si="0"/>
        <v>2037</v>
      </c>
      <c r="G15" s="19">
        <f t="shared" si="1"/>
        <v>697.6027397260274</v>
      </c>
      <c r="H15" s="20">
        <f t="shared" si="2"/>
        <v>18.157012551648865</v>
      </c>
    </row>
    <row r="16" spans="1:61" ht="15.75" customHeight="1">
      <c r="A16" s="15" t="s">
        <v>27</v>
      </c>
      <c r="B16" s="23"/>
      <c r="C16" s="17"/>
      <c r="D16" s="18"/>
      <c r="E16" s="24"/>
      <c r="F16" s="19"/>
      <c r="G16" s="19"/>
      <c r="H16" s="2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8" ht="15.75" customHeight="1">
      <c r="A17" s="26" t="s">
        <v>28</v>
      </c>
      <c r="B17" s="23">
        <v>12573</v>
      </c>
      <c r="C17" s="17">
        <v>-438</v>
      </c>
      <c r="D17" s="18">
        <v>-110</v>
      </c>
      <c r="E17" s="18">
        <v>576</v>
      </c>
      <c r="F17" s="19">
        <f>E17-D17</f>
        <v>686</v>
      </c>
      <c r="G17" s="19">
        <f>F17*100/D17</f>
        <v>-623.6363636363636</v>
      </c>
      <c r="H17" s="20">
        <f>E17/C17*100</f>
        <v>-131.50684931506848</v>
      </c>
    </row>
    <row r="18" spans="1:8" ht="15.75" customHeight="1">
      <c r="A18" s="26" t="s">
        <v>29</v>
      </c>
      <c r="B18" s="23"/>
      <c r="C18" s="17">
        <v>-227</v>
      </c>
      <c r="D18" s="18">
        <v>63</v>
      </c>
      <c r="E18" s="18">
        <v>450</v>
      </c>
      <c r="F18" s="19">
        <f>E18-D18</f>
        <v>387</v>
      </c>
      <c r="G18" s="19">
        <f>F18*100/D18</f>
        <v>614.2857142857143</v>
      </c>
      <c r="H18" s="20">
        <f>E18/C18*100</f>
        <v>-198.23788546255508</v>
      </c>
    </row>
    <row r="19" spans="1:8" s="14" customFormat="1" ht="15.75" customHeight="1">
      <c r="A19" s="27" t="s">
        <v>30</v>
      </c>
      <c r="B19" s="28"/>
      <c r="C19" s="11">
        <f>SUM(C20:C27)</f>
        <v>34729</v>
      </c>
      <c r="D19" s="11">
        <f>SUM(D20:D27)</f>
        <v>7454</v>
      </c>
      <c r="E19" s="11">
        <f>SUM(E20:E27)</f>
        <v>5639</v>
      </c>
      <c r="F19" s="12">
        <f>E19-D19</f>
        <v>-1815</v>
      </c>
      <c r="G19" s="12">
        <f>F19*100/D19</f>
        <v>-24.34934263482694</v>
      </c>
      <c r="H19" s="13">
        <f>E19/C19*100</f>
        <v>16.237150508220797</v>
      </c>
    </row>
    <row r="20" spans="1:8" ht="15.75" customHeight="1">
      <c r="A20" s="15" t="s">
        <v>31</v>
      </c>
      <c r="B20" s="23">
        <v>742</v>
      </c>
      <c r="C20" s="17">
        <v>915</v>
      </c>
      <c r="D20" s="18">
        <v>232</v>
      </c>
      <c r="E20" s="18">
        <v>244</v>
      </c>
      <c r="F20" s="19">
        <f>E20-D20</f>
        <v>12</v>
      </c>
      <c r="G20" s="19">
        <f>F20*100/D20</f>
        <v>5.172413793103448</v>
      </c>
      <c r="H20" s="20">
        <f>E20/C20*100</f>
        <v>26.666666666666668</v>
      </c>
    </row>
    <row r="21" spans="1:8" ht="15.75" customHeight="1">
      <c r="A21" s="26" t="s">
        <v>32</v>
      </c>
      <c r="B21" s="28">
        <v>234889</v>
      </c>
      <c r="C21" s="17">
        <v>1572</v>
      </c>
      <c r="D21" s="18">
        <v>261</v>
      </c>
      <c r="E21" s="18">
        <v>386</v>
      </c>
      <c r="F21" s="19">
        <f>E21-D21</f>
        <v>125</v>
      </c>
      <c r="G21" s="19">
        <f>F21*100/D21</f>
        <v>47.89272030651341</v>
      </c>
      <c r="H21" s="20">
        <f>E21/C21*100</f>
        <v>24.55470737913486</v>
      </c>
    </row>
    <row r="22" spans="1:8" ht="15.75" customHeight="1">
      <c r="A22" s="26" t="s">
        <v>33</v>
      </c>
      <c r="B22" s="28"/>
      <c r="C22" s="17"/>
      <c r="D22" s="18"/>
      <c r="E22" s="18"/>
      <c r="F22" s="19"/>
      <c r="G22" s="19"/>
      <c r="H22" s="20"/>
    </row>
    <row r="23" spans="1:8" ht="15.75" customHeight="1">
      <c r="A23" s="26" t="s">
        <v>34</v>
      </c>
      <c r="B23" s="23">
        <v>3643</v>
      </c>
      <c r="C23" s="17">
        <v>13482</v>
      </c>
      <c r="D23" s="18">
        <v>2793</v>
      </c>
      <c r="E23" s="18">
        <v>1672</v>
      </c>
      <c r="F23" s="19">
        <f aca="true" t="shared" si="3" ref="F23:F35">E23-D23</f>
        <v>-1121</v>
      </c>
      <c r="G23" s="19">
        <f aca="true" t="shared" si="4" ref="G23:G35">F23*100/D23</f>
        <v>-40.136054421768705</v>
      </c>
      <c r="H23" s="20">
        <f aca="true" t="shared" si="5" ref="H23:H35">E23/C23*100</f>
        <v>12.401720812935766</v>
      </c>
    </row>
    <row r="24" spans="1:8" ht="15.75" customHeight="1">
      <c r="A24" s="26" t="s">
        <v>35</v>
      </c>
      <c r="B24" s="23">
        <v>149150</v>
      </c>
      <c r="C24" s="17">
        <v>7079</v>
      </c>
      <c r="D24" s="18">
        <v>1770</v>
      </c>
      <c r="E24" s="18">
        <v>1518</v>
      </c>
      <c r="F24" s="19">
        <f t="shared" si="3"/>
        <v>-252</v>
      </c>
      <c r="G24" s="19">
        <f t="shared" si="4"/>
        <v>-14.23728813559322</v>
      </c>
      <c r="H24" s="20">
        <f t="shared" si="5"/>
        <v>21.443706738239865</v>
      </c>
    </row>
    <row r="25" spans="1:8" s="14" customFormat="1" ht="15.75" customHeight="1">
      <c r="A25" s="26" t="s">
        <v>36</v>
      </c>
      <c r="B25" s="28">
        <v>90510</v>
      </c>
      <c r="C25" s="17">
        <v>3820</v>
      </c>
      <c r="D25" s="18">
        <v>955</v>
      </c>
      <c r="E25" s="18">
        <v>67</v>
      </c>
      <c r="F25" s="19">
        <f t="shared" si="3"/>
        <v>-888</v>
      </c>
      <c r="G25" s="19">
        <f t="shared" si="4"/>
        <v>-92.98429319371728</v>
      </c>
      <c r="H25" s="20">
        <f t="shared" si="5"/>
        <v>1.7539267015706805</v>
      </c>
    </row>
    <row r="26" spans="1:8" ht="15.75" customHeight="1">
      <c r="A26" s="26" t="s">
        <v>37</v>
      </c>
      <c r="B26" s="23">
        <v>70581</v>
      </c>
      <c r="C26" s="17">
        <v>38</v>
      </c>
      <c r="D26" s="18">
        <v>9</v>
      </c>
      <c r="E26" s="18">
        <v>39</v>
      </c>
      <c r="F26" s="19">
        <f t="shared" si="3"/>
        <v>30</v>
      </c>
      <c r="G26" s="19">
        <f t="shared" si="4"/>
        <v>333.3333333333333</v>
      </c>
      <c r="H26" s="20">
        <f t="shared" si="5"/>
        <v>102.63157894736842</v>
      </c>
    </row>
    <row r="27" spans="1:8" ht="15.75" customHeight="1">
      <c r="A27" s="26" t="s">
        <v>38</v>
      </c>
      <c r="B27" s="23">
        <v>100</v>
      </c>
      <c r="C27" s="17">
        <v>7823</v>
      </c>
      <c r="D27" s="18">
        <v>1434</v>
      </c>
      <c r="E27" s="18">
        <v>1713</v>
      </c>
      <c r="F27" s="19">
        <f t="shared" si="3"/>
        <v>279</v>
      </c>
      <c r="G27" s="19">
        <f t="shared" si="4"/>
        <v>19.456066945606693</v>
      </c>
      <c r="H27" s="20">
        <f t="shared" si="5"/>
        <v>21.896970471686053</v>
      </c>
    </row>
    <row r="28" spans="1:8" s="14" customFormat="1" ht="15.75" customHeight="1">
      <c r="A28" s="27" t="s">
        <v>39</v>
      </c>
      <c r="B28" s="28"/>
      <c r="C28" s="11">
        <f>SUM(C29:C35)</f>
        <v>66803</v>
      </c>
      <c r="D28" s="11">
        <f>SUM(D29:D35)</f>
        <v>10128</v>
      </c>
      <c r="E28" s="11">
        <f>SUM(E29:E35)</f>
        <v>10836</v>
      </c>
      <c r="F28" s="12">
        <f t="shared" si="3"/>
        <v>708</v>
      </c>
      <c r="G28" s="12">
        <f t="shared" si="4"/>
        <v>6.990521327014218</v>
      </c>
      <c r="H28" s="13">
        <f t="shared" si="5"/>
        <v>16.220828405909916</v>
      </c>
    </row>
    <row r="29" spans="1:8" s="25" customFormat="1" ht="15.75" customHeight="1">
      <c r="A29" s="15" t="s">
        <v>40</v>
      </c>
      <c r="B29" s="23">
        <v>19829</v>
      </c>
      <c r="C29" s="17">
        <v>10628</v>
      </c>
      <c r="D29" s="18">
        <v>989</v>
      </c>
      <c r="E29" s="18">
        <v>-1553</v>
      </c>
      <c r="F29" s="19">
        <f t="shared" si="3"/>
        <v>-2542</v>
      </c>
      <c r="G29" s="19">
        <f t="shared" si="4"/>
        <v>-257.0273003033367</v>
      </c>
      <c r="H29" s="20">
        <f t="shared" si="5"/>
        <v>-14.612344749717726</v>
      </c>
    </row>
    <row r="30" spans="1:8" s="14" customFormat="1" ht="15.75" customHeight="1">
      <c r="A30" s="15" t="s">
        <v>41</v>
      </c>
      <c r="B30" s="28">
        <v>285095</v>
      </c>
      <c r="C30" s="17">
        <v>62588</v>
      </c>
      <c r="D30" s="18">
        <v>11317</v>
      </c>
      <c r="E30" s="18">
        <v>13614</v>
      </c>
      <c r="F30" s="19">
        <f t="shared" si="3"/>
        <v>2297</v>
      </c>
      <c r="G30" s="19">
        <f t="shared" si="4"/>
        <v>20.296898471326323</v>
      </c>
      <c r="H30" s="20">
        <f t="shared" si="5"/>
        <v>21.751773502907906</v>
      </c>
    </row>
    <row r="31" spans="1:8" ht="15.75" customHeight="1">
      <c r="A31" s="26" t="s">
        <v>42</v>
      </c>
      <c r="B31" s="23">
        <v>699</v>
      </c>
      <c r="C31" s="17">
        <v>-11811</v>
      </c>
      <c r="D31" s="18">
        <v>-3152</v>
      </c>
      <c r="E31" s="18">
        <v>-2384</v>
      </c>
      <c r="F31" s="19">
        <f t="shared" si="3"/>
        <v>768</v>
      </c>
      <c r="G31" s="19">
        <f t="shared" si="4"/>
        <v>-24.365482233502537</v>
      </c>
      <c r="H31" s="20">
        <f t="shared" si="5"/>
        <v>20.184573702480737</v>
      </c>
    </row>
    <row r="32" spans="1:8" ht="15.75" customHeight="1">
      <c r="A32" s="26" t="s">
        <v>43</v>
      </c>
      <c r="B32" s="23">
        <v>79319</v>
      </c>
      <c r="C32" s="17">
        <v>556</v>
      </c>
      <c r="D32" s="18">
        <v>96</v>
      </c>
      <c r="E32" s="18">
        <v>115</v>
      </c>
      <c r="F32" s="19">
        <f t="shared" si="3"/>
        <v>19</v>
      </c>
      <c r="G32" s="19">
        <f t="shared" si="4"/>
        <v>19.791666666666668</v>
      </c>
      <c r="H32" s="20">
        <f t="shared" si="5"/>
        <v>20.68345323741007</v>
      </c>
    </row>
    <row r="33" spans="1:8" ht="15.75" customHeight="1">
      <c r="A33" s="26" t="s">
        <v>44</v>
      </c>
      <c r="B33" s="23">
        <v>14164</v>
      </c>
      <c r="C33" s="17">
        <v>1430</v>
      </c>
      <c r="D33" s="18">
        <v>191</v>
      </c>
      <c r="E33" s="18">
        <v>280</v>
      </c>
      <c r="F33" s="19">
        <f t="shared" si="3"/>
        <v>89</v>
      </c>
      <c r="G33" s="19">
        <f t="shared" si="4"/>
        <v>46.596858638743456</v>
      </c>
      <c r="H33" s="20">
        <f t="shared" si="5"/>
        <v>19.58041958041958</v>
      </c>
    </row>
    <row r="34" spans="1:8" ht="15.75" customHeight="1">
      <c r="A34" s="26" t="s">
        <v>45</v>
      </c>
      <c r="B34" s="23">
        <v>4917</v>
      </c>
      <c r="C34" s="17">
        <v>3348</v>
      </c>
      <c r="D34" s="18">
        <v>676</v>
      </c>
      <c r="E34" s="18">
        <v>766</v>
      </c>
      <c r="F34" s="19">
        <f t="shared" si="3"/>
        <v>90</v>
      </c>
      <c r="G34" s="19">
        <f t="shared" si="4"/>
        <v>13.31360946745562</v>
      </c>
      <c r="H34" s="20">
        <f t="shared" si="5"/>
        <v>22.879330943847073</v>
      </c>
    </row>
    <row r="35" spans="1:8" ht="15.75" customHeight="1">
      <c r="A35" s="26" t="s">
        <v>46</v>
      </c>
      <c r="B35" s="23">
        <v>200</v>
      </c>
      <c r="C35" s="17">
        <v>64</v>
      </c>
      <c r="D35" s="18">
        <v>11</v>
      </c>
      <c r="E35" s="18">
        <v>-2</v>
      </c>
      <c r="F35" s="19">
        <f t="shared" si="3"/>
        <v>-13</v>
      </c>
      <c r="G35" s="19">
        <f t="shared" si="4"/>
        <v>-118.18181818181819</v>
      </c>
      <c r="H35" s="20">
        <f t="shared" si="5"/>
        <v>-3.125</v>
      </c>
    </row>
    <row r="36" spans="1:8" s="14" customFormat="1" ht="15.75" customHeight="1">
      <c r="A36" s="27" t="s">
        <v>47</v>
      </c>
      <c r="B36" s="28"/>
      <c r="C36" s="11">
        <f>C37</f>
        <v>12</v>
      </c>
      <c r="D36" s="11">
        <f>D37</f>
        <v>-296</v>
      </c>
      <c r="E36" s="11">
        <f>E37</f>
        <v>-186</v>
      </c>
      <c r="F36" s="12">
        <f aca="true" t="shared" si="6" ref="F36:F42">E36-D36</f>
        <v>110</v>
      </c>
      <c r="G36" s="12">
        <f>F36*100/D36</f>
        <v>-37.16216216216216</v>
      </c>
      <c r="H36" s="13">
        <f>E36/C36*100</f>
        <v>-1550</v>
      </c>
    </row>
    <row r="37" spans="1:49" ht="15.75" customHeight="1">
      <c r="A37" s="15" t="s">
        <v>48</v>
      </c>
      <c r="B37" s="23">
        <v>3700</v>
      </c>
      <c r="C37" s="17">
        <v>12</v>
      </c>
      <c r="D37" s="18">
        <v>-296</v>
      </c>
      <c r="E37" s="18">
        <v>-186</v>
      </c>
      <c r="F37" s="19">
        <f t="shared" si="6"/>
        <v>110</v>
      </c>
      <c r="G37" s="19">
        <f>F37*100/D37</f>
        <v>-37.16216216216216</v>
      </c>
      <c r="H37" s="20">
        <f>E37/C37*100</f>
        <v>-1550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8" s="14" customFormat="1" ht="15.75" customHeight="1">
      <c r="A38" s="27" t="s">
        <v>49</v>
      </c>
      <c r="B38" s="28"/>
      <c r="C38" s="11">
        <f>C39</f>
        <v>0</v>
      </c>
      <c r="D38" s="11">
        <f>D39</f>
        <v>0</v>
      </c>
      <c r="E38" s="11">
        <f>E39</f>
        <v>0</v>
      </c>
      <c r="F38" s="12">
        <f t="shared" si="6"/>
        <v>0</v>
      </c>
      <c r="G38" s="12"/>
      <c r="H38" s="20"/>
    </row>
    <row r="39" spans="1:8" s="14" customFormat="1" ht="15.75" customHeight="1">
      <c r="A39" s="15" t="s">
        <v>50</v>
      </c>
      <c r="B39" s="28">
        <v>2881</v>
      </c>
      <c r="C39" s="17">
        <v>0</v>
      </c>
      <c r="D39" s="18">
        <v>0</v>
      </c>
      <c r="E39" s="18">
        <v>0</v>
      </c>
      <c r="F39" s="19">
        <f t="shared" si="6"/>
        <v>0</v>
      </c>
      <c r="G39" s="19"/>
      <c r="H39" s="20"/>
    </row>
    <row r="40" spans="1:8" s="14" customFormat="1" ht="15.75" customHeight="1">
      <c r="A40" s="27" t="s">
        <v>51</v>
      </c>
      <c r="B40" s="28"/>
      <c r="C40" s="11">
        <f>C41</f>
        <v>1</v>
      </c>
      <c r="D40" s="11">
        <f>D41</f>
        <v>1</v>
      </c>
      <c r="E40" s="11">
        <f>E41</f>
        <v>3</v>
      </c>
      <c r="F40" s="12">
        <f t="shared" si="6"/>
        <v>2</v>
      </c>
      <c r="G40" s="12"/>
      <c r="H40" s="13">
        <f>E40/C40*100</f>
        <v>300</v>
      </c>
    </row>
    <row r="41" spans="1:49" ht="15.75" customHeight="1">
      <c r="A41" s="15" t="s">
        <v>52</v>
      </c>
      <c r="B41" s="23">
        <v>2881</v>
      </c>
      <c r="C41" s="17">
        <v>1</v>
      </c>
      <c r="D41" s="18">
        <v>1</v>
      </c>
      <c r="E41" s="18">
        <v>3</v>
      </c>
      <c r="F41" s="19">
        <f t="shared" si="6"/>
        <v>2</v>
      </c>
      <c r="G41" s="19">
        <f>F41*100/D41</f>
        <v>200</v>
      </c>
      <c r="H41" s="20">
        <f>E41/C41*100</f>
        <v>300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1:8" ht="21.75" customHeight="1">
      <c r="A42" s="29" t="s">
        <v>16</v>
      </c>
      <c r="B42" s="30">
        <v>1217093</v>
      </c>
      <c r="C42" s="11">
        <f>C8+C10+C19+C28+C36+C38+C40</f>
        <v>191435</v>
      </c>
      <c r="D42" s="11">
        <f>D8+D10+D19+D28+D36+D38+D40</f>
        <v>35284</v>
      </c>
      <c r="E42" s="11">
        <f>E8+E10+E19+E28+E36+E38+E40</f>
        <v>86212</v>
      </c>
      <c r="F42" s="12">
        <f t="shared" si="6"/>
        <v>50928</v>
      </c>
      <c r="G42" s="12">
        <f>F42*100/D42</f>
        <v>144.3373767146582</v>
      </c>
      <c r="H42" s="13">
        <f>E42/C42*100</f>
        <v>45.03460704677828</v>
      </c>
    </row>
    <row r="43" spans="1:9" ht="16.5">
      <c r="A43" s="31"/>
      <c r="B43" s="32"/>
      <c r="C43" s="32"/>
      <c r="D43" s="32"/>
      <c r="E43" s="33"/>
      <c r="F43" s="34"/>
      <c r="G43" s="33"/>
      <c r="H43" s="34"/>
      <c r="I43" s="34"/>
    </row>
    <row r="44" spans="1:9" ht="16.5">
      <c r="A44" s="35"/>
      <c r="B44" s="32"/>
      <c r="C44" s="32"/>
      <c r="D44" s="32"/>
      <c r="E44" s="33"/>
      <c r="F44" s="34"/>
      <c r="G44" s="33"/>
      <c r="H44" s="34"/>
      <c r="I44" s="34"/>
    </row>
  </sheetData>
  <mergeCells count="10">
    <mergeCell ref="A2:G2"/>
    <mergeCell ref="D5:D6"/>
    <mergeCell ref="E5:E6"/>
    <mergeCell ref="F5:F6"/>
    <mergeCell ref="G5:G6"/>
    <mergeCell ref="A4:A7"/>
    <mergeCell ref="H5:H6"/>
    <mergeCell ref="D4:H4"/>
    <mergeCell ref="C4:C6"/>
    <mergeCell ref="B5:B7"/>
  </mergeCells>
  <printOptions horizontalCentered="1"/>
  <pageMargins left="0.5511811023622047" right="0.5511811023622047" top="0.5905511811023623" bottom="0.8661417322834646" header="0.35433070866141736" footer="0.35433070866141736"/>
  <pageSetup horizontalDpi="600" verticalDpi="600" orientation="landscape" paperSize="9" scale="95" r:id="rId1"/>
  <headerFooter alignWithMargins="0">
    <oddFooter>&amp;C&amp;"Times New Roman,標準"&amp;P+14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dcterms:created xsi:type="dcterms:W3CDTF">2003-05-20T08:34:53Z</dcterms:created>
  <dcterms:modified xsi:type="dcterms:W3CDTF">2008-11-13T10:08:53Z</dcterms:modified>
  <cp:category>I14</cp:category>
  <cp:version/>
  <cp:contentType/>
  <cp:contentStatus/>
</cp:coreProperties>
</file>