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90" windowHeight="5925" activeTab="0"/>
  </bookViews>
  <sheets>
    <sheet name="編審-資" sheetId="1" r:id="rId1"/>
  </sheets>
  <definedNames>
    <definedName name="_xlnm.Print_Area" localSheetId="0">'編審-資'!$A$1:$N$115</definedName>
    <definedName name="_xlnm.Print_Titles" localSheetId="0">'編審-資'!$1:$3</definedName>
  </definedNames>
  <calcPr fullCalcOnLoad="1"/>
</workbook>
</file>

<file path=xl/sharedStrings.xml><?xml version="1.0" encoding="utf-8"?>
<sst xmlns="http://schemas.openxmlformats.org/spreadsheetml/2006/main" count="210" uniqueCount="205">
  <si>
    <t>主 管 機 關 及 基 金 名 稱</t>
  </si>
  <si>
    <t>本年度可用預算</t>
  </si>
  <si>
    <t>以前年度保留數</t>
  </si>
  <si>
    <t>本年度預算數</t>
  </si>
  <si>
    <t>本年度奉准先行辦理補辦預算數</t>
  </si>
  <si>
    <t>合  計</t>
  </si>
  <si>
    <t>實支數</t>
  </si>
  <si>
    <t>應付未付數</t>
  </si>
  <si>
    <t>節餘數</t>
  </si>
  <si>
    <t>占可用預算數%</t>
  </si>
  <si>
    <t>占累計分配數%</t>
  </si>
  <si>
    <t>分配</t>
  </si>
  <si>
    <t>作業基金</t>
  </si>
  <si>
    <t>行政院主管</t>
  </si>
  <si>
    <t>1.</t>
  </si>
  <si>
    <t>中美經濟社會發展基金</t>
  </si>
  <si>
    <t>內政部主管</t>
  </si>
  <si>
    <t>2.</t>
  </si>
  <si>
    <t>營建建設基金</t>
  </si>
  <si>
    <t>國防部主管</t>
  </si>
  <si>
    <t>3.</t>
  </si>
  <si>
    <t>國軍生產及服務作業基金</t>
  </si>
  <si>
    <t>4.</t>
  </si>
  <si>
    <t>國軍老舊眷村改建基金</t>
  </si>
  <si>
    <t>財政部主管</t>
  </si>
  <si>
    <t>5.</t>
  </si>
  <si>
    <t>行政院開發基金</t>
  </si>
  <si>
    <t>6.</t>
  </si>
  <si>
    <t>地方建設基金</t>
  </si>
  <si>
    <t>教育部主管</t>
  </si>
  <si>
    <t>7.</t>
  </si>
  <si>
    <t>國立中正文化中心作業基金</t>
  </si>
  <si>
    <t>8.</t>
  </si>
  <si>
    <t>國立臺灣大學校務基金</t>
  </si>
  <si>
    <t>9.</t>
  </si>
  <si>
    <t>國立政治大學校務基金</t>
  </si>
  <si>
    <t>10.</t>
  </si>
  <si>
    <t>國立清華大學校務基金</t>
  </si>
  <si>
    <t>11.</t>
  </si>
  <si>
    <t>國立中興大學校務基金</t>
  </si>
  <si>
    <t>12.</t>
  </si>
  <si>
    <t>國立成功大學校務基金</t>
  </si>
  <si>
    <t>13.</t>
  </si>
  <si>
    <t>國立交通大學校務基金</t>
  </si>
  <si>
    <t>14.</t>
  </si>
  <si>
    <t>國立中央大學校務基金</t>
  </si>
  <si>
    <t>15.</t>
  </si>
  <si>
    <t>國立中山大學校務基金</t>
  </si>
  <si>
    <t>16.</t>
  </si>
  <si>
    <t>國立中正大學校務基金</t>
  </si>
  <si>
    <t>17.</t>
  </si>
  <si>
    <t>國立臺灣海洋大學校務基金</t>
  </si>
  <si>
    <t>18.</t>
  </si>
  <si>
    <t>國立陽明大學校務基金</t>
  </si>
  <si>
    <t>19.</t>
  </si>
  <si>
    <t>國立東華大學校務基金</t>
  </si>
  <si>
    <t>20.</t>
  </si>
  <si>
    <t>國立暨南國際大學校務基金</t>
  </si>
  <si>
    <t>21.</t>
  </si>
  <si>
    <t>國立臺北大學校務基金</t>
  </si>
  <si>
    <t>22.</t>
  </si>
  <si>
    <t>國立嘉義大學校務基金</t>
  </si>
  <si>
    <t>23.</t>
  </si>
  <si>
    <t>國立高雄大學校務基金</t>
  </si>
  <si>
    <t>24.</t>
  </si>
  <si>
    <t>國立臺灣科技大學校務基金</t>
  </si>
  <si>
    <t>25.</t>
  </si>
  <si>
    <t>國立雲林科技大學校務基金</t>
  </si>
  <si>
    <t>26.</t>
  </si>
  <si>
    <t>國立屏東科技大學校務基金</t>
  </si>
  <si>
    <t>27.</t>
  </si>
  <si>
    <t>國立臺北科技大學校務基金</t>
  </si>
  <si>
    <t>28.</t>
  </si>
  <si>
    <t>國立高雄第一科技大學校務基金</t>
  </si>
  <si>
    <t>29.</t>
  </si>
  <si>
    <t>國立高雄應用科技大學校務基金</t>
  </si>
  <si>
    <t>30.</t>
  </si>
  <si>
    <t>國立空中大學校務基金</t>
  </si>
  <si>
    <t>31.</t>
  </si>
  <si>
    <t>國立臺灣師範大學校務基金</t>
  </si>
  <si>
    <t>32.</t>
  </si>
  <si>
    <t>國立高雄師範大學校務基金</t>
  </si>
  <si>
    <t>33.</t>
  </si>
  <si>
    <t>國立彰化師範大學校務基金</t>
  </si>
  <si>
    <t>34.</t>
  </si>
  <si>
    <t>國立臺北藝術大學校務基金</t>
  </si>
  <si>
    <t>35.</t>
  </si>
  <si>
    <t>國立臺灣藝術大學校務基金</t>
  </si>
  <si>
    <t>36.</t>
  </si>
  <si>
    <t>國立臺南藝術學院校務基金</t>
  </si>
  <si>
    <t>37.</t>
  </si>
  <si>
    <t>國立臺北護理學院校務基金</t>
  </si>
  <si>
    <t>38.</t>
  </si>
  <si>
    <t>39.</t>
  </si>
  <si>
    <t>國立臺北商業技術學院校務基金</t>
  </si>
  <si>
    <t>40.</t>
  </si>
  <si>
    <t>國立臺中技術學院校務基金</t>
  </si>
  <si>
    <t>41.</t>
  </si>
  <si>
    <t>國立勤益技術學院校務基金</t>
  </si>
  <si>
    <t>42.</t>
  </si>
  <si>
    <t>國立虎尾技術學院校務基金</t>
  </si>
  <si>
    <t>43.</t>
  </si>
  <si>
    <t>國立高雄海洋技術學院校務基金</t>
  </si>
  <si>
    <t>44.</t>
  </si>
  <si>
    <t>國立高雄餐旅學院校務基金</t>
  </si>
  <si>
    <t>45.</t>
  </si>
  <si>
    <t>46.</t>
  </si>
  <si>
    <t>國立屏東商業技術學院校務基金</t>
  </si>
  <si>
    <t>47.</t>
  </si>
  <si>
    <t>國立澎湖技術學院校務基金</t>
  </si>
  <si>
    <t>48.</t>
  </si>
  <si>
    <t>國立臺北師範學院校務基金</t>
  </si>
  <si>
    <t>49.</t>
  </si>
  <si>
    <t>國立新竹師範學院校務基金</t>
  </si>
  <si>
    <t>50.</t>
  </si>
  <si>
    <t>國立臺中師範學院校務基金</t>
  </si>
  <si>
    <t>51.</t>
  </si>
  <si>
    <t>國立臺南師範學院校務基金</t>
  </si>
  <si>
    <t>52.</t>
  </si>
  <si>
    <t>國立屏東師範學院校務基金</t>
  </si>
  <si>
    <t>53.</t>
  </si>
  <si>
    <t>國立花蓮師範學院校務基金</t>
  </si>
  <si>
    <t>54.</t>
  </si>
  <si>
    <t>55.</t>
  </si>
  <si>
    <t>國立體育學院校務基金</t>
  </si>
  <si>
    <t>56.</t>
  </si>
  <si>
    <t>國立臺灣體育學院校務基金</t>
  </si>
  <si>
    <t>57.</t>
  </si>
  <si>
    <t>國立臺中護理專科學校校務基金</t>
  </si>
  <si>
    <t>58.</t>
  </si>
  <si>
    <t>國立臺南護理專科學校校務基金</t>
  </si>
  <si>
    <t>59.</t>
  </si>
  <si>
    <t>國立臺灣戲曲專科學校校務基金</t>
  </si>
  <si>
    <t>60.</t>
  </si>
  <si>
    <t>國立臺灣大學附設醫院作業基金</t>
  </si>
  <si>
    <t>61.</t>
  </si>
  <si>
    <t>國立成功大學附設醫院作業基金</t>
  </si>
  <si>
    <t>62.</t>
  </si>
  <si>
    <t>國立臺北護理學院附設醫院作業基金</t>
  </si>
  <si>
    <t>法務部主管</t>
  </si>
  <si>
    <t>63.</t>
  </si>
  <si>
    <t>法務部監所作業基金</t>
  </si>
  <si>
    <t>經濟部主管</t>
  </si>
  <si>
    <t>64.</t>
  </si>
  <si>
    <t>經濟作業基金</t>
  </si>
  <si>
    <t>65.</t>
  </si>
  <si>
    <t>水資源作業基金</t>
  </si>
  <si>
    <t>交通部主管</t>
  </si>
  <si>
    <t>66.</t>
  </si>
  <si>
    <t>交通作業基金</t>
  </si>
  <si>
    <t>國軍退除役官兵輔導委員會主管</t>
  </si>
  <si>
    <t>67.</t>
  </si>
  <si>
    <t>國軍退除役官兵安置基金</t>
  </si>
  <si>
    <t>68.</t>
  </si>
  <si>
    <t>榮民醫療作業基金</t>
  </si>
  <si>
    <t>國家科學委員會主管</t>
  </si>
  <si>
    <t>69.</t>
  </si>
  <si>
    <t>科學工業園區管理局作業基金</t>
  </si>
  <si>
    <t>農業委員會主管</t>
  </si>
  <si>
    <t>70.</t>
  </si>
  <si>
    <t>農業作業基金</t>
  </si>
  <si>
    <t>衛生署主管</t>
  </si>
  <si>
    <t>71.</t>
  </si>
  <si>
    <t>醫療藥品基金</t>
  </si>
  <si>
    <t>72.</t>
  </si>
  <si>
    <t>管制藥品管理局製藥工廠作業基金</t>
  </si>
  <si>
    <t>國立故宮博物院主管</t>
  </si>
  <si>
    <t>73.</t>
  </si>
  <si>
    <t>故宮文物藝術發展基金</t>
  </si>
  <si>
    <t>特別收入基金</t>
  </si>
  <si>
    <t>行政院國家科學技術發展基金</t>
  </si>
  <si>
    <t>行政院金融重建基金</t>
  </si>
  <si>
    <t>經濟特別收入基金</t>
  </si>
  <si>
    <t>核能發電後端營運基金</t>
  </si>
  <si>
    <t>教育部</t>
  </si>
  <si>
    <t>學產基金</t>
  </si>
  <si>
    <t>農委會主管</t>
  </si>
  <si>
    <t>農業特別收入基金</t>
  </si>
  <si>
    <t>勞委會主管</t>
  </si>
  <si>
    <t>就業安定基金</t>
  </si>
  <si>
    <t>環保署</t>
  </si>
  <si>
    <t>環境保護基金</t>
  </si>
  <si>
    <t>陸委會</t>
  </si>
  <si>
    <t>中華發展基金</t>
  </si>
  <si>
    <t>資本計畫基金</t>
  </si>
  <si>
    <t>國防部</t>
  </si>
  <si>
    <t>國軍老舊營舍改建基金</t>
  </si>
  <si>
    <t>合              計</t>
  </si>
  <si>
    <r>
      <t>九十二年度中央政府非營業特種基金截至</t>
    </r>
    <r>
      <rPr>
        <b/>
        <sz val="16"/>
        <rFont val="Times New Roman"/>
        <family val="1"/>
      </rPr>
      <t>92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9</t>
    </r>
    <r>
      <rPr>
        <b/>
        <sz val="16"/>
        <rFont val="標楷體"/>
        <family val="4"/>
      </rPr>
      <t>月底固定資產投資計畫預算執行情形彙總表</t>
    </r>
  </si>
  <si>
    <r>
      <t>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9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</si>
  <si>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9</t>
    </r>
    <r>
      <rPr>
        <sz val="12"/>
        <rFont val="標楷體"/>
        <family val="4"/>
      </rPr>
      <t>月底累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計分配數</t>
    </r>
  </si>
  <si>
    <t>國立臺東師範學院校務基金(臺東大學)</t>
  </si>
  <si>
    <t>國立宜蘭技術學院校務基金(宜蘭大學)</t>
  </si>
  <si>
    <t>國立聯合技術學院校務基金(聯合大學)</t>
  </si>
  <si>
    <t>2.</t>
  </si>
  <si>
    <t xml:space="preserve"> 九二一震災社區重建更新基金</t>
  </si>
  <si>
    <t>3.</t>
  </si>
  <si>
    <t>4.</t>
  </si>
  <si>
    <t>5.</t>
  </si>
  <si>
    <t>6.</t>
  </si>
  <si>
    <t>7.</t>
  </si>
  <si>
    <t>8.</t>
  </si>
  <si>
    <t>9.</t>
  </si>
  <si>
    <t>10.</t>
  </si>
  <si>
    <t>11.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</si>
</sst>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General_)"/>
    <numFmt numFmtId="178" formatCode="0_ "/>
  </numFmts>
  <fonts count="10">
    <font>
      <sz val="12"/>
      <name val="新細明體"/>
      <family val="1"/>
    </font>
    <font>
      <sz val="12"/>
      <name val="Courier"/>
      <family val="3"/>
    </font>
    <font>
      <b/>
      <sz val="16"/>
      <name val="Times New Roman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1" fontId="8" fillId="0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49" fontId="5" fillId="0" borderId="2" xfId="0" applyNumberFormat="1" applyFont="1" applyFill="1" applyBorder="1" applyAlignment="1">
      <alignment/>
    </xf>
    <xf numFmtId="49" fontId="5" fillId="0" borderId="3" xfId="0" applyNumberFormat="1" applyFont="1" applyFill="1" applyBorder="1" applyAlignment="1">
      <alignment/>
    </xf>
    <xf numFmtId="49" fontId="5" fillId="0" borderId="4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" fillId="0" borderId="3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4" xfId="0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1" fontId="7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49" fontId="8" fillId="0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485775</xdr:colOff>
      <xdr:row>0</xdr:row>
      <xdr:rowOff>114300</xdr:rowOff>
    </xdr:from>
    <xdr:ext cx="1066800" cy="219075"/>
    <xdr:sp>
      <xdr:nvSpPr>
        <xdr:cNvPr id="1" name="TextBox 1"/>
        <xdr:cNvSpPr txBox="1">
          <a:spLocks noChangeArrowheads="1"/>
        </xdr:cNvSpPr>
      </xdr:nvSpPr>
      <xdr:spPr>
        <a:xfrm>
          <a:off x="11744325" y="114300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單位：百萬元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38100</xdr:colOff>
      <xdr:row>0</xdr:row>
      <xdr:rowOff>47625</xdr:rowOff>
    </xdr:from>
    <xdr:ext cx="971550" cy="266700"/>
    <xdr:sp>
      <xdr:nvSpPr>
        <xdr:cNvPr id="2" name="TextBox 2"/>
        <xdr:cNvSpPr txBox="1">
          <a:spLocks noChangeArrowheads="1"/>
        </xdr:cNvSpPr>
      </xdr:nvSpPr>
      <xdr:spPr>
        <a:xfrm>
          <a:off x="114300" y="476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附表八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4"/>
  <sheetViews>
    <sheetView tabSelected="1" zoomScale="75" zoomScaleNormal="75" workbookViewId="0" topLeftCell="A1">
      <selection activeCell="M78" sqref="M78"/>
    </sheetView>
  </sheetViews>
  <sheetFormatPr defaultColWidth="9.00390625" defaultRowHeight="22.5" customHeight="1"/>
  <cols>
    <col min="1" max="1" width="1.00390625" style="0" customWidth="1"/>
    <col min="2" max="2" width="3.375" style="0" customWidth="1"/>
    <col min="3" max="3" width="41.25390625" style="0" customWidth="1"/>
    <col min="4" max="4" width="11.875" style="0" customWidth="1"/>
    <col min="5" max="5" width="12.375" style="0" customWidth="1"/>
    <col min="6" max="7" width="12.50390625" style="0" customWidth="1"/>
    <col min="8" max="8" width="12.00390625" style="0" customWidth="1"/>
    <col min="9" max="9" width="10.625" style="0" customWidth="1"/>
    <col min="10" max="10" width="9.75390625" style="0" customWidth="1"/>
    <col min="12" max="12" width="11.50390625" style="0" customWidth="1"/>
    <col min="13" max="14" width="10.00390625" style="0" customWidth="1"/>
  </cols>
  <sheetData>
    <row r="1" spans="1:14" ht="29.25" customHeight="1">
      <c r="A1" s="46" t="s">
        <v>188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2.5" customHeight="1">
      <c r="A2" s="44" t="s">
        <v>0</v>
      </c>
      <c r="B2" s="44"/>
      <c r="C2" s="44"/>
      <c r="D2" s="45" t="s">
        <v>1</v>
      </c>
      <c r="E2" s="45"/>
      <c r="F2" s="45"/>
      <c r="G2" s="45"/>
      <c r="H2" s="45" t="s">
        <v>190</v>
      </c>
      <c r="I2" s="45" t="s">
        <v>189</v>
      </c>
      <c r="J2" s="45"/>
      <c r="K2" s="45"/>
      <c r="L2" s="45"/>
      <c r="M2" s="45"/>
      <c r="N2" s="45"/>
    </row>
    <row r="3" spans="1:19" ht="81" customHeight="1">
      <c r="A3" s="44"/>
      <c r="B3" s="44"/>
      <c r="C3" s="44"/>
      <c r="D3" s="1" t="s">
        <v>2</v>
      </c>
      <c r="E3" s="1" t="s">
        <v>3</v>
      </c>
      <c r="F3" s="1" t="s">
        <v>4</v>
      </c>
      <c r="G3" s="1" t="s">
        <v>5</v>
      </c>
      <c r="H3" s="45"/>
      <c r="I3" s="1" t="s">
        <v>6</v>
      </c>
      <c r="J3" s="1" t="s">
        <v>7</v>
      </c>
      <c r="K3" s="1" t="s">
        <v>8</v>
      </c>
      <c r="L3" s="1" t="s">
        <v>5</v>
      </c>
      <c r="M3" s="1" t="s">
        <v>9</v>
      </c>
      <c r="N3" s="1" t="s">
        <v>10</v>
      </c>
      <c r="R3" s="2"/>
      <c r="S3" t="s">
        <v>11</v>
      </c>
    </row>
    <row r="4" spans="1:14" s="2" customFormat="1" ht="18.75" customHeight="1">
      <c r="A4" s="41" t="s">
        <v>12</v>
      </c>
      <c r="B4" s="42"/>
      <c r="C4" s="43"/>
      <c r="D4" s="3">
        <f>D5+D7+D9+D12+D15+D72+D74+D77+D79+D82+D84+D86+D89</f>
        <v>13347</v>
      </c>
      <c r="E4" s="3">
        <f>E5+E7+E9+E12+E15+E72+E74+E77+E79+E82+E84+E86+E89</f>
        <v>55003</v>
      </c>
      <c r="F4" s="3">
        <f>F5+F7+F9+F12+F15+F72+F74+F77+F79+F82+F84+F86+F89</f>
        <v>8903</v>
      </c>
      <c r="G4" s="4">
        <f>SUM(D4:F4)</f>
        <v>77253</v>
      </c>
      <c r="H4" s="3">
        <f>H5+H7+H9+H12+H15+H72+H74+H77+H79+H82+H84+H86+H89</f>
        <v>40798</v>
      </c>
      <c r="I4" s="3">
        <f>I5+I7+I9+I12+I15+I72+I74+I77+I79+I82+I84+I86+I89</f>
        <v>32685</v>
      </c>
      <c r="J4" s="3">
        <f>J5+J7+J9+J12+J15+J72+J74+J77+J79+J82+J84+J86+J89</f>
        <v>1471</v>
      </c>
      <c r="K4" s="3">
        <f>K5+K7+K9+K12+K15+K72+K74+K77+K79+K82+K84+K86+K89</f>
        <v>311</v>
      </c>
      <c r="L4" s="4">
        <f>SUM(I4:K4)</f>
        <v>34467</v>
      </c>
      <c r="M4" s="5">
        <f>L4/G4*100</f>
        <v>44.61574307793872</v>
      </c>
      <c r="N4" s="5">
        <f>L4/H4*100</f>
        <v>84.4820824550223</v>
      </c>
    </row>
    <row r="5" spans="1:14" s="2" customFormat="1" ht="18.75" customHeight="1">
      <c r="A5" s="31" t="s">
        <v>13</v>
      </c>
      <c r="B5" s="32"/>
      <c r="C5" s="33"/>
      <c r="D5" s="4"/>
      <c r="E5" s="4">
        <f>E6</f>
        <v>2</v>
      </c>
      <c r="F5" s="4"/>
      <c r="G5" s="4">
        <f>SUM(D5:F5)</f>
        <v>2</v>
      </c>
      <c r="H5" s="4">
        <f>H6</f>
        <v>2</v>
      </c>
      <c r="I5" s="4">
        <f>I6</f>
        <v>1</v>
      </c>
      <c r="J5" s="4"/>
      <c r="K5" s="4"/>
      <c r="L5" s="4">
        <f>I5+J5+K5</f>
        <v>1</v>
      </c>
      <c r="M5" s="5">
        <f>L5/G5*100</f>
        <v>50</v>
      </c>
      <c r="N5" s="5">
        <f>L5/H5*100</f>
        <v>50</v>
      </c>
    </row>
    <row r="6" spans="1:14" s="11" customFormat="1" ht="18.75" customHeight="1">
      <c r="A6" s="6"/>
      <c r="B6" s="7" t="s">
        <v>14</v>
      </c>
      <c r="C6" s="8" t="s">
        <v>15</v>
      </c>
      <c r="D6" s="9"/>
      <c r="E6" s="9">
        <v>2</v>
      </c>
      <c r="F6" s="9"/>
      <c r="G6" s="9">
        <f aca="true" t="shared" si="0" ref="G6:G69">SUM(D6:F6)</f>
        <v>2</v>
      </c>
      <c r="H6" s="9">
        <v>2</v>
      </c>
      <c r="I6" s="9">
        <v>1</v>
      </c>
      <c r="J6" s="9"/>
      <c r="K6" s="9"/>
      <c r="L6" s="9">
        <f>I6+J6+K6</f>
        <v>1</v>
      </c>
      <c r="M6" s="10">
        <f>L6/G6*100</f>
        <v>50</v>
      </c>
      <c r="N6" s="10">
        <f>L6/H6*100</f>
        <v>50</v>
      </c>
    </row>
    <row r="7" spans="1:14" s="2" customFormat="1" ht="18.75" customHeight="1">
      <c r="A7" s="31" t="s">
        <v>16</v>
      </c>
      <c r="B7" s="32"/>
      <c r="C7" s="33"/>
      <c r="D7" s="4">
        <f>SUM(D8:D8)</f>
        <v>45</v>
      </c>
      <c r="E7" s="4">
        <f>SUM(E8:E8)</f>
        <v>455</v>
      </c>
      <c r="F7" s="4"/>
      <c r="G7" s="4">
        <f t="shared" si="0"/>
        <v>500</v>
      </c>
      <c r="H7" s="4">
        <f>SUM(H8:H8)</f>
        <v>49</v>
      </c>
      <c r="I7" s="4">
        <f>SUM(I8:I8)</f>
        <v>44</v>
      </c>
      <c r="J7" s="4"/>
      <c r="K7" s="4"/>
      <c r="L7" s="4">
        <f aca="true" t="shared" si="1" ref="L7:L70">SUM(I7:K7)</f>
        <v>44</v>
      </c>
      <c r="M7" s="5">
        <f aca="true" t="shared" si="2" ref="M7:M70">L7/G7*100</f>
        <v>8.799999999999999</v>
      </c>
      <c r="N7" s="5">
        <f aca="true" t="shared" si="3" ref="N7:N71">L7/H7*100</f>
        <v>89.79591836734694</v>
      </c>
    </row>
    <row r="8" spans="1:14" s="11" customFormat="1" ht="18.75" customHeight="1">
      <c r="A8" s="6"/>
      <c r="B8" s="7" t="s">
        <v>17</v>
      </c>
      <c r="C8" s="8" t="s">
        <v>18</v>
      </c>
      <c r="D8" s="9">
        <v>45</v>
      </c>
      <c r="E8" s="9">
        <v>455</v>
      </c>
      <c r="F8" s="9"/>
      <c r="G8" s="9">
        <f t="shared" si="0"/>
        <v>500</v>
      </c>
      <c r="H8" s="9">
        <v>49</v>
      </c>
      <c r="I8" s="9">
        <v>44</v>
      </c>
      <c r="J8" s="9"/>
      <c r="K8" s="9">
        <v>1</v>
      </c>
      <c r="L8" s="9">
        <f>SUM(I8:K8)</f>
        <v>45</v>
      </c>
      <c r="M8" s="10">
        <f>L8/G8*100</f>
        <v>9</v>
      </c>
      <c r="N8" s="10">
        <f t="shared" si="3"/>
        <v>91.83673469387756</v>
      </c>
    </row>
    <row r="9" spans="1:14" s="2" customFormat="1" ht="18.75" customHeight="1">
      <c r="A9" s="31" t="s">
        <v>19</v>
      </c>
      <c r="B9" s="32"/>
      <c r="C9" s="33"/>
      <c r="D9" s="4">
        <f>SUM(D10:D11)</f>
        <v>303</v>
      </c>
      <c r="E9" s="4">
        <f>SUM(E10:E11)</f>
        <v>1150</v>
      </c>
      <c r="F9" s="4">
        <f>SUM(F10:F11)</f>
        <v>17</v>
      </c>
      <c r="G9" s="4">
        <f t="shared" si="0"/>
        <v>1470</v>
      </c>
      <c r="H9" s="4">
        <f>SUM(H10:H11)</f>
        <v>620</v>
      </c>
      <c r="I9" s="4">
        <f>SUM(I10:I11)</f>
        <v>439</v>
      </c>
      <c r="J9" s="4">
        <f>SUM(J10:J11)</f>
        <v>2</v>
      </c>
      <c r="K9" s="4">
        <f>SUM(K10:K11)</f>
        <v>42</v>
      </c>
      <c r="L9" s="4">
        <f t="shared" si="1"/>
        <v>483</v>
      </c>
      <c r="M9" s="5">
        <f t="shared" si="2"/>
        <v>32.857142857142854</v>
      </c>
      <c r="N9" s="5">
        <f t="shared" si="3"/>
        <v>77.90322580645162</v>
      </c>
    </row>
    <row r="10" spans="1:14" s="11" customFormat="1" ht="18.75" customHeight="1">
      <c r="A10" s="6"/>
      <c r="B10" s="12" t="s">
        <v>20</v>
      </c>
      <c r="C10" s="8" t="s">
        <v>21</v>
      </c>
      <c r="D10" s="9">
        <v>303</v>
      </c>
      <c r="E10" s="9">
        <v>1150</v>
      </c>
      <c r="F10" s="9">
        <v>17</v>
      </c>
      <c r="G10" s="9">
        <f t="shared" si="0"/>
        <v>1470</v>
      </c>
      <c r="H10" s="9">
        <v>620</v>
      </c>
      <c r="I10" s="9">
        <v>439</v>
      </c>
      <c r="J10" s="9">
        <v>2</v>
      </c>
      <c r="K10" s="9">
        <v>42</v>
      </c>
      <c r="L10" s="9">
        <f t="shared" si="1"/>
        <v>483</v>
      </c>
      <c r="M10" s="10">
        <f t="shared" si="2"/>
        <v>32.857142857142854</v>
      </c>
      <c r="N10" s="10">
        <f t="shared" si="3"/>
        <v>77.90322580645162</v>
      </c>
    </row>
    <row r="11" spans="1:14" s="11" customFormat="1" ht="18.75" customHeight="1">
      <c r="A11" s="6"/>
      <c r="B11" s="12" t="s">
        <v>22</v>
      </c>
      <c r="C11" s="8" t="s">
        <v>23</v>
      </c>
      <c r="D11" s="9"/>
      <c r="E11" s="9">
        <v>0</v>
      </c>
      <c r="F11" s="9"/>
      <c r="G11" s="9">
        <f t="shared" si="0"/>
        <v>0</v>
      </c>
      <c r="H11" s="9">
        <v>0</v>
      </c>
      <c r="I11" s="9"/>
      <c r="J11" s="9"/>
      <c r="K11" s="9"/>
      <c r="L11" s="9"/>
      <c r="M11" s="10">
        <v>19</v>
      </c>
      <c r="N11" s="10">
        <v>98</v>
      </c>
    </row>
    <row r="12" spans="1:14" s="2" customFormat="1" ht="18.75" customHeight="1">
      <c r="A12" s="31" t="s">
        <v>24</v>
      </c>
      <c r="B12" s="32"/>
      <c r="C12" s="33"/>
      <c r="D12" s="4">
        <f>SUM(D13:D14)</f>
        <v>10</v>
      </c>
      <c r="E12" s="4">
        <f aca="true" t="shared" si="4" ref="E12:J12">SUM(E13:E14)</f>
        <v>2</v>
      </c>
      <c r="F12" s="4"/>
      <c r="G12" s="4">
        <f t="shared" si="0"/>
        <v>12</v>
      </c>
      <c r="H12" s="4">
        <f t="shared" si="4"/>
        <v>11</v>
      </c>
      <c r="I12" s="4">
        <f t="shared" si="4"/>
        <v>10</v>
      </c>
      <c r="J12" s="4">
        <f t="shared" si="4"/>
        <v>0</v>
      </c>
      <c r="K12" s="4"/>
      <c r="L12" s="4">
        <f t="shared" si="1"/>
        <v>10</v>
      </c>
      <c r="M12" s="5">
        <f t="shared" si="2"/>
        <v>83.33333333333334</v>
      </c>
      <c r="N12" s="5">
        <f t="shared" si="3"/>
        <v>90.9090909090909</v>
      </c>
    </row>
    <row r="13" spans="1:14" s="11" customFormat="1" ht="18.75" customHeight="1">
      <c r="A13" s="6"/>
      <c r="B13" s="12" t="s">
        <v>25</v>
      </c>
      <c r="C13" s="8" t="s">
        <v>26</v>
      </c>
      <c r="D13" s="9">
        <v>10</v>
      </c>
      <c r="E13" s="9">
        <v>1</v>
      </c>
      <c r="F13" s="9"/>
      <c r="G13" s="9">
        <f t="shared" si="0"/>
        <v>11</v>
      </c>
      <c r="H13" s="9">
        <v>10</v>
      </c>
      <c r="I13" s="9">
        <v>9</v>
      </c>
      <c r="J13" s="9"/>
      <c r="K13" s="9"/>
      <c r="L13" s="9">
        <f t="shared" si="1"/>
        <v>9</v>
      </c>
      <c r="M13" s="10">
        <f t="shared" si="2"/>
        <v>81.81818181818183</v>
      </c>
      <c r="N13" s="10">
        <f t="shared" si="3"/>
        <v>90</v>
      </c>
    </row>
    <row r="14" spans="1:14" s="11" customFormat="1" ht="18.75" customHeight="1">
      <c r="A14" s="6"/>
      <c r="B14" s="12" t="s">
        <v>27</v>
      </c>
      <c r="C14" s="8" t="s">
        <v>28</v>
      </c>
      <c r="D14" s="9"/>
      <c r="E14" s="9">
        <v>1</v>
      </c>
      <c r="F14" s="9"/>
      <c r="G14" s="9">
        <f t="shared" si="0"/>
        <v>1</v>
      </c>
      <c r="H14" s="9">
        <v>1</v>
      </c>
      <c r="I14" s="9">
        <v>1</v>
      </c>
      <c r="J14" s="9"/>
      <c r="K14" s="9"/>
      <c r="L14" s="9">
        <f t="shared" si="1"/>
        <v>1</v>
      </c>
      <c r="M14" s="10">
        <f t="shared" si="2"/>
        <v>100</v>
      </c>
      <c r="N14" s="10">
        <f t="shared" si="3"/>
        <v>100</v>
      </c>
    </row>
    <row r="15" spans="1:20" s="2" customFormat="1" ht="18.75" customHeight="1">
      <c r="A15" s="31" t="s">
        <v>29</v>
      </c>
      <c r="B15" s="32"/>
      <c r="C15" s="33"/>
      <c r="D15" s="4">
        <f>SUM(D16:D71)</f>
        <v>5229</v>
      </c>
      <c r="E15" s="4">
        <f aca="true" t="shared" si="5" ref="E15:K15">SUM(E16:E71)</f>
        <v>12778</v>
      </c>
      <c r="F15" s="4">
        <f t="shared" si="5"/>
        <v>616</v>
      </c>
      <c r="G15" s="4">
        <f t="shared" si="0"/>
        <v>18623</v>
      </c>
      <c r="H15" s="4">
        <f t="shared" si="5"/>
        <v>11334</v>
      </c>
      <c r="I15" s="4">
        <f t="shared" si="5"/>
        <v>6768</v>
      </c>
      <c r="J15" s="4">
        <f t="shared" si="5"/>
        <v>438</v>
      </c>
      <c r="K15" s="4">
        <f t="shared" si="5"/>
        <v>0</v>
      </c>
      <c r="L15" s="4">
        <f t="shared" si="1"/>
        <v>7206</v>
      </c>
      <c r="M15" s="5">
        <f t="shared" si="2"/>
        <v>38.69408795575364</v>
      </c>
      <c r="N15" s="5">
        <f t="shared" si="3"/>
        <v>63.57861302276336</v>
      </c>
      <c r="P15" s="13">
        <f>SUM(D17:D68)</f>
        <v>4645</v>
      </c>
      <c r="Q15" s="13">
        <f>SUM(E17:E68)</f>
        <v>11779</v>
      </c>
      <c r="R15" s="13">
        <f>SUM(F17:F68)</f>
        <v>616</v>
      </c>
      <c r="S15" s="13">
        <f>SUM(H17:H68)</f>
        <v>10457</v>
      </c>
      <c r="T15" s="13">
        <f>SUM(L17:L68)</f>
        <v>6669</v>
      </c>
    </row>
    <row r="16" spans="1:17" s="11" customFormat="1" ht="18.75" customHeight="1">
      <c r="A16" s="6"/>
      <c r="B16" s="12" t="s">
        <v>30</v>
      </c>
      <c r="C16" s="8" t="s">
        <v>31</v>
      </c>
      <c r="D16" s="9">
        <v>2</v>
      </c>
      <c r="E16" s="9">
        <v>13</v>
      </c>
      <c r="F16" s="9"/>
      <c r="G16" s="9">
        <f t="shared" si="0"/>
        <v>15</v>
      </c>
      <c r="H16" s="9">
        <v>5</v>
      </c>
      <c r="I16" s="9">
        <v>4</v>
      </c>
      <c r="J16" s="9"/>
      <c r="K16" s="9"/>
      <c r="L16" s="9">
        <f t="shared" si="1"/>
        <v>4</v>
      </c>
      <c r="M16" s="10">
        <f t="shared" si="2"/>
        <v>26.666666666666668</v>
      </c>
      <c r="N16" s="10">
        <f t="shared" si="3"/>
        <v>80</v>
      </c>
      <c r="Q16" s="14"/>
    </row>
    <row r="17" spans="1:14" s="11" customFormat="1" ht="18.75" customHeight="1">
      <c r="A17" s="6"/>
      <c r="B17" s="12" t="s">
        <v>32</v>
      </c>
      <c r="C17" s="15" t="s">
        <v>33</v>
      </c>
      <c r="D17" s="9">
        <v>151</v>
      </c>
      <c r="E17" s="9">
        <v>923</v>
      </c>
      <c r="F17" s="9"/>
      <c r="G17" s="9">
        <f t="shared" si="0"/>
        <v>1074</v>
      </c>
      <c r="H17" s="9">
        <v>752</v>
      </c>
      <c r="I17" s="9">
        <v>252</v>
      </c>
      <c r="J17" s="9">
        <v>6</v>
      </c>
      <c r="K17" s="9"/>
      <c r="L17" s="9">
        <f t="shared" si="1"/>
        <v>258</v>
      </c>
      <c r="M17" s="10">
        <f t="shared" si="2"/>
        <v>24.022346368715084</v>
      </c>
      <c r="N17" s="10">
        <f t="shared" si="3"/>
        <v>34.308510638297875</v>
      </c>
    </row>
    <row r="18" spans="1:14" s="11" customFormat="1" ht="18.75" customHeight="1">
      <c r="A18" s="6"/>
      <c r="B18" s="12" t="s">
        <v>34</v>
      </c>
      <c r="C18" s="15" t="s">
        <v>35</v>
      </c>
      <c r="D18" s="9">
        <v>261</v>
      </c>
      <c r="E18" s="9">
        <v>479</v>
      </c>
      <c r="F18" s="9"/>
      <c r="G18" s="9">
        <f t="shared" si="0"/>
        <v>740</v>
      </c>
      <c r="H18" s="9">
        <v>408</v>
      </c>
      <c r="I18" s="9">
        <v>181</v>
      </c>
      <c r="J18" s="9">
        <v>20</v>
      </c>
      <c r="K18" s="9"/>
      <c r="L18" s="9">
        <f t="shared" si="1"/>
        <v>201</v>
      </c>
      <c r="M18" s="10">
        <f t="shared" si="2"/>
        <v>27.16216216216216</v>
      </c>
      <c r="N18" s="10">
        <f t="shared" si="3"/>
        <v>49.26470588235294</v>
      </c>
    </row>
    <row r="19" spans="1:14" s="11" customFormat="1" ht="18.75" customHeight="1">
      <c r="A19" s="6"/>
      <c r="B19" s="12" t="s">
        <v>36</v>
      </c>
      <c r="C19" s="15" t="s">
        <v>37</v>
      </c>
      <c r="D19" s="9">
        <v>57</v>
      </c>
      <c r="E19" s="9">
        <v>337</v>
      </c>
      <c r="F19" s="9">
        <v>24</v>
      </c>
      <c r="G19" s="9">
        <f t="shared" si="0"/>
        <v>418</v>
      </c>
      <c r="H19" s="9">
        <v>230</v>
      </c>
      <c r="I19" s="9">
        <v>116</v>
      </c>
      <c r="J19" s="9"/>
      <c r="K19" s="9"/>
      <c r="L19" s="9">
        <f t="shared" si="1"/>
        <v>116</v>
      </c>
      <c r="M19" s="10">
        <f t="shared" si="2"/>
        <v>27.751196172248804</v>
      </c>
      <c r="N19" s="10">
        <f t="shared" si="3"/>
        <v>50.43478260869565</v>
      </c>
    </row>
    <row r="20" spans="1:14" s="11" customFormat="1" ht="18.75" customHeight="1">
      <c r="A20" s="6"/>
      <c r="B20" s="12" t="s">
        <v>38</v>
      </c>
      <c r="C20" s="15" t="s">
        <v>39</v>
      </c>
      <c r="D20" s="9">
        <v>488</v>
      </c>
      <c r="E20" s="9">
        <v>443</v>
      </c>
      <c r="F20" s="9">
        <v>38</v>
      </c>
      <c r="G20" s="9">
        <f t="shared" si="0"/>
        <v>969</v>
      </c>
      <c r="H20" s="9">
        <v>412</v>
      </c>
      <c r="I20" s="9">
        <v>337</v>
      </c>
      <c r="J20" s="9">
        <v>113</v>
      </c>
      <c r="K20" s="9"/>
      <c r="L20" s="9">
        <f t="shared" si="1"/>
        <v>450</v>
      </c>
      <c r="M20" s="10">
        <f t="shared" si="2"/>
        <v>46.43962848297213</v>
      </c>
      <c r="N20" s="10">
        <f t="shared" si="3"/>
        <v>109.22330097087378</v>
      </c>
    </row>
    <row r="21" spans="1:14" s="11" customFormat="1" ht="18.75" customHeight="1">
      <c r="A21" s="6"/>
      <c r="B21" s="12" t="s">
        <v>40</v>
      </c>
      <c r="C21" s="15" t="s">
        <v>41</v>
      </c>
      <c r="D21" s="9">
        <v>671</v>
      </c>
      <c r="E21" s="9">
        <v>501</v>
      </c>
      <c r="F21" s="9">
        <v>376</v>
      </c>
      <c r="G21" s="9">
        <f t="shared" si="0"/>
        <v>1548</v>
      </c>
      <c r="H21" s="9">
        <v>790</v>
      </c>
      <c r="I21" s="9">
        <v>370</v>
      </c>
      <c r="J21" s="9"/>
      <c r="K21" s="9"/>
      <c r="L21" s="9">
        <f t="shared" si="1"/>
        <v>370</v>
      </c>
      <c r="M21" s="10">
        <f t="shared" si="2"/>
        <v>23.901808785529717</v>
      </c>
      <c r="N21" s="10">
        <f t="shared" si="3"/>
        <v>46.835443037974684</v>
      </c>
    </row>
    <row r="22" spans="1:14" s="11" customFormat="1" ht="18.75" customHeight="1">
      <c r="A22" s="6"/>
      <c r="B22" s="12" t="s">
        <v>42</v>
      </c>
      <c r="C22" s="15" t="s">
        <v>43</v>
      </c>
      <c r="D22" s="9">
        <v>94</v>
      </c>
      <c r="E22" s="9">
        <v>502</v>
      </c>
      <c r="F22" s="9">
        <v>22</v>
      </c>
      <c r="G22" s="9">
        <f t="shared" si="0"/>
        <v>618</v>
      </c>
      <c r="H22" s="9">
        <v>300</v>
      </c>
      <c r="I22" s="9">
        <v>215</v>
      </c>
      <c r="J22" s="9">
        <v>4</v>
      </c>
      <c r="K22" s="9"/>
      <c r="L22" s="9">
        <f t="shared" si="1"/>
        <v>219</v>
      </c>
      <c r="M22" s="10">
        <f t="shared" si="2"/>
        <v>35.43689320388349</v>
      </c>
      <c r="N22" s="10">
        <f t="shared" si="3"/>
        <v>73</v>
      </c>
    </row>
    <row r="23" spans="1:14" s="11" customFormat="1" ht="18.75" customHeight="1">
      <c r="A23" s="6"/>
      <c r="B23" s="12" t="s">
        <v>44</v>
      </c>
      <c r="C23" s="15" t="s">
        <v>45</v>
      </c>
      <c r="D23" s="9">
        <v>88</v>
      </c>
      <c r="E23" s="9">
        <v>235</v>
      </c>
      <c r="F23" s="9"/>
      <c r="G23" s="9">
        <f t="shared" si="0"/>
        <v>323</v>
      </c>
      <c r="H23" s="9">
        <v>261</v>
      </c>
      <c r="I23" s="9">
        <v>246</v>
      </c>
      <c r="J23" s="9"/>
      <c r="K23" s="9"/>
      <c r="L23" s="9">
        <f t="shared" si="1"/>
        <v>246</v>
      </c>
      <c r="M23" s="10">
        <f t="shared" si="2"/>
        <v>76.16099071207431</v>
      </c>
      <c r="N23" s="10">
        <f t="shared" si="3"/>
        <v>94.25287356321839</v>
      </c>
    </row>
    <row r="24" spans="1:14" s="11" customFormat="1" ht="18.75" customHeight="1">
      <c r="A24" s="6"/>
      <c r="B24" s="12" t="s">
        <v>46</v>
      </c>
      <c r="C24" s="15" t="s">
        <v>47</v>
      </c>
      <c r="D24" s="9">
        <v>53</v>
      </c>
      <c r="E24" s="9">
        <v>231</v>
      </c>
      <c r="F24" s="9"/>
      <c r="G24" s="9">
        <f t="shared" si="0"/>
        <v>284</v>
      </c>
      <c r="H24" s="9">
        <v>208</v>
      </c>
      <c r="I24" s="9">
        <v>90</v>
      </c>
      <c r="J24" s="9"/>
      <c r="K24" s="9"/>
      <c r="L24" s="9">
        <f t="shared" si="1"/>
        <v>90</v>
      </c>
      <c r="M24" s="10">
        <f t="shared" si="2"/>
        <v>31.690140845070424</v>
      </c>
      <c r="N24" s="10">
        <f t="shared" si="3"/>
        <v>43.269230769230774</v>
      </c>
    </row>
    <row r="25" spans="1:14" s="11" customFormat="1" ht="19.5" customHeight="1">
      <c r="A25" s="6"/>
      <c r="B25" s="12" t="s">
        <v>48</v>
      </c>
      <c r="C25" s="15" t="s">
        <v>49</v>
      </c>
      <c r="D25" s="9">
        <v>20</v>
      </c>
      <c r="E25" s="9">
        <v>264</v>
      </c>
      <c r="F25" s="9"/>
      <c r="G25" s="9">
        <f t="shared" si="0"/>
        <v>284</v>
      </c>
      <c r="H25" s="9">
        <v>191</v>
      </c>
      <c r="I25" s="9">
        <v>188</v>
      </c>
      <c r="J25" s="9"/>
      <c r="K25" s="9"/>
      <c r="L25" s="9">
        <f t="shared" si="1"/>
        <v>188</v>
      </c>
      <c r="M25" s="10">
        <f t="shared" si="2"/>
        <v>66.19718309859155</v>
      </c>
      <c r="N25" s="10">
        <f t="shared" si="3"/>
        <v>98.42931937172776</v>
      </c>
    </row>
    <row r="26" spans="1:14" s="11" customFormat="1" ht="18.75" customHeight="1">
      <c r="A26" s="6"/>
      <c r="B26" s="12" t="s">
        <v>50</v>
      </c>
      <c r="C26" s="15" t="s">
        <v>51</v>
      </c>
      <c r="D26" s="9">
        <v>73</v>
      </c>
      <c r="E26" s="9">
        <v>178</v>
      </c>
      <c r="F26" s="9"/>
      <c r="G26" s="9">
        <f t="shared" si="0"/>
        <v>251</v>
      </c>
      <c r="H26" s="9">
        <v>176</v>
      </c>
      <c r="I26" s="9">
        <v>51</v>
      </c>
      <c r="J26" s="9"/>
      <c r="K26" s="9"/>
      <c r="L26" s="9">
        <f t="shared" si="1"/>
        <v>51</v>
      </c>
      <c r="M26" s="10">
        <f t="shared" si="2"/>
        <v>20.318725099601593</v>
      </c>
      <c r="N26" s="10">
        <f t="shared" si="3"/>
        <v>28.97727272727273</v>
      </c>
    </row>
    <row r="27" spans="1:14" s="11" customFormat="1" ht="18.75" customHeight="1">
      <c r="A27" s="6"/>
      <c r="B27" s="12" t="s">
        <v>52</v>
      </c>
      <c r="C27" s="15" t="s">
        <v>53</v>
      </c>
      <c r="D27" s="9">
        <v>45</v>
      </c>
      <c r="E27" s="9">
        <v>239</v>
      </c>
      <c r="F27" s="9"/>
      <c r="G27" s="9">
        <f t="shared" si="0"/>
        <v>284</v>
      </c>
      <c r="H27" s="9">
        <v>227</v>
      </c>
      <c r="I27" s="9">
        <v>188</v>
      </c>
      <c r="J27" s="9"/>
      <c r="K27" s="9"/>
      <c r="L27" s="9">
        <f t="shared" si="1"/>
        <v>188</v>
      </c>
      <c r="M27" s="10">
        <f t="shared" si="2"/>
        <v>66.19718309859155</v>
      </c>
      <c r="N27" s="10">
        <f t="shared" si="3"/>
        <v>82.81938325991189</v>
      </c>
    </row>
    <row r="28" spans="1:14" s="11" customFormat="1" ht="18.75" customHeight="1">
      <c r="A28" s="6"/>
      <c r="B28" s="12" t="s">
        <v>54</v>
      </c>
      <c r="C28" s="15" t="s">
        <v>55</v>
      </c>
      <c r="D28" s="9">
        <v>243</v>
      </c>
      <c r="E28" s="9">
        <v>429</v>
      </c>
      <c r="F28" s="9"/>
      <c r="G28" s="9">
        <f t="shared" si="0"/>
        <v>672</v>
      </c>
      <c r="H28" s="9">
        <v>394</v>
      </c>
      <c r="I28" s="9">
        <v>110</v>
      </c>
      <c r="J28" s="9">
        <v>24</v>
      </c>
      <c r="K28" s="9"/>
      <c r="L28" s="9">
        <f t="shared" si="1"/>
        <v>134</v>
      </c>
      <c r="M28" s="10">
        <f t="shared" si="2"/>
        <v>19.940476190476193</v>
      </c>
      <c r="N28" s="10">
        <f t="shared" si="3"/>
        <v>34.01015228426396</v>
      </c>
    </row>
    <row r="29" spans="1:14" s="11" customFormat="1" ht="18.75" customHeight="1">
      <c r="A29" s="6"/>
      <c r="B29" s="12" t="s">
        <v>56</v>
      </c>
      <c r="C29" s="15" t="s">
        <v>57</v>
      </c>
      <c r="D29" s="9">
        <v>42</v>
      </c>
      <c r="E29" s="9">
        <v>389</v>
      </c>
      <c r="F29" s="9">
        <v>3</v>
      </c>
      <c r="G29" s="9">
        <f t="shared" si="0"/>
        <v>434</v>
      </c>
      <c r="H29" s="9">
        <v>291</v>
      </c>
      <c r="I29" s="9">
        <v>184</v>
      </c>
      <c r="J29" s="9">
        <v>67</v>
      </c>
      <c r="K29" s="9"/>
      <c r="L29" s="9">
        <f t="shared" si="1"/>
        <v>251</v>
      </c>
      <c r="M29" s="10">
        <f t="shared" si="2"/>
        <v>57.83410138248848</v>
      </c>
      <c r="N29" s="10">
        <f t="shared" si="3"/>
        <v>86.25429553264605</v>
      </c>
    </row>
    <row r="30" spans="1:14" s="11" customFormat="1" ht="18.75" customHeight="1">
      <c r="A30" s="6"/>
      <c r="B30" s="12" t="s">
        <v>58</v>
      </c>
      <c r="C30" s="15" t="s">
        <v>59</v>
      </c>
      <c r="D30" s="9">
        <v>355</v>
      </c>
      <c r="E30" s="9">
        <v>730</v>
      </c>
      <c r="F30" s="9">
        <v>10</v>
      </c>
      <c r="G30" s="9">
        <f t="shared" si="0"/>
        <v>1095</v>
      </c>
      <c r="H30" s="9">
        <v>626</v>
      </c>
      <c r="I30" s="9">
        <v>265</v>
      </c>
      <c r="J30" s="9">
        <v>14</v>
      </c>
      <c r="K30" s="9"/>
      <c r="L30" s="9">
        <f t="shared" si="1"/>
        <v>279</v>
      </c>
      <c r="M30" s="10">
        <f t="shared" si="2"/>
        <v>25.47945205479452</v>
      </c>
      <c r="N30" s="10">
        <f t="shared" si="3"/>
        <v>44.56869009584665</v>
      </c>
    </row>
    <row r="31" spans="1:14" s="11" customFormat="1" ht="18.75" customHeight="1">
      <c r="A31" s="6"/>
      <c r="B31" s="12" t="s">
        <v>60</v>
      </c>
      <c r="C31" s="15" t="s">
        <v>61</v>
      </c>
      <c r="D31" s="9">
        <v>140</v>
      </c>
      <c r="E31" s="9">
        <v>806</v>
      </c>
      <c r="F31" s="9"/>
      <c r="G31" s="9">
        <f t="shared" si="0"/>
        <v>946</v>
      </c>
      <c r="H31" s="9">
        <v>687</v>
      </c>
      <c r="I31" s="9">
        <v>419</v>
      </c>
      <c r="J31" s="9">
        <v>42</v>
      </c>
      <c r="K31" s="9"/>
      <c r="L31" s="9">
        <f t="shared" si="1"/>
        <v>461</v>
      </c>
      <c r="M31" s="10">
        <f t="shared" si="2"/>
        <v>48.731501057082454</v>
      </c>
      <c r="N31" s="10">
        <f t="shared" si="3"/>
        <v>67.10334788937409</v>
      </c>
    </row>
    <row r="32" spans="1:14" s="11" customFormat="1" ht="18.75" customHeight="1">
      <c r="A32" s="6"/>
      <c r="B32" s="12" t="s">
        <v>62</v>
      </c>
      <c r="C32" s="15" t="s">
        <v>63</v>
      </c>
      <c r="D32" s="9">
        <v>9</v>
      </c>
      <c r="E32" s="9">
        <v>404</v>
      </c>
      <c r="F32" s="9"/>
      <c r="G32" s="9">
        <f t="shared" si="0"/>
        <v>413</v>
      </c>
      <c r="H32" s="9">
        <v>304</v>
      </c>
      <c r="I32" s="9">
        <v>241</v>
      </c>
      <c r="J32" s="9"/>
      <c r="K32" s="9"/>
      <c r="L32" s="9">
        <f t="shared" si="1"/>
        <v>241</v>
      </c>
      <c r="M32" s="10">
        <f t="shared" si="2"/>
        <v>58.35351089588377</v>
      </c>
      <c r="N32" s="10">
        <f t="shared" si="3"/>
        <v>79.27631578947368</v>
      </c>
    </row>
    <row r="33" spans="1:14" s="11" customFormat="1" ht="18.75" customHeight="1">
      <c r="A33" s="6"/>
      <c r="B33" s="12" t="s">
        <v>64</v>
      </c>
      <c r="C33" s="15" t="s">
        <v>65</v>
      </c>
      <c r="D33" s="9">
        <v>2</v>
      </c>
      <c r="E33" s="9">
        <v>490</v>
      </c>
      <c r="F33" s="9"/>
      <c r="G33" s="9">
        <f t="shared" si="0"/>
        <v>492</v>
      </c>
      <c r="H33" s="9">
        <v>249</v>
      </c>
      <c r="I33" s="9">
        <v>224</v>
      </c>
      <c r="J33" s="9"/>
      <c r="K33" s="9"/>
      <c r="L33" s="9">
        <f t="shared" si="1"/>
        <v>224</v>
      </c>
      <c r="M33" s="10">
        <f t="shared" si="2"/>
        <v>45.52845528455284</v>
      </c>
      <c r="N33" s="10">
        <f t="shared" si="3"/>
        <v>89.95983935742971</v>
      </c>
    </row>
    <row r="34" spans="1:14" s="11" customFormat="1" ht="18.75" customHeight="1">
      <c r="A34" s="6"/>
      <c r="B34" s="12" t="s">
        <v>66</v>
      </c>
      <c r="C34" s="15" t="s">
        <v>67</v>
      </c>
      <c r="D34" s="9">
        <v>40</v>
      </c>
      <c r="E34" s="9">
        <v>292</v>
      </c>
      <c r="F34" s="9"/>
      <c r="G34" s="9">
        <f t="shared" si="0"/>
        <v>332</v>
      </c>
      <c r="H34" s="9">
        <v>165</v>
      </c>
      <c r="I34" s="9">
        <v>124</v>
      </c>
      <c r="J34" s="9"/>
      <c r="K34" s="9"/>
      <c r="L34" s="9">
        <f t="shared" si="1"/>
        <v>124</v>
      </c>
      <c r="M34" s="10">
        <f t="shared" si="2"/>
        <v>37.34939759036144</v>
      </c>
      <c r="N34" s="10">
        <f t="shared" si="3"/>
        <v>75.15151515151514</v>
      </c>
    </row>
    <row r="35" spans="1:14" s="11" customFormat="1" ht="18.75" customHeight="1">
      <c r="A35" s="6"/>
      <c r="B35" s="12" t="s">
        <v>68</v>
      </c>
      <c r="C35" s="15" t="s">
        <v>69</v>
      </c>
      <c r="D35" s="9">
        <v>130</v>
      </c>
      <c r="E35" s="9">
        <v>221</v>
      </c>
      <c r="F35" s="9"/>
      <c r="G35" s="9">
        <f t="shared" si="0"/>
        <v>351</v>
      </c>
      <c r="H35" s="9">
        <v>266</v>
      </c>
      <c r="I35" s="9">
        <v>210</v>
      </c>
      <c r="J35" s="9">
        <v>12</v>
      </c>
      <c r="K35" s="9"/>
      <c r="L35" s="9">
        <f t="shared" si="1"/>
        <v>222</v>
      </c>
      <c r="M35" s="10">
        <f t="shared" si="2"/>
        <v>63.24786324786324</v>
      </c>
      <c r="N35" s="10">
        <f t="shared" si="3"/>
        <v>83.45864661654136</v>
      </c>
    </row>
    <row r="36" spans="1:14" s="11" customFormat="1" ht="18.75" customHeight="1">
      <c r="A36" s="6"/>
      <c r="B36" s="12" t="s">
        <v>70</v>
      </c>
      <c r="C36" s="15" t="s">
        <v>71</v>
      </c>
      <c r="D36" s="9">
        <v>26</v>
      </c>
      <c r="E36" s="9">
        <v>347</v>
      </c>
      <c r="F36" s="9"/>
      <c r="G36" s="9">
        <f t="shared" si="0"/>
        <v>373</v>
      </c>
      <c r="H36" s="9">
        <v>323</v>
      </c>
      <c r="I36" s="9">
        <v>251</v>
      </c>
      <c r="J36" s="9"/>
      <c r="K36" s="9"/>
      <c r="L36" s="9">
        <f t="shared" si="1"/>
        <v>251</v>
      </c>
      <c r="M36" s="10">
        <f t="shared" si="2"/>
        <v>67.29222520107238</v>
      </c>
      <c r="N36" s="10">
        <f t="shared" si="3"/>
        <v>77.70897832817337</v>
      </c>
    </row>
    <row r="37" spans="1:14" s="11" customFormat="1" ht="18.75" customHeight="1">
      <c r="A37" s="6"/>
      <c r="B37" s="12" t="s">
        <v>72</v>
      </c>
      <c r="C37" s="15" t="s">
        <v>73</v>
      </c>
      <c r="D37" s="9">
        <v>91</v>
      </c>
      <c r="E37" s="9">
        <v>248</v>
      </c>
      <c r="F37" s="9"/>
      <c r="G37" s="9">
        <f t="shared" si="0"/>
        <v>339</v>
      </c>
      <c r="H37" s="9">
        <v>298</v>
      </c>
      <c r="I37" s="9">
        <v>314</v>
      </c>
      <c r="J37" s="9"/>
      <c r="K37" s="9"/>
      <c r="L37" s="9">
        <f t="shared" si="1"/>
        <v>314</v>
      </c>
      <c r="M37" s="10">
        <f t="shared" si="2"/>
        <v>92.62536873156341</v>
      </c>
      <c r="N37" s="10">
        <f t="shared" si="3"/>
        <v>105.36912751677852</v>
      </c>
    </row>
    <row r="38" spans="1:14" s="11" customFormat="1" ht="18.75" customHeight="1">
      <c r="A38" s="6"/>
      <c r="B38" s="12" t="s">
        <v>74</v>
      </c>
      <c r="C38" s="15" t="s">
        <v>75</v>
      </c>
      <c r="D38" s="9">
        <v>70</v>
      </c>
      <c r="E38" s="9">
        <v>365</v>
      </c>
      <c r="F38" s="9">
        <v>96</v>
      </c>
      <c r="G38" s="9">
        <f t="shared" si="0"/>
        <v>531</v>
      </c>
      <c r="H38" s="9">
        <v>241</v>
      </c>
      <c r="I38" s="9">
        <v>180</v>
      </c>
      <c r="J38" s="9">
        <v>25</v>
      </c>
      <c r="K38" s="9"/>
      <c r="L38" s="9">
        <f t="shared" si="1"/>
        <v>205</v>
      </c>
      <c r="M38" s="10">
        <f t="shared" si="2"/>
        <v>38.60640301318267</v>
      </c>
      <c r="N38" s="10">
        <f t="shared" si="3"/>
        <v>85.06224066390041</v>
      </c>
    </row>
    <row r="39" spans="1:14" s="11" customFormat="1" ht="18.75" customHeight="1">
      <c r="A39" s="6"/>
      <c r="B39" s="12" t="s">
        <v>76</v>
      </c>
      <c r="C39" s="15" t="s">
        <v>77</v>
      </c>
      <c r="D39" s="9"/>
      <c r="E39" s="9">
        <v>48</v>
      </c>
      <c r="F39" s="9"/>
      <c r="G39" s="9">
        <f t="shared" si="0"/>
        <v>48</v>
      </c>
      <c r="H39" s="9">
        <v>29</v>
      </c>
      <c r="I39" s="9">
        <v>11</v>
      </c>
      <c r="J39" s="9"/>
      <c r="K39" s="9"/>
      <c r="L39" s="9">
        <f t="shared" si="1"/>
        <v>11</v>
      </c>
      <c r="M39" s="10">
        <f t="shared" si="2"/>
        <v>22.916666666666664</v>
      </c>
      <c r="N39" s="10">
        <f t="shared" si="3"/>
        <v>37.93103448275862</v>
      </c>
    </row>
    <row r="40" spans="1:14" s="11" customFormat="1" ht="18.75" customHeight="1">
      <c r="A40" s="6"/>
      <c r="B40" s="12" t="s">
        <v>78</v>
      </c>
      <c r="C40" s="15" t="s">
        <v>79</v>
      </c>
      <c r="D40" s="9">
        <v>88</v>
      </c>
      <c r="E40" s="9">
        <v>363</v>
      </c>
      <c r="F40" s="9"/>
      <c r="G40" s="9">
        <f t="shared" si="0"/>
        <v>451</v>
      </c>
      <c r="H40" s="9">
        <v>296</v>
      </c>
      <c r="I40" s="9">
        <v>161</v>
      </c>
      <c r="J40" s="9">
        <v>0</v>
      </c>
      <c r="K40" s="9"/>
      <c r="L40" s="9">
        <f t="shared" si="1"/>
        <v>161</v>
      </c>
      <c r="M40" s="10">
        <f t="shared" si="2"/>
        <v>35.69844789356985</v>
      </c>
      <c r="N40" s="10">
        <f t="shared" si="3"/>
        <v>54.391891891891895</v>
      </c>
    </row>
    <row r="41" spans="1:14" s="11" customFormat="1" ht="18.75" customHeight="1">
      <c r="A41" s="6"/>
      <c r="B41" s="12" t="s">
        <v>80</v>
      </c>
      <c r="C41" s="15" t="s">
        <v>81</v>
      </c>
      <c r="D41" s="9">
        <v>7</v>
      </c>
      <c r="E41" s="9">
        <v>67</v>
      </c>
      <c r="F41" s="9"/>
      <c r="G41" s="9">
        <f t="shared" si="0"/>
        <v>74</v>
      </c>
      <c r="H41" s="9">
        <v>54</v>
      </c>
      <c r="I41" s="9">
        <v>26</v>
      </c>
      <c r="J41" s="9"/>
      <c r="K41" s="9"/>
      <c r="L41" s="9">
        <f t="shared" si="1"/>
        <v>26</v>
      </c>
      <c r="M41" s="10">
        <f t="shared" si="2"/>
        <v>35.13513513513514</v>
      </c>
      <c r="N41" s="10">
        <f t="shared" si="3"/>
        <v>48.148148148148145</v>
      </c>
    </row>
    <row r="42" spans="1:14" s="11" customFormat="1" ht="18.75" customHeight="1">
      <c r="A42" s="6"/>
      <c r="B42" s="12" t="s">
        <v>82</v>
      </c>
      <c r="C42" s="15" t="s">
        <v>83</v>
      </c>
      <c r="D42" s="9">
        <v>5</v>
      </c>
      <c r="E42" s="9">
        <v>80</v>
      </c>
      <c r="F42" s="9"/>
      <c r="G42" s="9">
        <f t="shared" si="0"/>
        <v>85</v>
      </c>
      <c r="H42" s="9">
        <v>46</v>
      </c>
      <c r="I42" s="9">
        <v>29</v>
      </c>
      <c r="J42" s="9">
        <v>5</v>
      </c>
      <c r="K42" s="9"/>
      <c r="L42" s="9">
        <f t="shared" si="1"/>
        <v>34</v>
      </c>
      <c r="M42" s="10">
        <f t="shared" si="2"/>
        <v>40</v>
      </c>
      <c r="N42" s="10">
        <f t="shared" si="3"/>
        <v>73.91304347826086</v>
      </c>
    </row>
    <row r="43" spans="1:14" s="11" customFormat="1" ht="18.75" customHeight="1">
      <c r="A43" s="6"/>
      <c r="B43" s="12" t="s">
        <v>84</v>
      </c>
      <c r="C43" s="15" t="s">
        <v>85</v>
      </c>
      <c r="D43" s="9">
        <v>267</v>
      </c>
      <c r="E43" s="9">
        <v>65</v>
      </c>
      <c r="F43" s="9"/>
      <c r="G43" s="9">
        <f t="shared" si="0"/>
        <v>332</v>
      </c>
      <c r="H43" s="9">
        <v>110</v>
      </c>
      <c r="I43" s="9">
        <v>47</v>
      </c>
      <c r="J43" s="9">
        <v>5</v>
      </c>
      <c r="K43" s="9"/>
      <c r="L43" s="9">
        <f t="shared" si="1"/>
        <v>52</v>
      </c>
      <c r="M43" s="10">
        <f t="shared" si="2"/>
        <v>15.66265060240964</v>
      </c>
      <c r="N43" s="10">
        <f t="shared" si="3"/>
        <v>47.27272727272727</v>
      </c>
    </row>
    <row r="44" spans="1:14" s="11" customFormat="1" ht="18.75" customHeight="1">
      <c r="A44" s="6"/>
      <c r="B44" s="12" t="s">
        <v>86</v>
      </c>
      <c r="C44" s="15" t="s">
        <v>87</v>
      </c>
      <c r="D44" s="9">
        <v>1</v>
      </c>
      <c r="E44" s="9">
        <v>48</v>
      </c>
      <c r="F44" s="9"/>
      <c r="G44" s="9">
        <f t="shared" si="0"/>
        <v>49</v>
      </c>
      <c r="H44" s="9">
        <v>36</v>
      </c>
      <c r="I44" s="9">
        <v>15</v>
      </c>
      <c r="J44" s="9"/>
      <c r="K44" s="9"/>
      <c r="L44" s="9">
        <f t="shared" si="1"/>
        <v>15</v>
      </c>
      <c r="M44" s="10">
        <f t="shared" si="2"/>
        <v>30.612244897959183</v>
      </c>
      <c r="N44" s="10">
        <f t="shared" si="3"/>
        <v>41.66666666666667</v>
      </c>
    </row>
    <row r="45" spans="1:14" s="11" customFormat="1" ht="18.75" customHeight="1">
      <c r="A45" s="6"/>
      <c r="B45" s="12" t="s">
        <v>88</v>
      </c>
      <c r="C45" s="15" t="s">
        <v>89</v>
      </c>
      <c r="D45" s="9">
        <v>9</v>
      </c>
      <c r="E45" s="9">
        <v>152</v>
      </c>
      <c r="F45" s="9">
        <v>12</v>
      </c>
      <c r="G45" s="9">
        <f t="shared" si="0"/>
        <v>173</v>
      </c>
      <c r="H45" s="9">
        <v>118</v>
      </c>
      <c r="I45" s="9">
        <v>91</v>
      </c>
      <c r="J45" s="9"/>
      <c r="K45" s="9"/>
      <c r="L45" s="9">
        <f t="shared" si="1"/>
        <v>91</v>
      </c>
      <c r="M45" s="10">
        <f t="shared" si="2"/>
        <v>52.601156069364166</v>
      </c>
      <c r="N45" s="10">
        <f t="shared" si="3"/>
        <v>77.11864406779661</v>
      </c>
    </row>
    <row r="46" spans="1:14" s="11" customFormat="1" ht="18.75" customHeight="1">
      <c r="A46" s="6"/>
      <c r="B46" s="12" t="s">
        <v>90</v>
      </c>
      <c r="C46" s="15" t="s">
        <v>91</v>
      </c>
      <c r="D46" s="9">
        <v>75</v>
      </c>
      <c r="E46" s="9">
        <v>85</v>
      </c>
      <c r="F46" s="9"/>
      <c r="G46" s="9">
        <f t="shared" si="0"/>
        <v>160</v>
      </c>
      <c r="H46" s="9">
        <v>128</v>
      </c>
      <c r="I46" s="9">
        <v>105</v>
      </c>
      <c r="J46" s="9"/>
      <c r="K46" s="9"/>
      <c r="L46" s="9">
        <f t="shared" si="1"/>
        <v>105</v>
      </c>
      <c r="M46" s="10">
        <f t="shared" si="2"/>
        <v>65.625</v>
      </c>
      <c r="N46" s="10">
        <f t="shared" si="3"/>
        <v>82.03125</v>
      </c>
    </row>
    <row r="47" spans="1:14" s="11" customFormat="1" ht="18.75" customHeight="1">
      <c r="A47" s="6"/>
      <c r="B47" s="12" t="s">
        <v>92</v>
      </c>
      <c r="C47" s="15" t="s">
        <v>193</v>
      </c>
      <c r="D47" s="9">
        <v>36</v>
      </c>
      <c r="E47" s="9">
        <v>88</v>
      </c>
      <c r="F47" s="9"/>
      <c r="G47" s="9">
        <f t="shared" si="0"/>
        <v>124</v>
      </c>
      <c r="H47" s="9">
        <v>85</v>
      </c>
      <c r="I47" s="9">
        <v>71</v>
      </c>
      <c r="J47" s="9"/>
      <c r="K47" s="9"/>
      <c r="L47" s="9">
        <f t="shared" si="1"/>
        <v>71</v>
      </c>
      <c r="M47" s="10">
        <f t="shared" si="2"/>
        <v>57.25806451612904</v>
      </c>
      <c r="N47" s="10">
        <f t="shared" si="3"/>
        <v>83.52941176470588</v>
      </c>
    </row>
    <row r="48" spans="1:14" s="11" customFormat="1" ht="18.75" customHeight="1">
      <c r="A48" s="6"/>
      <c r="B48" s="12" t="s">
        <v>93</v>
      </c>
      <c r="C48" s="15" t="s">
        <v>94</v>
      </c>
      <c r="D48" s="9">
        <v>2</v>
      </c>
      <c r="E48" s="9">
        <v>174</v>
      </c>
      <c r="F48" s="9"/>
      <c r="G48" s="9">
        <f t="shared" si="0"/>
        <v>176</v>
      </c>
      <c r="H48" s="9">
        <v>87</v>
      </c>
      <c r="I48" s="9">
        <v>22</v>
      </c>
      <c r="J48" s="9"/>
      <c r="K48" s="9"/>
      <c r="L48" s="9">
        <f t="shared" si="1"/>
        <v>22</v>
      </c>
      <c r="M48" s="10">
        <f t="shared" si="2"/>
        <v>12.5</v>
      </c>
      <c r="N48" s="10">
        <f t="shared" si="3"/>
        <v>25.287356321839084</v>
      </c>
    </row>
    <row r="49" spans="1:14" s="11" customFormat="1" ht="18.75" customHeight="1">
      <c r="A49" s="6"/>
      <c r="B49" s="12" t="s">
        <v>95</v>
      </c>
      <c r="C49" s="15" t="s">
        <v>96</v>
      </c>
      <c r="D49" s="9">
        <v>3</v>
      </c>
      <c r="E49" s="9">
        <v>88</v>
      </c>
      <c r="F49" s="9"/>
      <c r="G49" s="9">
        <f t="shared" si="0"/>
        <v>91</v>
      </c>
      <c r="H49" s="9">
        <v>45</v>
      </c>
      <c r="I49" s="9">
        <v>10</v>
      </c>
      <c r="J49" s="9">
        <v>6</v>
      </c>
      <c r="K49" s="9"/>
      <c r="L49" s="9">
        <f t="shared" si="1"/>
        <v>16</v>
      </c>
      <c r="M49" s="10">
        <f t="shared" si="2"/>
        <v>17.582417582417584</v>
      </c>
      <c r="N49" s="10">
        <f t="shared" si="3"/>
        <v>35.55555555555556</v>
      </c>
    </row>
    <row r="50" spans="1:14" s="11" customFormat="1" ht="18.75" customHeight="1">
      <c r="A50" s="6"/>
      <c r="B50" s="12" t="s">
        <v>97</v>
      </c>
      <c r="C50" s="15" t="s">
        <v>98</v>
      </c>
      <c r="D50" s="9">
        <v>588</v>
      </c>
      <c r="E50" s="9">
        <v>80</v>
      </c>
      <c r="F50" s="9"/>
      <c r="G50" s="9">
        <f t="shared" si="0"/>
        <v>668</v>
      </c>
      <c r="H50" s="9">
        <v>383</v>
      </c>
      <c r="I50" s="9">
        <v>201</v>
      </c>
      <c r="J50" s="9"/>
      <c r="K50" s="9"/>
      <c r="L50" s="9">
        <f t="shared" si="1"/>
        <v>201</v>
      </c>
      <c r="M50" s="10">
        <f t="shared" si="2"/>
        <v>30.08982035928144</v>
      </c>
      <c r="N50" s="10">
        <f t="shared" si="3"/>
        <v>52.48041775456919</v>
      </c>
    </row>
    <row r="51" spans="1:14" s="11" customFormat="1" ht="18.75" customHeight="1">
      <c r="A51" s="6"/>
      <c r="B51" s="12" t="s">
        <v>99</v>
      </c>
      <c r="C51" s="15" t="s">
        <v>100</v>
      </c>
      <c r="D51" s="9">
        <v>44</v>
      </c>
      <c r="E51" s="9">
        <v>195</v>
      </c>
      <c r="F51" s="9"/>
      <c r="G51" s="9">
        <f t="shared" si="0"/>
        <v>239</v>
      </c>
      <c r="H51" s="9">
        <v>134</v>
      </c>
      <c r="I51" s="9">
        <v>56</v>
      </c>
      <c r="J51" s="9">
        <v>13</v>
      </c>
      <c r="K51" s="9"/>
      <c r="L51" s="9">
        <f t="shared" si="1"/>
        <v>69</v>
      </c>
      <c r="M51" s="10">
        <f t="shared" si="2"/>
        <v>28.870292887029287</v>
      </c>
      <c r="N51" s="10">
        <f t="shared" si="3"/>
        <v>51.49253731343284</v>
      </c>
    </row>
    <row r="52" spans="1:14" s="11" customFormat="1" ht="18.75" customHeight="1">
      <c r="A52" s="6"/>
      <c r="B52" s="12" t="s">
        <v>101</v>
      </c>
      <c r="C52" s="15" t="s">
        <v>102</v>
      </c>
      <c r="D52" s="9">
        <v>4</v>
      </c>
      <c r="E52" s="9">
        <v>74</v>
      </c>
      <c r="F52" s="9"/>
      <c r="G52" s="9">
        <f t="shared" si="0"/>
        <v>78</v>
      </c>
      <c r="H52" s="9">
        <v>38</v>
      </c>
      <c r="I52" s="9">
        <v>34</v>
      </c>
      <c r="J52" s="9"/>
      <c r="K52" s="9"/>
      <c r="L52" s="9">
        <f t="shared" si="1"/>
        <v>34</v>
      </c>
      <c r="M52" s="10">
        <f t="shared" si="2"/>
        <v>43.58974358974359</v>
      </c>
      <c r="N52" s="10">
        <f t="shared" si="3"/>
        <v>89.47368421052632</v>
      </c>
    </row>
    <row r="53" spans="1:14" s="11" customFormat="1" ht="18.75" customHeight="1">
      <c r="A53" s="6"/>
      <c r="B53" s="12" t="s">
        <v>103</v>
      </c>
      <c r="C53" s="15" t="s">
        <v>104</v>
      </c>
      <c r="D53" s="9">
        <v>9</v>
      </c>
      <c r="E53" s="9">
        <v>115</v>
      </c>
      <c r="F53" s="9"/>
      <c r="G53" s="9">
        <f t="shared" si="0"/>
        <v>124</v>
      </c>
      <c r="H53" s="9">
        <v>59</v>
      </c>
      <c r="I53" s="9">
        <v>39</v>
      </c>
      <c r="J53" s="9"/>
      <c r="K53" s="9"/>
      <c r="L53" s="9">
        <f t="shared" si="1"/>
        <v>39</v>
      </c>
      <c r="M53" s="10">
        <f t="shared" si="2"/>
        <v>31.451612903225808</v>
      </c>
      <c r="N53" s="10">
        <f t="shared" si="3"/>
        <v>66.10169491525424</v>
      </c>
    </row>
    <row r="54" spans="1:14" s="11" customFormat="1" ht="18.75" customHeight="1">
      <c r="A54" s="6"/>
      <c r="B54" s="12" t="s">
        <v>105</v>
      </c>
      <c r="C54" s="15" t="s">
        <v>192</v>
      </c>
      <c r="D54" s="9">
        <v>52</v>
      </c>
      <c r="E54" s="9">
        <v>204</v>
      </c>
      <c r="F54" s="9"/>
      <c r="G54" s="9">
        <f t="shared" si="0"/>
        <v>256</v>
      </c>
      <c r="H54" s="9">
        <v>216</v>
      </c>
      <c r="I54" s="9">
        <v>132</v>
      </c>
      <c r="J54" s="9">
        <v>12</v>
      </c>
      <c r="K54" s="9"/>
      <c r="L54" s="9">
        <f t="shared" si="1"/>
        <v>144</v>
      </c>
      <c r="M54" s="10">
        <f t="shared" si="2"/>
        <v>56.25</v>
      </c>
      <c r="N54" s="10">
        <f t="shared" si="3"/>
        <v>66.66666666666666</v>
      </c>
    </row>
    <row r="55" spans="1:14" s="11" customFormat="1" ht="18.75" customHeight="1">
      <c r="A55" s="6"/>
      <c r="B55" s="12" t="s">
        <v>106</v>
      </c>
      <c r="C55" s="15" t="s">
        <v>107</v>
      </c>
      <c r="D55" s="9"/>
      <c r="E55" s="9">
        <v>35</v>
      </c>
      <c r="F55" s="9"/>
      <c r="G55" s="9">
        <f t="shared" si="0"/>
        <v>35</v>
      </c>
      <c r="H55" s="9">
        <v>22</v>
      </c>
      <c r="I55" s="9">
        <v>10</v>
      </c>
      <c r="J55" s="9">
        <v>11</v>
      </c>
      <c r="K55" s="9"/>
      <c r="L55" s="9">
        <f t="shared" si="1"/>
        <v>21</v>
      </c>
      <c r="M55" s="10">
        <f t="shared" si="2"/>
        <v>60</v>
      </c>
      <c r="N55" s="10">
        <f t="shared" si="3"/>
        <v>95.45454545454545</v>
      </c>
    </row>
    <row r="56" spans="1:14" s="11" customFormat="1" ht="18.75" customHeight="1">
      <c r="A56" s="6"/>
      <c r="B56" s="12" t="s">
        <v>108</v>
      </c>
      <c r="C56" s="15" t="s">
        <v>109</v>
      </c>
      <c r="D56" s="9"/>
      <c r="E56" s="9">
        <v>173</v>
      </c>
      <c r="F56" s="9"/>
      <c r="G56" s="9">
        <f t="shared" si="0"/>
        <v>173</v>
      </c>
      <c r="H56" s="9">
        <v>130</v>
      </c>
      <c r="I56" s="9">
        <v>77</v>
      </c>
      <c r="J56" s="9">
        <v>4</v>
      </c>
      <c r="K56" s="9"/>
      <c r="L56" s="9">
        <f t="shared" si="1"/>
        <v>81</v>
      </c>
      <c r="M56" s="10">
        <f t="shared" si="2"/>
        <v>46.82080924855491</v>
      </c>
      <c r="N56" s="10">
        <f t="shared" si="3"/>
        <v>62.30769230769231</v>
      </c>
    </row>
    <row r="57" spans="1:14" s="11" customFormat="1" ht="18.75" customHeight="1">
      <c r="A57" s="6"/>
      <c r="B57" s="12" t="s">
        <v>110</v>
      </c>
      <c r="C57" s="15" t="s">
        <v>111</v>
      </c>
      <c r="D57" s="9">
        <v>1</v>
      </c>
      <c r="E57" s="9">
        <v>30</v>
      </c>
      <c r="F57" s="9"/>
      <c r="G57" s="9">
        <f t="shared" si="0"/>
        <v>31</v>
      </c>
      <c r="H57" s="9">
        <v>22</v>
      </c>
      <c r="I57" s="9">
        <v>13</v>
      </c>
      <c r="J57" s="9"/>
      <c r="K57" s="9"/>
      <c r="L57" s="9">
        <f t="shared" si="1"/>
        <v>13</v>
      </c>
      <c r="M57" s="10">
        <f t="shared" si="2"/>
        <v>41.935483870967744</v>
      </c>
      <c r="N57" s="10">
        <v>60</v>
      </c>
    </row>
    <row r="58" spans="1:14" s="11" customFormat="1" ht="18.75" customHeight="1">
      <c r="A58" s="6"/>
      <c r="B58" s="12" t="s">
        <v>112</v>
      </c>
      <c r="C58" s="15" t="s">
        <v>113</v>
      </c>
      <c r="D58" s="9"/>
      <c r="E58" s="9">
        <v>29</v>
      </c>
      <c r="F58" s="9"/>
      <c r="G58" s="9">
        <f t="shared" si="0"/>
        <v>29</v>
      </c>
      <c r="H58" s="9">
        <v>24</v>
      </c>
      <c r="I58" s="9">
        <v>23</v>
      </c>
      <c r="J58" s="9"/>
      <c r="K58" s="9"/>
      <c r="L58" s="9">
        <f t="shared" si="1"/>
        <v>23</v>
      </c>
      <c r="M58" s="10">
        <f t="shared" si="2"/>
        <v>79.3103448275862</v>
      </c>
      <c r="N58" s="10">
        <f t="shared" si="3"/>
        <v>95.83333333333334</v>
      </c>
    </row>
    <row r="59" spans="1:14" s="11" customFormat="1" ht="18.75" customHeight="1">
      <c r="A59" s="6"/>
      <c r="B59" s="12" t="s">
        <v>114</v>
      </c>
      <c r="C59" s="15" t="s">
        <v>115</v>
      </c>
      <c r="D59" s="9">
        <v>95</v>
      </c>
      <c r="E59" s="9">
        <v>68</v>
      </c>
      <c r="F59" s="9"/>
      <c r="G59" s="9">
        <f t="shared" si="0"/>
        <v>163</v>
      </c>
      <c r="H59" s="9">
        <v>132</v>
      </c>
      <c r="I59" s="9">
        <v>52</v>
      </c>
      <c r="J59" s="9"/>
      <c r="K59" s="9"/>
      <c r="L59" s="9">
        <f t="shared" si="1"/>
        <v>52</v>
      </c>
      <c r="M59" s="10">
        <f t="shared" si="2"/>
        <v>31.901840490797547</v>
      </c>
      <c r="N59" s="10">
        <f t="shared" si="3"/>
        <v>39.39393939393939</v>
      </c>
    </row>
    <row r="60" spans="1:14" s="11" customFormat="1" ht="18.75" customHeight="1">
      <c r="A60" s="6"/>
      <c r="B60" s="12" t="s">
        <v>116</v>
      </c>
      <c r="C60" s="15" t="s">
        <v>117</v>
      </c>
      <c r="D60" s="9">
        <v>10</v>
      </c>
      <c r="E60" s="9">
        <v>50</v>
      </c>
      <c r="F60" s="9">
        <v>35</v>
      </c>
      <c r="G60" s="9">
        <f t="shared" si="0"/>
        <v>95</v>
      </c>
      <c r="H60" s="9">
        <v>40</v>
      </c>
      <c r="I60" s="9">
        <v>18</v>
      </c>
      <c r="J60" s="9"/>
      <c r="K60" s="9"/>
      <c r="L60" s="9">
        <f t="shared" si="1"/>
        <v>18</v>
      </c>
      <c r="M60" s="10">
        <f t="shared" si="2"/>
        <v>18.947368421052634</v>
      </c>
      <c r="N60" s="10">
        <f t="shared" si="3"/>
        <v>45</v>
      </c>
    </row>
    <row r="61" spans="1:14" s="11" customFormat="1" ht="18.75" customHeight="1">
      <c r="A61" s="6"/>
      <c r="B61" s="12" t="s">
        <v>118</v>
      </c>
      <c r="C61" s="15" t="s">
        <v>119</v>
      </c>
      <c r="D61" s="9">
        <v>1</v>
      </c>
      <c r="E61" s="9">
        <v>29</v>
      </c>
      <c r="F61" s="9"/>
      <c r="G61" s="9">
        <f t="shared" si="0"/>
        <v>30</v>
      </c>
      <c r="H61" s="9">
        <v>22</v>
      </c>
      <c r="I61" s="9">
        <v>16</v>
      </c>
      <c r="J61" s="9">
        <v>3</v>
      </c>
      <c r="K61" s="9"/>
      <c r="L61" s="9">
        <f t="shared" si="1"/>
        <v>19</v>
      </c>
      <c r="M61" s="10">
        <f t="shared" si="2"/>
        <v>63.33333333333333</v>
      </c>
      <c r="N61" s="10">
        <f t="shared" si="3"/>
        <v>86.36363636363636</v>
      </c>
    </row>
    <row r="62" spans="1:14" s="11" customFormat="1" ht="18.75" customHeight="1">
      <c r="A62" s="6"/>
      <c r="B62" s="12" t="s">
        <v>120</v>
      </c>
      <c r="C62" s="15" t="s">
        <v>121</v>
      </c>
      <c r="D62" s="9">
        <v>81</v>
      </c>
      <c r="E62" s="9">
        <v>35</v>
      </c>
      <c r="F62" s="9"/>
      <c r="G62" s="9">
        <f t="shared" si="0"/>
        <v>116</v>
      </c>
      <c r="H62" s="9">
        <v>102</v>
      </c>
      <c r="I62" s="9">
        <v>35</v>
      </c>
      <c r="J62" s="9"/>
      <c r="K62" s="9"/>
      <c r="L62" s="9">
        <f t="shared" si="1"/>
        <v>35</v>
      </c>
      <c r="M62" s="10">
        <f t="shared" si="2"/>
        <v>30.17241379310345</v>
      </c>
      <c r="N62" s="10">
        <f t="shared" si="3"/>
        <v>34.31372549019608</v>
      </c>
    </row>
    <row r="63" spans="1:14" s="11" customFormat="1" ht="18.75" customHeight="1">
      <c r="A63" s="6"/>
      <c r="B63" s="12" t="s">
        <v>122</v>
      </c>
      <c r="C63" s="15" t="s">
        <v>191</v>
      </c>
      <c r="D63" s="9">
        <v>11</v>
      </c>
      <c r="E63" s="9">
        <v>35</v>
      </c>
      <c r="F63" s="9"/>
      <c r="G63" s="9">
        <f t="shared" si="0"/>
        <v>46</v>
      </c>
      <c r="H63" s="9">
        <v>34</v>
      </c>
      <c r="I63" s="9">
        <v>15</v>
      </c>
      <c r="J63" s="9"/>
      <c r="K63" s="9"/>
      <c r="L63" s="9">
        <f t="shared" si="1"/>
        <v>15</v>
      </c>
      <c r="M63" s="10">
        <f t="shared" si="2"/>
        <v>32.608695652173914</v>
      </c>
      <c r="N63" s="10">
        <f t="shared" si="3"/>
        <v>44.11764705882353</v>
      </c>
    </row>
    <row r="64" spans="1:14" s="11" customFormat="1" ht="18.75" customHeight="1">
      <c r="A64" s="6"/>
      <c r="B64" s="12" t="s">
        <v>123</v>
      </c>
      <c r="C64" s="15" t="s">
        <v>124</v>
      </c>
      <c r="D64" s="9">
        <v>54</v>
      </c>
      <c r="E64" s="9">
        <v>156</v>
      </c>
      <c r="F64" s="9"/>
      <c r="G64" s="9">
        <f t="shared" si="0"/>
        <v>210</v>
      </c>
      <c r="H64" s="9">
        <v>130</v>
      </c>
      <c r="I64" s="9">
        <v>90</v>
      </c>
      <c r="J64" s="9">
        <v>36</v>
      </c>
      <c r="K64" s="9"/>
      <c r="L64" s="9">
        <f t="shared" si="1"/>
        <v>126</v>
      </c>
      <c r="M64" s="10">
        <f t="shared" si="2"/>
        <v>60</v>
      </c>
      <c r="N64" s="10">
        <f t="shared" si="3"/>
        <v>96.92307692307692</v>
      </c>
    </row>
    <row r="65" spans="1:14" s="11" customFormat="1" ht="18.75" customHeight="1">
      <c r="A65" s="6"/>
      <c r="B65" s="12" t="s">
        <v>125</v>
      </c>
      <c r="C65" s="15" t="s">
        <v>126</v>
      </c>
      <c r="D65" s="9">
        <v>18</v>
      </c>
      <c r="E65" s="9">
        <v>83</v>
      </c>
      <c r="F65" s="9"/>
      <c r="G65" s="9">
        <f t="shared" si="0"/>
        <v>101</v>
      </c>
      <c r="H65" s="9">
        <v>55</v>
      </c>
      <c r="I65" s="9">
        <v>44</v>
      </c>
      <c r="J65" s="9"/>
      <c r="K65" s="9"/>
      <c r="L65" s="9">
        <f t="shared" si="1"/>
        <v>44</v>
      </c>
      <c r="M65" s="10">
        <f t="shared" si="2"/>
        <v>43.56435643564357</v>
      </c>
      <c r="N65" s="10">
        <f t="shared" si="3"/>
        <v>80</v>
      </c>
    </row>
    <row r="66" spans="1:14" s="11" customFormat="1" ht="18.75" customHeight="1">
      <c r="A66" s="6"/>
      <c r="B66" s="12" t="s">
        <v>127</v>
      </c>
      <c r="C66" s="15" t="s">
        <v>128</v>
      </c>
      <c r="D66" s="9">
        <v>1</v>
      </c>
      <c r="E66" s="9">
        <v>27</v>
      </c>
      <c r="F66" s="9"/>
      <c r="G66" s="9">
        <f t="shared" si="0"/>
        <v>28</v>
      </c>
      <c r="H66" s="9">
        <v>17</v>
      </c>
      <c r="I66" s="9">
        <v>7</v>
      </c>
      <c r="J66" s="9"/>
      <c r="K66" s="9"/>
      <c r="L66" s="9">
        <f t="shared" si="1"/>
        <v>7</v>
      </c>
      <c r="M66" s="10">
        <f t="shared" si="2"/>
        <v>25</v>
      </c>
      <c r="N66" s="10">
        <f t="shared" si="3"/>
        <v>41.17647058823529</v>
      </c>
    </row>
    <row r="67" spans="1:14" s="11" customFormat="1" ht="18.75" customHeight="1">
      <c r="A67" s="6"/>
      <c r="B67" s="12" t="s">
        <v>129</v>
      </c>
      <c r="C67" s="15" t="s">
        <v>130</v>
      </c>
      <c r="D67" s="9">
        <v>33</v>
      </c>
      <c r="E67" s="9">
        <v>40</v>
      </c>
      <c r="F67" s="9"/>
      <c r="G67" s="9">
        <f t="shared" si="0"/>
        <v>73</v>
      </c>
      <c r="H67" s="9">
        <v>55</v>
      </c>
      <c r="I67" s="9">
        <v>37</v>
      </c>
      <c r="J67" s="9"/>
      <c r="K67" s="9"/>
      <c r="L67" s="9">
        <f t="shared" si="1"/>
        <v>37</v>
      </c>
      <c r="M67" s="10">
        <f t="shared" si="2"/>
        <v>50.68493150684932</v>
      </c>
      <c r="N67" s="10">
        <f t="shared" si="3"/>
        <v>67.27272727272727</v>
      </c>
    </row>
    <row r="68" spans="1:14" s="11" customFormat="1" ht="18.75" customHeight="1">
      <c r="A68" s="6"/>
      <c r="B68" s="12" t="s">
        <v>131</v>
      </c>
      <c r="C68" s="15" t="s">
        <v>132</v>
      </c>
      <c r="D68" s="9">
        <v>1</v>
      </c>
      <c r="E68" s="9">
        <v>10</v>
      </c>
      <c r="F68" s="9"/>
      <c r="G68" s="9">
        <f t="shared" si="0"/>
        <v>11</v>
      </c>
      <c r="H68" s="9">
        <v>9</v>
      </c>
      <c r="I68" s="9">
        <v>4</v>
      </c>
      <c r="J68" s="9"/>
      <c r="K68" s="9"/>
      <c r="L68" s="9">
        <f t="shared" si="1"/>
        <v>4</v>
      </c>
      <c r="M68" s="10">
        <f t="shared" si="2"/>
        <v>36.36363636363637</v>
      </c>
      <c r="N68" s="10">
        <v>50</v>
      </c>
    </row>
    <row r="69" spans="1:14" s="11" customFormat="1" ht="18.75" customHeight="1">
      <c r="A69" s="6"/>
      <c r="B69" s="12" t="s">
        <v>133</v>
      </c>
      <c r="C69" s="8" t="s">
        <v>134</v>
      </c>
      <c r="D69" s="9">
        <v>439</v>
      </c>
      <c r="E69" s="9">
        <v>727</v>
      </c>
      <c r="F69" s="9"/>
      <c r="G69" s="9">
        <f t="shared" si="0"/>
        <v>1166</v>
      </c>
      <c r="H69" s="9">
        <v>630</v>
      </c>
      <c r="I69" s="9">
        <v>385</v>
      </c>
      <c r="J69" s="9">
        <v>3</v>
      </c>
      <c r="K69" s="9"/>
      <c r="L69" s="9">
        <f t="shared" si="1"/>
        <v>388</v>
      </c>
      <c r="M69" s="10">
        <f t="shared" si="2"/>
        <v>33.27615780445969</v>
      </c>
      <c r="N69" s="10">
        <f t="shared" si="3"/>
        <v>61.58730158730159</v>
      </c>
    </row>
    <row r="70" spans="1:14" s="11" customFormat="1" ht="18.75" customHeight="1">
      <c r="A70" s="6"/>
      <c r="B70" s="12" t="s">
        <v>135</v>
      </c>
      <c r="C70" s="8" t="s">
        <v>136</v>
      </c>
      <c r="D70" s="9">
        <v>64</v>
      </c>
      <c r="E70" s="9">
        <v>254</v>
      </c>
      <c r="F70" s="9"/>
      <c r="G70" s="9">
        <f aca="true" t="shared" si="6" ref="G70:G114">SUM(D70:F70)</f>
        <v>318</v>
      </c>
      <c r="H70" s="9">
        <v>187</v>
      </c>
      <c r="I70" s="9">
        <v>73</v>
      </c>
      <c r="J70" s="9">
        <v>12</v>
      </c>
      <c r="K70" s="9"/>
      <c r="L70" s="9">
        <f t="shared" si="1"/>
        <v>85</v>
      </c>
      <c r="M70" s="10">
        <f t="shared" si="2"/>
        <v>26.729559748427672</v>
      </c>
      <c r="N70" s="10">
        <f t="shared" si="3"/>
        <v>45.45454545454545</v>
      </c>
    </row>
    <row r="71" spans="1:14" s="11" customFormat="1" ht="18.75" customHeight="1">
      <c r="A71" s="6"/>
      <c r="B71" s="12" t="s">
        <v>137</v>
      </c>
      <c r="C71" s="8" t="s">
        <v>138</v>
      </c>
      <c r="D71" s="9">
        <v>79</v>
      </c>
      <c r="E71" s="9">
        <v>5</v>
      </c>
      <c r="F71" s="9"/>
      <c r="G71" s="9">
        <f t="shared" si="6"/>
        <v>84</v>
      </c>
      <c r="H71" s="9">
        <v>55</v>
      </c>
      <c r="I71" s="9">
        <v>59</v>
      </c>
      <c r="J71" s="9">
        <v>1</v>
      </c>
      <c r="K71" s="9"/>
      <c r="L71" s="9">
        <f>SUM(I71:K71)</f>
        <v>60</v>
      </c>
      <c r="M71" s="10">
        <f>L71/G71*100</f>
        <v>71.42857142857143</v>
      </c>
      <c r="N71" s="10">
        <f t="shared" si="3"/>
        <v>109.09090909090908</v>
      </c>
    </row>
    <row r="72" spans="1:14" s="2" customFormat="1" ht="18.75" customHeight="1">
      <c r="A72" s="31" t="s">
        <v>139</v>
      </c>
      <c r="B72" s="32"/>
      <c r="C72" s="33"/>
      <c r="D72" s="4"/>
      <c r="E72" s="4">
        <f aca="true" t="shared" si="7" ref="E72:K72">E73</f>
        <v>6</v>
      </c>
      <c r="F72" s="4"/>
      <c r="G72" s="4">
        <f t="shared" si="6"/>
        <v>6</v>
      </c>
      <c r="H72" s="4">
        <f t="shared" si="7"/>
        <v>6</v>
      </c>
      <c r="I72" s="4">
        <f t="shared" si="7"/>
        <v>3</v>
      </c>
      <c r="J72" s="4"/>
      <c r="K72" s="4">
        <f t="shared" si="7"/>
        <v>0</v>
      </c>
      <c r="L72" s="4">
        <f aca="true" t="shared" si="8" ref="L72:L115">SUM(I72:K72)</f>
        <v>3</v>
      </c>
      <c r="M72" s="5">
        <v>47</v>
      </c>
      <c r="N72" s="5">
        <v>47</v>
      </c>
    </row>
    <row r="73" spans="1:14" s="11" customFormat="1" ht="18.75" customHeight="1">
      <c r="A73" s="6"/>
      <c r="B73" s="12" t="s">
        <v>140</v>
      </c>
      <c r="C73" s="8" t="s">
        <v>141</v>
      </c>
      <c r="D73" s="9"/>
      <c r="E73" s="9">
        <v>6</v>
      </c>
      <c r="F73" s="9"/>
      <c r="G73" s="9">
        <f t="shared" si="6"/>
        <v>6</v>
      </c>
      <c r="H73" s="9">
        <v>6</v>
      </c>
      <c r="I73" s="9">
        <v>3</v>
      </c>
      <c r="J73" s="9"/>
      <c r="K73" s="9">
        <v>0</v>
      </c>
      <c r="L73" s="9">
        <f t="shared" si="8"/>
        <v>3</v>
      </c>
      <c r="M73" s="10">
        <v>47</v>
      </c>
      <c r="N73" s="10">
        <v>49</v>
      </c>
    </row>
    <row r="74" spans="1:14" s="2" customFormat="1" ht="18.75" customHeight="1">
      <c r="A74" s="31" t="s">
        <v>142</v>
      </c>
      <c r="B74" s="32"/>
      <c r="C74" s="33"/>
      <c r="D74" s="4">
        <f>SUM(D75:D76)</f>
        <v>419</v>
      </c>
      <c r="E74" s="4">
        <f aca="true" t="shared" si="9" ref="E74:K74">SUM(E75:E76)</f>
        <v>2510</v>
      </c>
      <c r="F74" s="4">
        <f t="shared" si="9"/>
        <v>63</v>
      </c>
      <c r="G74" s="4">
        <f t="shared" si="6"/>
        <v>2992</v>
      </c>
      <c r="H74" s="4">
        <f t="shared" si="9"/>
        <v>1217</v>
      </c>
      <c r="I74" s="4">
        <f t="shared" si="9"/>
        <v>709</v>
      </c>
      <c r="J74" s="4">
        <f t="shared" si="9"/>
        <v>124</v>
      </c>
      <c r="K74" s="4">
        <f t="shared" si="9"/>
        <v>51</v>
      </c>
      <c r="L74" s="4">
        <f t="shared" si="8"/>
        <v>884</v>
      </c>
      <c r="M74" s="5">
        <f aca="true" t="shared" si="10" ref="M74:M108">L74/G74*100</f>
        <v>29.545454545454547</v>
      </c>
      <c r="N74" s="5">
        <f aca="true" t="shared" si="11" ref="N74:N108">L74/H74*100</f>
        <v>72.63763352506163</v>
      </c>
    </row>
    <row r="75" spans="1:14" s="11" customFormat="1" ht="18.75" customHeight="1">
      <c r="A75" s="6"/>
      <c r="B75" s="12" t="s">
        <v>143</v>
      </c>
      <c r="C75" s="8" t="s">
        <v>144</v>
      </c>
      <c r="D75" s="9">
        <v>111</v>
      </c>
      <c r="E75" s="9">
        <v>1541</v>
      </c>
      <c r="F75" s="9">
        <v>63</v>
      </c>
      <c r="G75" s="9">
        <f t="shared" si="6"/>
        <v>1715</v>
      </c>
      <c r="H75" s="9">
        <v>532</v>
      </c>
      <c r="I75" s="9">
        <v>409</v>
      </c>
      <c r="J75" s="9">
        <v>85</v>
      </c>
      <c r="K75" s="9">
        <v>16</v>
      </c>
      <c r="L75" s="9">
        <f t="shared" si="8"/>
        <v>510</v>
      </c>
      <c r="M75" s="10">
        <f t="shared" si="10"/>
        <v>29.737609329446062</v>
      </c>
      <c r="N75" s="10">
        <f t="shared" si="11"/>
        <v>95.86466165413535</v>
      </c>
    </row>
    <row r="76" spans="1:14" s="11" customFormat="1" ht="18.75" customHeight="1">
      <c r="A76" s="6"/>
      <c r="B76" s="12" t="s">
        <v>145</v>
      </c>
      <c r="C76" s="8" t="s">
        <v>146</v>
      </c>
      <c r="D76" s="9">
        <v>308</v>
      </c>
      <c r="E76" s="9">
        <v>969</v>
      </c>
      <c r="F76" s="9"/>
      <c r="G76" s="9">
        <f t="shared" si="6"/>
        <v>1277</v>
      </c>
      <c r="H76" s="9">
        <v>685</v>
      </c>
      <c r="I76" s="9">
        <v>300</v>
      </c>
      <c r="J76" s="9">
        <v>39</v>
      </c>
      <c r="K76" s="9">
        <v>35</v>
      </c>
      <c r="L76" s="9">
        <f t="shared" si="8"/>
        <v>374</v>
      </c>
      <c r="M76" s="10">
        <f t="shared" si="10"/>
        <v>29.287392325763506</v>
      </c>
      <c r="N76" s="10">
        <f t="shared" si="11"/>
        <v>54.598540145985396</v>
      </c>
    </row>
    <row r="77" spans="1:14" s="2" customFormat="1" ht="18.75" customHeight="1">
      <c r="A77" s="31" t="s">
        <v>147</v>
      </c>
      <c r="B77" s="32"/>
      <c r="C77" s="33"/>
      <c r="D77" s="4">
        <f>D78</f>
        <v>5154</v>
      </c>
      <c r="E77" s="4">
        <f aca="true" t="shared" si="12" ref="E77:K77">E78</f>
        <v>28487</v>
      </c>
      <c r="F77" s="4">
        <f t="shared" si="12"/>
        <v>14</v>
      </c>
      <c r="G77" s="4">
        <f t="shared" si="6"/>
        <v>33655</v>
      </c>
      <c r="H77" s="4">
        <f t="shared" si="12"/>
        <v>18498</v>
      </c>
      <c r="I77" s="4">
        <f t="shared" si="12"/>
        <v>16190</v>
      </c>
      <c r="J77" s="4">
        <f t="shared" si="12"/>
        <v>861</v>
      </c>
      <c r="K77" s="4">
        <f t="shared" si="12"/>
        <v>205</v>
      </c>
      <c r="L77" s="4">
        <f t="shared" si="8"/>
        <v>17256</v>
      </c>
      <c r="M77" s="5">
        <f t="shared" si="10"/>
        <v>51.27321348982321</v>
      </c>
      <c r="N77" s="5">
        <f t="shared" si="11"/>
        <v>93.28576062277003</v>
      </c>
    </row>
    <row r="78" spans="1:14" s="11" customFormat="1" ht="18.75" customHeight="1">
      <c r="A78" s="6"/>
      <c r="B78" s="12" t="s">
        <v>148</v>
      </c>
      <c r="C78" s="8" t="s">
        <v>149</v>
      </c>
      <c r="D78" s="9">
        <v>5154</v>
      </c>
      <c r="E78" s="9">
        <v>28487</v>
      </c>
      <c r="F78" s="9">
        <v>14</v>
      </c>
      <c r="G78" s="9">
        <f t="shared" si="6"/>
        <v>33655</v>
      </c>
      <c r="H78" s="9">
        <v>18498</v>
      </c>
      <c r="I78" s="9">
        <v>16190</v>
      </c>
      <c r="J78" s="9">
        <v>861</v>
      </c>
      <c r="K78" s="9">
        <v>205</v>
      </c>
      <c r="L78" s="9">
        <f t="shared" si="8"/>
        <v>17256</v>
      </c>
      <c r="M78" s="10">
        <f t="shared" si="10"/>
        <v>51.27321348982321</v>
      </c>
      <c r="N78" s="10">
        <f t="shared" si="11"/>
        <v>93.28576062277003</v>
      </c>
    </row>
    <row r="79" spans="1:14" s="2" customFormat="1" ht="18.75" customHeight="1">
      <c r="A79" s="31" t="s">
        <v>150</v>
      </c>
      <c r="B79" s="32"/>
      <c r="C79" s="33"/>
      <c r="D79" s="4">
        <f>SUM(D80:D81)</f>
        <v>396</v>
      </c>
      <c r="E79" s="4">
        <f aca="true" t="shared" si="13" ref="E79:K79">SUM(E80:E81)</f>
        <v>2716</v>
      </c>
      <c r="F79" s="4">
        <f t="shared" si="13"/>
        <v>131</v>
      </c>
      <c r="G79" s="4">
        <f t="shared" si="6"/>
        <v>3243</v>
      </c>
      <c r="H79" s="4">
        <f t="shared" si="13"/>
        <v>1426</v>
      </c>
      <c r="I79" s="4">
        <f t="shared" si="13"/>
        <v>1094</v>
      </c>
      <c r="J79" s="4">
        <f t="shared" si="13"/>
        <v>17</v>
      </c>
      <c r="K79" s="4">
        <f t="shared" si="13"/>
        <v>11</v>
      </c>
      <c r="L79" s="4">
        <f t="shared" si="8"/>
        <v>1122</v>
      </c>
      <c r="M79" s="5">
        <f t="shared" si="10"/>
        <v>34.59759481961147</v>
      </c>
      <c r="N79" s="5">
        <f t="shared" si="11"/>
        <v>78.68162692847125</v>
      </c>
    </row>
    <row r="80" spans="1:14" s="11" customFormat="1" ht="18.75" customHeight="1">
      <c r="A80" s="6"/>
      <c r="B80" s="12" t="s">
        <v>151</v>
      </c>
      <c r="C80" s="8" t="s">
        <v>152</v>
      </c>
      <c r="D80" s="9">
        <v>69</v>
      </c>
      <c r="E80" s="9">
        <v>191</v>
      </c>
      <c r="F80" s="9">
        <v>54</v>
      </c>
      <c r="G80" s="9">
        <f t="shared" si="6"/>
        <v>314</v>
      </c>
      <c r="H80" s="9">
        <v>213</v>
      </c>
      <c r="I80" s="9">
        <v>106</v>
      </c>
      <c r="J80" s="9"/>
      <c r="K80" s="9"/>
      <c r="L80" s="9">
        <f t="shared" si="8"/>
        <v>106</v>
      </c>
      <c r="M80" s="10">
        <f t="shared" si="10"/>
        <v>33.75796178343949</v>
      </c>
      <c r="N80" s="10">
        <f t="shared" si="11"/>
        <v>49.76525821596244</v>
      </c>
    </row>
    <row r="81" spans="1:14" s="11" customFormat="1" ht="18.75" customHeight="1">
      <c r="A81" s="6"/>
      <c r="B81" s="12" t="s">
        <v>153</v>
      </c>
      <c r="C81" s="8" t="s">
        <v>154</v>
      </c>
      <c r="D81" s="9">
        <v>327</v>
      </c>
      <c r="E81" s="9">
        <v>2525</v>
      </c>
      <c r="F81" s="9">
        <v>77</v>
      </c>
      <c r="G81" s="9">
        <f t="shared" si="6"/>
        <v>2929</v>
      </c>
      <c r="H81" s="9">
        <v>1213</v>
      </c>
      <c r="I81" s="9">
        <v>988</v>
      </c>
      <c r="J81" s="9">
        <v>17</v>
      </c>
      <c r="K81" s="9">
        <v>11</v>
      </c>
      <c r="L81" s="9">
        <f t="shared" si="8"/>
        <v>1016</v>
      </c>
      <c r="M81" s="10">
        <f t="shared" si="10"/>
        <v>34.68760669170366</v>
      </c>
      <c r="N81" s="10">
        <f t="shared" si="11"/>
        <v>83.75927452596868</v>
      </c>
    </row>
    <row r="82" spans="1:14" s="2" customFormat="1" ht="18.75" customHeight="1">
      <c r="A82" s="31" t="s">
        <v>155</v>
      </c>
      <c r="B82" s="32"/>
      <c r="C82" s="33"/>
      <c r="D82" s="4">
        <f>D83</f>
        <v>1400</v>
      </c>
      <c r="E82" s="4">
        <f>E83</f>
        <v>5346</v>
      </c>
      <c r="F82" s="4">
        <f>F83</f>
        <v>8062</v>
      </c>
      <c r="G82" s="4">
        <f t="shared" si="6"/>
        <v>14808</v>
      </c>
      <c r="H82" s="4">
        <f>H83</f>
        <v>6308</v>
      </c>
      <c r="I82" s="4">
        <f>I83</f>
        <v>6703</v>
      </c>
      <c r="J82" s="4">
        <f>J83</f>
        <v>0</v>
      </c>
      <c r="K82" s="4"/>
      <c r="L82" s="4">
        <f t="shared" si="8"/>
        <v>6703</v>
      </c>
      <c r="M82" s="5">
        <f t="shared" si="10"/>
        <v>45.26607239330092</v>
      </c>
      <c r="N82" s="5">
        <f t="shared" si="11"/>
        <v>106.26188966391882</v>
      </c>
    </row>
    <row r="83" spans="1:14" s="11" customFormat="1" ht="18.75" customHeight="1">
      <c r="A83" s="6"/>
      <c r="B83" s="12" t="s">
        <v>156</v>
      </c>
      <c r="C83" s="8" t="s">
        <v>157</v>
      </c>
      <c r="D83" s="9">
        <v>1400</v>
      </c>
      <c r="E83" s="9">
        <v>5346</v>
      </c>
      <c r="F83" s="9">
        <v>8062</v>
      </c>
      <c r="G83" s="9">
        <f t="shared" si="6"/>
        <v>14808</v>
      </c>
      <c r="H83" s="9">
        <v>6308</v>
      </c>
      <c r="I83" s="9">
        <v>6703</v>
      </c>
      <c r="J83" s="9"/>
      <c r="K83" s="9"/>
      <c r="L83" s="9">
        <f t="shared" si="8"/>
        <v>6703</v>
      </c>
      <c r="M83" s="10">
        <f t="shared" si="10"/>
        <v>45.26607239330092</v>
      </c>
      <c r="N83" s="10">
        <f t="shared" si="11"/>
        <v>106.26188966391882</v>
      </c>
    </row>
    <row r="84" spans="1:14" s="2" customFormat="1" ht="18.75" customHeight="1">
      <c r="A84" s="31" t="s">
        <v>158</v>
      </c>
      <c r="B84" s="32"/>
      <c r="C84" s="33"/>
      <c r="D84" s="4">
        <f>D85</f>
        <v>53</v>
      </c>
      <c r="E84" s="4">
        <f aca="true" t="shared" si="14" ref="E84:K84">E85</f>
        <v>71</v>
      </c>
      <c r="F84" s="4"/>
      <c r="G84" s="4">
        <f t="shared" si="6"/>
        <v>124</v>
      </c>
      <c r="H84" s="4">
        <f t="shared" si="14"/>
        <v>92</v>
      </c>
      <c r="I84" s="4">
        <f t="shared" si="14"/>
        <v>60</v>
      </c>
      <c r="J84" s="4"/>
      <c r="K84" s="4">
        <f t="shared" si="14"/>
        <v>0</v>
      </c>
      <c r="L84" s="4">
        <f t="shared" si="8"/>
        <v>60</v>
      </c>
      <c r="M84" s="5">
        <f t="shared" si="10"/>
        <v>48.38709677419355</v>
      </c>
      <c r="N84" s="5">
        <f t="shared" si="11"/>
        <v>65.21739130434783</v>
      </c>
    </row>
    <row r="85" spans="1:14" s="11" customFormat="1" ht="18.75" customHeight="1">
      <c r="A85" s="6"/>
      <c r="B85" s="12" t="s">
        <v>159</v>
      </c>
      <c r="C85" s="8" t="s">
        <v>160</v>
      </c>
      <c r="D85" s="9">
        <v>53</v>
      </c>
      <c r="E85" s="9">
        <v>71</v>
      </c>
      <c r="F85" s="9"/>
      <c r="G85" s="9">
        <f t="shared" si="6"/>
        <v>124</v>
      </c>
      <c r="H85" s="9">
        <v>92</v>
      </c>
      <c r="I85" s="9">
        <v>60</v>
      </c>
      <c r="J85" s="9"/>
      <c r="K85" s="9">
        <v>0</v>
      </c>
      <c r="L85" s="9">
        <f t="shared" si="8"/>
        <v>60</v>
      </c>
      <c r="M85" s="10">
        <f t="shared" si="10"/>
        <v>48.38709677419355</v>
      </c>
      <c r="N85" s="10">
        <f t="shared" si="11"/>
        <v>65.21739130434783</v>
      </c>
    </row>
    <row r="86" spans="1:14" s="2" customFormat="1" ht="18.75" customHeight="1">
      <c r="A86" s="31" t="s">
        <v>161</v>
      </c>
      <c r="B86" s="32"/>
      <c r="C86" s="33"/>
      <c r="D86" s="4">
        <f>SUM(D87:D88)</f>
        <v>338</v>
      </c>
      <c r="E86" s="4">
        <f aca="true" t="shared" si="15" ref="E86:K86">SUM(E87:E88)</f>
        <v>1429</v>
      </c>
      <c r="F86" s="4"/>
      <c r="G86" s="4">
        <f t="shared" si="6"/>
        <v>1767</v>
      </c>
      <c r="H86" s="4">
        <f t="shared" si="15"/>
        <v>1210</v>
      </c>
      <c r="I86" s="4">
        <f t="shared" si="15"/>
        <v>664</v>
      </c>
      <c r="J86" s="4">
        <f t="shared" si="15"/>
        <v>29</v>
      </c>
      <c r="K86" s="4">
        <f t="shared" si="15"/>
        <v>2</v>
      </c>
      <c r="L86" s="4">
        <f t="shared" si="8"/>
        <v>695</v>
      </c>
      <c r="M86" s="5">
        <f t="shared" si="10"/>
        <v>39.33220147142048</v>
      </c>
      <c r="N86" s="5">
        <f t="shared" si="11"/>
        <v>57.438016528925615</v>
      </c>
    </row>
    <row r="87" spans="1:14" s="11" customFormat="1" ht="18.75" customHeight="1">
      <c r="A87" s="6"/>
      <c r="B87" s="12" t="s">
        <v>162</v>
      </c>
      <c r="C87" s="8" t="s">
        <v>163</v>
      </c>
      <c r="D87" s="9">
        <v>338</v>
      </c>
      <c r="E87" s="9">
        <v>1416</v>
      </c>
      <c r="F87" s="9"/>
      <c r="G87" s="9">
        <f t="shared" si="6"/>
        <v>1754</v>
      </c>
      <c r="H87" s="9">
        <v>1201</v>
      </c>
      <c r="I87" s="9">
        <v>655</v>
      </c>
      <c r="J87" s="9">
        <v>29</v>
      </c>
      <c r="K87" s="9">
        <v>2</v>
      </c>
      <c r="L87" s="9">
        <f t="shared" si="8"/>
        <v>686</v>
      </c>
      <c r="M87" s="10">
        <f t="shared" si="10"/>
        <v>39.110604332953244</v>
      </c>
      <c r="N87" s="10">
        <f t="shared" si="11"/>
        <v>57.11906744379684</v>
      </c>
    </row>
    <row r="88" spans="1:14" s="11" customFormat="1" ht="18.75" customHeight="1">
      <c r="A88" s="6"/>
      <c r="B88" s="12" t="s">
        <v>164</v>
      </c>
      <c r="C88" s="8" t="s">
        <v>165</v>
      </c>
      <c r="D88" s="9"/>
      <c r="E88" s="9">
        <v>13</v>
      </c>
      <c r="F88" s="9"/>
      <c r="G88" s="9">
        <f t="shared" si="6"/>
        <v>13</v>
      </c>
      <c r="H88" s="9">
        <v>9</v>
      </c>
      <c r="I88" s="9">
        <v>9</v>
      </c>
      <c r="J88" s="9"/>
      <c r="K88" s="9"/>
      <c r="L88" s="9">
        <f t="shared" si="8"/>
        <v>9</v>
      </c>
      <c r="M88" s="10">
        <f t="shared" si="10"/>
        <v>69.23076923076923</v>
      </c>
      <c r="N88" s="10">
        <f t="shared" si="11"/>
        <v>100</v>
      </c>
    </row>
    <row r="89" spans="1:14" s="2" customFormat="1" ht="18.75" customHeight="1">
      <c r="A89" s="31" t="s">
        <v>166</v>
      </c>
      <c r="B89" s="32"/>
      <c r="C89" s="33"/>
      <c r="D89" s="4"/>
      <c r="E89" s="4">
        <f>E90</f>
        <v>51</v>
      </c>
      <c r="F89" s="4"/>
      <c r="G89" s="4">
        <f t="shared" si="6"/>
        <v>51</v>
      </c>
      <c r="H89" s="4">
        <f>H90</f>
        <v>25</v>
      </c>
      <c r="I89" s="4"/>
      <c r="J89" s="4"/>
      <c r="K89" s="4"/>
      <c r="L89" s="9">
        <v>0</v>
      </c>
      <c r="M89" s="9">
        <v>0</v>
      </c>
      <c r="N89" s="9">
        <v>0</v>
      </c>
    </row>
    <row r="90" spans="1:14" s="11" customFormat="1" ht="18.75" customHeight="1">
      <c r="A90" s="6"/>
      <c r="B90" s="12" t="s">
        <v>167</v>
      </c>
      <c r="C90" s="8" t="s">
        <v>168</v>
      </c>
      <c r="D90" s="9"/>
      <c r="E90" s="9">
        <v>51</v>
      </c>
      <c r="F90" s="9"/>
      <c r="G90" s="9">
        <f t="shared" si="6"/>
        <v>51</v>
      </c>
      <c r="H90" s="9">
        <v>25</v>
      </c>
      <c r="I90" s="9"/>
      <c r="J90" s="9">
        <v>0</v>
      </c>
      <c r="K90" s="9"/>
      <c r="L90" s="9">
        <f>SUM(I90:K90)</f>
        <v>0</v>
      </c>
      <c r="M90" s="9">
        <v>0</v>
      </c>
      <c r="N90" s="9">
        <v>0</v>
      </c>
    </row>
    <row r="91" spans="1:14" s="11" customFormat="1" ht="18.75" customHeight="1">
      <c r="A91" s="6"/>
      <c r="B91" s="12"/>
      <c r="C91" s="8"/>
      <c r="D91" s="9"/>
      <c r="E91" s="9"/>
      <c r="F91" s="9"/>
      <c r="G91" s="9"/>
      <c r="H91" s="9"/>
      <c r="I91" s="9"/>
      <c r="J91" s="9"/>
      <c r="K91" s="9"/>
      <c r="L91" s="9"/>
      <c r="M91" s="10"/>
      <c r="N91" s="10"/>
    </row>
    <row r="92" spans="1:14" s="2" customFormat="1" ht="18.75" customHeight="1">
      <c r="A92" s="28" t="s">
        <v>169</v>
      </c>
      <c r="B92" s="29"/>
      <c r="C92" s="30"/>
      <c r="D92" s="4">
        <f>D93+D96+D98+D101+D103+D105+D107+D109</f>
        <v>613</v>
      </c>
      <c r="E92" s="4">
        <f>E93+E96+E98+E101+E103+E105+E107+E109</f>
        <v>457</v>
      </c>
      <c r="F92" s="4">
        <f>F93+F96+F98+F101+F103+F105+F107+F109</f>
        <v>24</v>
      </c>
      <c r="G92" s="4">
        <f t="shared" si="6"/>
        <v>1094</v>
      </c>
      <c r="H92" s="4">
        <f>H93+H96+H98+H101+H103+H105+H107+H109</f>
        <v>506</v>
      </c>
      <c r="I92" s="4">
        <f>I93+I96+I98+I101+I103+I105+I107+I109</f>
        <v>313</v>
      </c>
      <c r="J92" s="4">
        <f>J93+J96+J98+J101+J103+J105+J107+J109</f>
        <v>1</v>
      </c>
      <c r="K92" s="4"/>
      <c r="L92" s="4">
        <f t="shared" si="8"/>
        <v>314</v>
      </c>
      <c r="M92" s="5">
        <f t="shared" si="10"/>
        <v>28.70201096892139</v>
      </c>
      <c r="N92" s="5">
        <f t="shared" si="11"/>
        <v>62.055335968379445</v>
      </c>
    </row>
    <row r="93" spans="1:14" s="2" customFormat="1" ht="18.75" customHeight="1">
      <c r="A93" s="31" t="s">
        <v>13</v>
      </c>
      <c r="B93" s="32"/>
      <c r="C93" s="33"/>
      <c r="D93" s="4">
        <f>D94+D95</f>
        <v>289</v>
      </c>
      <c r="E93" s="4">
        <f>E94+E95</f>
        <v>0</v>
      </c>
      <c r="F93" s="4">
        <f>F94+F95</f>
        <v>0</v>
      </c>
      <c r="G93" s="4">
        <f>SUM(D93:F93)</f>
        <v>289</v>
      </c>
      <c r="H93" s="4">
        <f>H94+H95</f>
        <v>234</v>
      </c>
      <c r="I93" s="4">
        <f>I94+I95</f>
        <v>166</v>
      </c>
      <c r="J93" s="4">
        <f>J94+J95</f>
        <v>0</v>
      </c>
      <c r="K93" s="4">
        <f>K94+K95</f>
        <v>0</v>
      </c>
      <c r="L93" s="4">
        <f>L94+L95</f>
        <v>166</v>
      </c>
      <c r="M93" s="16">
        <f t="shared" si="10"/>
        <v>57.43944636678201</v>
      </c>
      <c r="N93" s="17">
        <f>L93/H93*100</f>
        <v>70.94017094017094</v>
      </c>
    </row>
    <row r="94" spans="1:14" s="11" customFormat="1" ht="18.75" customHeight="1">
      <c r="A94" s="6"/>
      <c r="B94" s="12" t="s">
        <v>14</v>
      </c>
      <c r="C94" s="8" t="s">
        <v>170</v>
      </c>
      <c r="D94" s="9">
        <v>284</v>
      </c>
      <c r="E94" s="9"/>
      <c r="F94" s="9"/>
      <c r="G94" s="9">
        <f t="shared" si="6"/>
        <v>284</v>
      </c>
      <c r="H94" s="9">
        <v>230</v>
      </c>
      <c r="I94" s="9">
        <v>166</v>
      </c>
      <c r="J94" s="9"/>
      <c r="K94" s="9"/>
      <c r="L94" s="9">
        <f t="shared" si="8"/>
        <v>166</v>
      </c>
      <c r="M94" s="18">
        <f t="shared" si="10"/>
        <v>58.45070422535211</v>
      </c>
      <c r="N94" s="19">
        <f>L94/H94*100</f>
        <v>72.17391304347827</v>
      </c>
    </row>
    <row r="95" spans="1:14" s="11" customFormat="1" ht="18.75" customHeight="1">
      <c r="A95" s="6"/>
      <c r="B95" s="12" t="s">
        <v>194</v>
      </c>
      <c r="C95" s="8" t="s">
        <v>195</v>
      </c>
      <c r="D95" s="9">
        <v>5</v>
      </c>
      <c r="E95" s="9"/>
      <c r="F95" s="9"/>
      <c r="G95" s="9">
        <f t="shared" si="6"/>
        <v>5</v>
      </c>
      <c r="H95" s="9">
        <v>4</v>
      </c>
      <c r="I95" s="9">
        <v>0</v>
      </c>
      <c r="J95" s="9"/>
      <c r="K95" s="9"/>
      <c r="L95" s="9">
        <v>0</v>
      </c>
      <c r="M95" s="18">
        <v>9</v>
      </c>
      <c r="N95" s="19">
        <v>11</v>
      </c>
    </row>
    <row r="96" spans="1:14" s="2" customFormat="1" ht="18.75" customHeight="1">
      <c r="A96" s="31" t="s">
        <v>24</v>
      </c>
      <c r="B96" s="32"/>
      <c r="C96" s="33"/>
      <c r="D96" s="4"/>
      <c r="E96" s="4">
        <f>E97</f>
        <v>3</v>
      </c>
      <c r="F96" s="4"/>
      <c r="G96" s="4">
        <f t="shared" si="6"/>
        <v>3</v>
      </c>
      <c r="H96" s="4">
        <f>H97</f>
        <v>2</v>
      </c>
      <c r="I96" s="4">
        <f>I97</f>
        <v>1</v>
      </c>
      <c r="J96" s="4">
        <v>1</v>
      </c>
      <c r="K96" s="4"/>
      <c r="L96" s="4">
        <f t="shared" si="8"/>
        <v>2</v>
      </c>
      <c r="M96" s="16">
        <f t="shared" si="10"/>
        <v>66.66666666666666</v>
      </c>
      <c r="N96" s="17">
        <f>L96/H96*100</f>
        <v>100</v>
      </c>
    </row>
    <row r="97" spans="1:14" s="11" customFormat="1" ht="18.75" customHeight="1">
      <c r="A97" s="6"/>
      <c r="B97" s="12" t="s">
        <v>196</v>
      </c>
      <c r="C97" s="8" t="s">
        <v>171</v>
      </c>
      <c r="D97" s="9"/>
      <c r="E97" s="9">
        <v>3</v>
      </c>
      <c r="F97" s="9"/>
      <c r="G97" s="9">
        <f t="shared" si="6"/>
        <v>3</v>
      </c>
      <c r="H97" s="9">
        <v>2</v>
      </c>
      <c r="I97" s="9">
        <v>1</v>
      </c>
      <c r="J97" s="9">
        <v>1</v>
      </c>
      <c r="K97" s="9"/>
      <c r="L97" s="9">
        <f t="shared" si="8"/>
        <v>2</v>
      </c>
      <c r="M97" s="18">
        <f t="shared" si="10"/>
        <v>66.66666666666666</v>
      </c>
      <c r="N97" s="19">
        <f>L97/H97*100</f>
        <v>100</v>
      </c>
    </row>
    <row r="98" spans="1:14" s="2" customFormat="1" ht="18.75" customHeight="1">
      <c r="A98" s="31" t="s">
        <v>142</v>
      </c>
      <c r="B98" s="32"/>
      <c r="C98" s="33"/>
      <c r="D98" s="4">
        <f>D99+D100</f>
        <v>80</v>
      </c>
      <c r="E98" s="4">
        <f>E99+E100</f>
        <v>108</v>
      </c>
      <c r="F98" s="4"/>
      <c r="G98" s="4">
        <f t="shared" si="6"/>
        <v>188</v>
      </c>
      <c r="H98" s="4">
        <f>H99+H100</f>
        <v>66</v>
      </c>
      <c r="I98" s="4">
        <f>I99+I100</f>
        <v>66</v>
      </c>
      <c r="J98" s="4"/>
      <c r="K98" s="4"/>
      <c r="L98" s="4">
        <f t="shared" si="8"/>
        <v>66</v>
      </c>
      <c r="M98" s="5">
        <f t="shared" si="10"/>
        <v>35.1063829787234</v>
      </c>
      <c r="N98" s="5">
        <f t="shared" si="11"/>
        <v>100</v>
      </c>
    </row>
    <row r="99" spans="1:14" s="11" customFormat="1" ht="39" customHeight="1">
      <c r="A99" s="6"/>
      <c r="B99" s="20" t="s">
        <v>197</v>
      </c>
      <c r="C99" s="21" t="s">
        <v>172</v>
      </c>
      <c r="D99" s="22">
        <v>5</v>
      </c>
      <c r="E99" s="22">
        <v>17</v>
      </c>
      <c r="F99" s="22"/>
      <c r="G99" s="22">
        <f t="shared" si="6"/>
        <v>22</v>
      </c>
      <c r="H99" s="22">
        <v>18</v>
      </c>
      <c r="I99" s="22">
        <v>5</v>
      </c>
      <c r="J99" s="22"/>
      <c r="K99" s="22"/>
      <c r="L99" s="22">
        <f t="shared" si="8"/>
        <v>5</v>
      </c>
      <c r="M99" s="18">
        <f t="shared" si="10"/>
        <v>22.727272727272727</v>
      </c>
      <c r="N99" s="19">
        <v>28</v>
      </c>
    </row>
    <row r="100" spans="1:14" s="11" customFormat="1" ht="18.75" customHeight="1">
      <c r="A100" s="6"/>
      <c r="B100" s="12" t="s">
        <v>198</v>
      </c>
      <c r="C100" s="8" t="s">
        <v>173</v>
      </c>
      <c r="D100" s="9">
        <v>75</v>
      </c>
      <c r="E100" s="9">
        <v>91</v>
      </c>
      <c r="F100" s="9"/>
      <c r="G100" s="9">
        <f>SUM(D100:F100)</f>
        <v>166</v>
      </c>
      <c r="H100" s="9">
        <v>48</v>
      </c>
      <c r="I100" s="9">
        <v>61</v>
      </c>
      <c r="J100" s="9"/>
      <c r="K100" s="9"/>
      <c r="L100" s="9">
        <f>SUM(I100:K100)</f>
        <v>61</v>
      </c>
      <c r="M100" s="10">
        <f>L100/G100*100</f>
        <v>36.74698795180723</v>
      </c>
      <c r="N100" s="10">
        <f>L100/H100*100</f>
        <v>127.08333333333333</v>
      </c>
    </row>
    <row r="101" spans="1:14" s="2" customFormat="1" ht="18.75" customHeight="1">
      <c r="A101" s="31" t="s">
        <v>174</v>
      </c>
      <c r="B101" s="32"/>
      <c r="C101" s="33"/>
      <c r="D101" s="4">
        <f>D102</f>
        <v>203</v>
      </c>
      <c r="E101" s="4">
        <f>E102</f>
        <v>115</v>
      </c>
      <c r="F101" s="4"/>
      <c r="G101" s="4">
        <f t="shared" si="6"/>
        <v>318</v>
      </c>
      <c r="H101" s="4">
        <f>H102</f>
        <v>58</v>
      </c>
      <c r="I101" s="4">
        <f>I102</f>
        <v>11</v>
      </c>
      <c r="J101" s="4"/>
      <c r="K101" s="4"/>
      <c r="L101" s="4">
        <f>SUM(I101:K101)</f>
        <v>11</v>
      </c>
      <c r="M101" s="5">
        <f>L101/G101*100</f>
        <v>3.459119496855346</v>
      </c>
      <c r="N101" s="5">
        <f>L101/H101*100</f>
        <v>18.96551724137931</v>
      </c>
    </row>
    <row r="102" spans="1:14" s="11" customFormat="1" ht="18.75" customHeight="1">
      <c r="A102" s="6"/>
      <c r="B102" s="12" t="s">
        <v>199</v>
      </c>
      <c r="C102" s="8" t="s">
        <v>175</v>
      </c>
      <c r="D102" s="9">
        <v>203</v>
      </c>
      <c r="E102" s="9">
        <v>115</v>
      </c>
      <c r="F102" s="9"/>
      <c r="G102" s="9">
        <f t="shared" si="6"/>
        <v>318</v>
      </c>
      <c r="H102" s="9">
        <v>58</v>
      </c>
      <c r="I102" s="9">
        <v>11</v>
      </c>
      <c r="J102" s="9"/>
      <c r="K102" s="9"/>
      <c r="L102" s="9">
        <f>SUM(I102:K102)</f>
        <v>11</v>
      </c>
      <c r="M102" s="10">
        <f>L102/G102*100</f>
        <v>3.459119496855346</v>
      </c>
      <c r="N102" s="10">
        <f>L102/H102*100</f>
        <v>18.96551724137931</v>
      </c>
    </row>
    <row r="103" spans="1:14" s="2" customFormat="1" ht="18.75" customHeight="1">
      <c r="A103" s="31" t="s">
        <v>176</v>
      </c>
      <c r="B103" s="32"/>
      <c r="C103" s="33"/>
      <c r="D103" s="4">
        <f>D104</f>
        <v>22</v>
      </c>
      <c r="E103" s="4">
        <f>E104</f>
        <v>42</v>
      </c>
      <c r="F103" s="4"/>
      <c r="G103" s="4">
        <f t="shared" si="6"/>
        <v>64</v>
      </c>
      <c r="H103" s="4">
        <f>H104</f>
        <v>43</v>
      </c>
      <c r="I103" s="4">
        <f>I104</f>
        <v>24</v>
      </c>
      <c r="J103" s="4"/>
      <c r="K103" s="4"/>
      <c r="L103" s="4">
        <f t="shared" si="8"/>
        <v>24</v>
      </c>
      <c r="M103" s="5">
        <f t="shared" si="10"/>
        <v>37.5</v>
      </c>
      <c r="N103" s="5">
        <f t="shared" si="11"/>
        <v>55.81395348837209</v>
      </c>
    </row>
    <row r="104" spans="1:14" s="11" customFormat="1" ht="18.75" customHeight="1">
      <c r="A104" s="23"/>
      <c r="B104" s="24" t="s">
        <v>200</v>
      </c>
      <c r="C104" s="25" t="s">
        <v>177</v>
      </c>
      <c r="D104" s="9">
        <v>22</v>
      </c>
      <c r="E104" s="9">
        <v>42</v>
      </c>
      <c r="F104" s="9"/>
      <c r="G104" s="9">
        <f t="shared" si="6"/>
        <v>64</v>
      </c>
      <c r="H104" s="9">
        <v>43</v>
      </c>
      <c r="I104" s="9">
        <v>24</v>
      </c>
      <c r="J104" s="9"/>
      <c r="K104" s="9"/>
      <c r="L104" s="9">
        <f t="shared" si="8"/>
        <v>24</v>
      </c>
      <c r="M104" s="10">
        <f t="shared" si="10"/>
        <v>37.5</v>
      </c>
      <c r="N104" s="10">
        <f t="shared" si="11"/>
        <v>55.81395348837209</v>
      </c>
    </row>
    <row r="105" spans="1:14" s="2" customFormat="1" ht="18.75" customHeight="1">
      <c r="A105" s="31" t="s">
        <v>178</v>
      </c>
      <c r="B105" s="32"/>
      <c r="C105" s="33"/>
      <c r="D105" s="4">
        <f>D106</f>
        <v>18</v>
      </c>
      <c r="E105" s="4">
        <f>E106</f>
        <v>86</v>
      </c>
      <c r="F105" s="4">
        <f>F106</f>
        <v>24</v>
      </c>
      <c r="G105" s="4">
        <f t="shared" si="6"/>
        <v>128</v>
      </c>
      <c r="H105" s="4">
        <f>H106</f>
        <v>97</v>
      </c>
      <c r="I105" s="4">
        <f>I106</f>
        <v>38</v>
      </c>
      <c r="J105" s="4"/>
      <c r="K105" s="4"/>
      <c r="L105" s="4">
        <f t="shared" si="8"/>
        <v>38</v>
      </c>
      <c r="M105" s="5">
        <f t="shared" si="10"/>
        <v>29.6875</v>
      </c>
      <c r="N105" s="5">
        <f>N106</f>
        <v>39.175257731958766</v>
      </c>
    </row>
    <row r="106" spans="1:14" s="11" customFormat="1" ht="18.75" customHeight="1">
      <c r="A106" s="23"/>
      <c r="B106" s="24" t="s">
        <v>201</v>
      </c>
      <c r="C106" s="25" t="s">
        <v>179</v>
      </c>
      <c r="D106" s="9">
        <v>18</v>
      </c>
      <c r="E106" s="9">
        <v>86</v>
      </c>
      <c r="F106" s="9">
        <v>24</v>
      </c>
      <c r="G106" s="9">
        <f t="shared" si="6"/>
        <v>128</v>
      </c>
      <c r="H106" s="9">
        <v>97</v>
      </c>
      <c r="I106" s="9">
        <v>38</v>
      </c>
      <c r="J106" s="9"/>
      <c r="K106" s="9"/>
      <c r="L106" s="9">
        <f t="shared" si="8"/>
        <v>38</v>
      </c>
      <c r="M106" s="10">
        <f t="shared" si="10"/>
        <v>29.6875</v>
      </c>
      <c r="N106" s="10">
        <f t="shared" si="11"/>
        <v>39.175257731958766</v>
      </c>
    </row>
    <row r="107" spans="1:14" s="2" customFormat="1" ht="18.75" customHeight="1">
      <c r="A107" s="31" t="s">
        <v>180</v>
      </c>
      <c r="B107" s="32"/>
      <c r="C107" s="33"/>
      <c r="D107" s="4">
        <f>D108</f>
        <v>1</v>
      </c>
      <c r="E107" s="4">
        <f>E108</f>
        <v>103</v>
      </c>
      <c r="F107" s="4"/>
      <c r="G107" s="4">
        <f t="shared" si="6"/>
        <v>104</v>
      </c>
      <c r="H107" s="4">
        <f>H108</f>
        <v>6</v>
      </c>
      <c r="I107" s="4">
        <f>I108</f>
        <v>7</v>
      </c>
      <c r="J107" s="4"/>
      <c r="K107" s="4"/>
      <c r="L107" s="4">
        <f t="shared" si="8"/>
        <v>7</v>
      </c>
      <c r="M107" s="5">
        <f t="shared" si="10"/>
        <v>6.730769230769231</v>
      </c>
      <c r="N107" s="5">
        <f t="shared" si="11"/>
        <v>116.66666666666667</v>
      </c>
    </row>
    <row r="108" spans="1:14" s="11" customFormat="1" ht="18.75" customHeight="1">
      <c r="A108" s="23"/>
      <c r="B108" s="24" t="s">
        <v>202</v>
      </c>
      <c r="C108" s="25" t="s">
        <v>181</v>
      </c>
      <c r="D108" s="9">
        <v>1</v>
      </c>
      <c r="E108" s="9">
        <v>103</v>
      </c>
      <c r="F108" s="9"/>
      <c r="G108" s="9">
        <f t="shared" si="6"/>
        <v>104</v>
      </c>
      <c r="H108" s="9">
        <v>6</v>
      </c>
      <c r="I108" s="9">
        <v>7</v>
      </c>
      <c r="J108" s="9"/>
      <c r="K108" s="9"/>
      <c r="L108" s="9">
        <f t="shared" si="8"/>
        <v>7</v>
      </c>
      <c r="M108" s="10">
        <f t="shared" si="10"/>
        <v>6.730769230769231</v>
      </c>
      <c r="N108" s="10">
        <f t="shared" si="11"/>
        <v>116.66666666666667</v>
      </c>
    </row>
    <row r="109" spans="1:14" s="2" customFormat="1" ht="18.75" customHeight="1">
      <c r="A109" s="31" t="s">
        <v>182</v>
      </c>
      <c r="B109" s="32"/>
      <c r="C109" s="33"/>
      <c r="D109" s="4"/>
      <c r="E109" s="4">
        <f>E110</f>
        <v>0</v>
      </c>
      <c r="F109" s="4"/>
      <c r="G109" s="4">
        <f t="shared" si="6"/>
        <v>0</v>
      </c>
      <c r="H109" s="4"/>
      <c r="I109" s="4"/>
      <c r="J109" s="4"/>
      <c r="K109" s="4"/>
      <c r="L109" s="4"/>
      <c r="M109" s="5"/>
      <c r="N109" s="5"/>
    </row>
    <row r="110" spans="1:14" s="11" customFormat="1" ht="18.75" customHeight="1">
      <c r="A110" s="23"/>
      <c r="B110" s="24" t="s">
        <v>203</v>
      </c>
      <c r="C110" s="25" t="s">
        <v>183</v>
      </c>
      <c r="D110" s="9"/>
      <c r="E110" s="9">
        <v>0</v>
      </c>
      <c r="F110" s="9"/>
      <c r="G110" s="9">
        <f t="shared" si="6"/>
        <v>0</v>
      </c>
      <c r="H110" s="9"/>
      <c r="I110" s="9"/>
      <c r="J110" s="9"/>
      <c r="K110" s="9"/>
      <c r="L110" s="9"/>
      <c r="M110" s="10"/>
      <c r="N110" s="10"/>
    </row>
    <row r="111" spans="1:14" s="11" customFormat="1" ht="18.75" customHeight="1">
      <c r="A111" s="38"/>
      <c r="B111" s="39"/>
      <c r="C111" s="40"/>
      <c r="D111" s="9"/>
      <c r="E111" s="9"/>
      <c r="F111" s="9"/>
      <c r="G111" s="9"/>
      <c r="H111" s="9"/>
      <c r="I111" s="9"/>
      <c r="J111" s="9"/>
      <c r="K111" s="9"/>
      <c r="L111" s="9"/>
      <c r="M111" s="10"/>
      <c r="N111" s="10"/>
    </row>
    <row r="112" spans="1:14" s="2" customFormat="1" ht="18.75" customHeight="1">
      <c r="A112" s="28" t="s">
        <v>184</v>
      </c>
      <c r="B112" s="29"/>
      <c r="C112" s="30"/>
      <c r="D112" s="4"/>
      <c r="E112" s="4">
        <f>E113</f>
        <v>0</v>
      </c>
      <c r="F112" s="4"/>
      <c r="G112" s="4">
        <f t="shared" si="6"/>
        <v>0</v>
      </c>
      <c r="H112" s="4">
        <f>H113</f>
        <v>0</v>
      </c>
      <c r="I112" s="4">
        <f>I113</f>
        <v>0</v>
      </c>
      <c r="J112" s="4"/>
      <c r="K112" s="4"/>
      <c r="L112" s="4">
        <f t="shared" si="8"/>
        <v>0</v>
      </c>
      <c r="M112" s="5">
        <v>70</v>
      </c>
      <c r="N112" s="5">
        <v>70</v>
      </c>
    </row>
    <row r="113" spans="1:14" s="2" customFormat="1" ht="18.75" customHeight="1">
      <c r="A113" s="31" t="s">
        <v>185</v>
      </c>
      <c r="B113" s="32"/>
      <c r="C113" s="33"/>
      <c r="D113" s="4"/>
      <c r="E113" s="4">
        <f>E114</f>
        <v>0</v>
      </c>
      <c r="F113" s="4"/>
      <c r="G113" s="4">
        <f t="shared" si="6"/>
        <v>0</v>
      </c>
      <c r="H113" s="4">
        <f>H114</f>
        <v>0</v>
      </c>
      <c r="I113" s="4">
        <f>I114</f>
        <v>0</v>
      </c>
      <c r="J113" s="4"/>
      <c r="K113" s="4"/>
      <c r="L113" s="4">
        <f t="shared" si="8"/>
        <v>0</v>
      </c>
      <c r="M113" s="5">
        <v>70</v>
      </c>
      <c r="N113" s="5">
        <v>70</v>
      </c>
    </row>
    <row r="114" spans="1:14" s="11" customFormat="1" ht="18.75" customHeight="1">
      <c r="A114" s="23"/>
      <c r="B114" s="24" t="s">
        <v>204</v>
      </c>
      <c r="C114" s="25" t="s">
        <v>186</v>
      </c>
      <c r="D114" s="9"/>
      <c r="E114" s="9">
        <v>0</v>
      </c>
      <c r="F114" s="9"/>
      <c r="G114" s="9">
        <f t="shared" si="6"/>
        <v>0</v>
      </c>
      <c r="H114" s="9">
        <v>0</v>
      </c>
      <c r="I114" s="9">
        <v>0</v>
      </c>
      <c r="J114" s="9"/>
      <c r="K114" s="9"/>
      <c r="L114" s="9">
        <f t="shared" si="8"/>
        <v>0</v>
      </c>
      <c r="M114" s="10">
        <v>70</v>
      </c>
      <c r="N114" s="10">
        <v>70</v>
      </c>
    </row>
    <row r="115" spans="1:14" s="2" customFormat="1" ht="18.75" customHeight="1">
      <c r="A115" s="34" t="s">
        <v>187</v>
      </c>
      <c r="B115" s="35"/>
      <c r="C115" s="36"/>
      <c r="D115" s="26">
        <f aca="true" t="shared" si="16" ref="D115:K115">D4+D92+D112</f>
        <v>13960</v>
      </c>
      <c r="E115" s="26">
        <f t="shared" si="16"/>
        <v>55460</v>
      </c>
      <c r="F115" s="26">
        <f t="shared" si="16"/>
        <v>8927</v>
      </c>
      <c r="G115" s="26">
        <f t="shared" si="16"/>
        <v>78347</v>
      </c>
      <c r="H115" s="26">
        <f t="shared" si="16"/>
        <v>41304</v>
      </c>
      <c r="I115" s="26">
        <f t="shared" si="16"/>
        <v>32998</v>
      </c>
      <c r="J115" s="26">
        <f t="shared" si="16"/>
        <v>1472</v>
      </c>
      <c r="K115" s="26">
        <f t="shared" si="16"/>
        <v>311</v>
      </c>
      <c r="L115" s="4">
        <f t="shared" si="8"/>
        <v>34781</v>
      </c>
      <c r="M115" s="5">
        <f>L115/G115*100</f>
        <v>44.39353134134045</v>
      </c>
      <c r="N115" s="5">
        <f>L115/H115*100</f>
        <v>84.20734069339531</v>
      </c>
    </row>
    <row r="116" spans="1:14" ht="18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4:14" ht="18.75" customHeight="1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4:14" ht="18.75" customHeight="1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4:14" ht="18.75" customHeight="1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4:14" ht="18.75" customHeight="1"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4:14" ht="18.75" customHeight="1"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4:14" ht="18.75" customHeight="1"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4:14" ht="18.75" customHeight="1"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4:14" ht="21" customHeight="1"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4:14" ht="21" customHeight="1"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4:14" ht="21" customHeight="1"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4:14" ht="21" customHeight="1"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4:14" ht="21" customHeight="1"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4:14" ht="21" customHeight="1"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4:14" ht="21" customHeight="1"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4:14" ht="21" customHeight="1"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4:14" ht="21" customHeight="1"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4:14" ht="21" customHeight="1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4:14" ht="21" customHeight="1"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4:14" ht="21" customHeight="1"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4:14" ht="21" customHeight="1"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4:14" ht="21" customHeight="1"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4:14" ht="21" customHeight="1"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4:14" ht="21" customHeight="1"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4:14" ht="21.75" customHeight="1"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4:14" ht="21.75" customHeight="1"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4:14" ht="21.75" customHeight="1"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4:14" ht="21.75" customHeight="1"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4:14" ht="21.75" customHeight="1"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4:14" ht="22.5" customHeight="1"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4:14" ht="22.5" customHeight="1"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4:14" ht="22.5" customHeight="1"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4:14" ht="22.5" customHeight="1"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4:14" ht="22.5" customHeight="1"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4:14" ht="22.5" customHeight="1"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4:14" ht="22.5" customHeight="1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4:14" ht="22.5" customHeight="1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4:14" ht="22.5" customHeight="1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4:14" ht="22.5" customHeight="1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4:14" ht="22.5" customHeight="1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4:14" ht="22.5" customHeight="1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4:14" ht="22.5" customHeight="1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4:14" ht="22.5" customHeight="1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4:14" ht="22.5" customHeight="1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4:14" ht="22.5" customHeight="1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4:14" ht="22.5" customHeight="1"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4:14" ht="22.5" customHeight="1"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4:14" ht="22.5" customHeight="1"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4:14" ht="22.5" customHeight="1"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4:14" ht="22.5" customHeight="1"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4:14" ht="22.5" customHeight="1"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4:14" ht="22.5" customHeight="1"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4:14" ht="22.5" customHeight="1"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4:14" ht="22.5" customHeight="1"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4:14" ht="22.5" customHeight="1"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4:14" ht="22.5" customHeight="1"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4:14" ht="22.5" customHeight="1"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4:14" ht="22.5" customHeight="1"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4:14" ht="22.5" customHeight="1"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4:14" ht="22.5" customHeight="1"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4:14" ht="22.5" customHeight="1"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4:14" ht="22.5" customHeight="1"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4:14" ht="22.5" customHeight="1"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4:14" ht="22.5" customHeight="1"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4:14" ht="22.5" customHeight="1"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4:14" ht="22.5" customHeight="1"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4:14" ht="22.5" customHeight="1"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4:14" ht="22.5" customHeight="1"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4:14" ht="22.5" customHeight="1"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4:14" ht="22.5" customHeight="1"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4:14" ht="22.5" customHeight="1"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4:14" ht="22.5" customHeight="1"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4:14" ht="22.5" customHeight="1"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4:14" ht="22.5" customHeight="1"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4:14" ht="22.5" customHeight="1"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4:14" ht="22.5" customHeight="1"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4:14" ht="22.5" customHeight="1"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4:14" ht="22.5" customHeight="1"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4:14" ht="22.5" customHeight="1"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4:14" ht="22.5" customHeight="1"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4:14" ht="22.5" customHeight="1"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4:14" ht="22.5" customHeight="1"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4:14" ht="22.5" customHeight="1"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4:14" ht="22.5" customHeight="1"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4:14" ht="22.5" customHeight="1"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4:14" ht="22.5" customHeight="1"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4:14" ht="22.5" customHeight="1"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4:14" ht="22.5" customHeight="1"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4:14" ht="22.5" customHeight="1"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4:14" ht="22.5" customHeight="1"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4:14" ht="22.5" customHeight="1"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4:14" ht="22.5" customHeight="1"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4:14" ht="22.5" customHeight="1"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4:14" ht="22.5" customHeight="1"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4:14" ht="22.5" customHeight="1"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4:14" ht="22.5" customHeight="1"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4:14" ht="22.5" customHeight="1"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4:14" ht="22.5" customHeight="1"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4:14" ht="22.5" customHeight="1"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4:14" ht="22.5" customHeight="1"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4:14" ht="22.5" customHeight="1"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4:14" ht="22.5" customHeight="1"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4:14" ht="22.5" customHeight="1"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4:14" ht="22.5" customHeight="1"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4:14" ht="22.5" customHeight="1"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4:14" ht="22.5" customHeight="1"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4:14" ht="22.5" customHeight="1"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4:14" ht="22.5" customHeight="1"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4:14" ht="22.5" customHeight="1"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4:14" ht="22.5" customHeight="1"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4:14" ht="22.5" customHeight="1"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4:14" ht="22.5" customHeight="1"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4:14" ht="22.5" customHeight="1"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4:14" ht="22.5" customHeight="1"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4:14" ht="22.5" customHeight="1"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4:14" ht="22.5" customHeight="1"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4:14" ht="22.5" customHeight="1"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4:14" ht="22.5" customHeight="1"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4:14" ht="22.5" customHeight="1"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4:14" ht="22.5" customHeight="1"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4:14" ht="22.5" customHeight="1"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4:14" ht="22.5" customHeight="1"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4:14" ht="22.5" customHeight="1"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4:14" ht="22.5" customHeight="1"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4:14" ht="22.5" customHeight="1"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4:14" ht="22.5" customHeight="1"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4:14" ht="22.5" customHeight="1"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4:14" ht="22.5" customHeight="1"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4:14" ht="22.5" customHeight="1"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4:14" ht="22.5" customHeight="1"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4:14" ht="22.5" customHeight="1"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4:14" ht="22.5" customHeight="1"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4:14" ht="22.5" customHeight="1"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4:14" ht="22.5" customHeight="1"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4:14" ht="22.5" customHeight="1"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4:14" ht="22.5" customHeight="1"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4:14" ht="22.5" customHeight="1"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4:14" ht="22.5" customHeight="1"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4:14" ht="22.5" customHeight="1"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4:14" ht="22.5" customHeight="1"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4:14" ht="22.5" customHeight="1"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4:14" ht="22.5" customHeight="1"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4:14" ht="22.5" customHeight="1"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4:14" ht="22.5" customHeight="1"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4:14" ht="22.5" customHeight="1"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4:14" ht="22.5" customHeight="1"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4:14" ht="22.5" customHeight="1"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4:14" ht="22.5" customHeight="1"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4:14" ht="22.5" customHeight="1"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 spans="4:14" ht="22.5" customHeight="1"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 spans="4:14" ht="22.5" customHeight="1"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 spans="4:14" ht="22.5" customHeight="1"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 spans="4:14" ht="22.5" customHeight="1"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 spans="4:14" ht="22.5" customHeight="1"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4:14" ht="22.5" customHeight="1"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 spans="4:14" ht="22.5" customHeight="1"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 spans="4:14" ht="22.5" customHeight="1"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4:14" ht="22.5" customHeight="1"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4:14" ht="22.5" customHeight="1"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 spans="4:14" ht="22.5" customHeight="1"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4:14" ht="22.5" customHeight="1"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 spans="4:14" ht="22.5" customHeight="1"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 spans="4:14" ht="22.5" customHeight="1"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 spans="4:14" ht="22.5" customHeight="1"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4:14" ht="22.5" customHeight="1"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4:14" ht="22.5" customHeight="1"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4:14" ht="22.5" customHeight="1"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4:14" ht="22.5" customHeight="1"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4:14" ht="22.5" customHeight="1"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4:14" ht="22.5" customHeight="1"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4:14" ht="22.5" customHeight="1"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4:14" ht="22.5" customHeight="1"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4:14" ht="22.5" customHeight="1"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4:14" ht="22.5" customHeight="1"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4:14" ht="22.5" customHeight="1"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4:14" ht="22.5" customHeight="1"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4:14" ht="22.5" customHeight="1"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4:14" ht="22.5" customHeight="1"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4:14" ht="22.5" customHeight="1"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4:14" ht="22.5" customHeight="1"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4:14" ht="22.5" customHeight="1"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4:14" ht="22.5" customHeight="1"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4:14" ht="22.5" customHeight="1"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4:14" ht="22.5" customHeight="1"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4:14" ht="22.5" customHeight="1"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4:14" ht="22.5" customHeight="1"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4:14" ht="22.5" customHeight="1"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4:14" ht="22.5" customHeight="1"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4:14" ht="22.5" customHeight="1"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4:14" ht="22.5" customHeight="1"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4:14" ht="22.5" customHeight="1"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4:14" ht="22.5" customHeight="1"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4:14" ht="22.5" customHeight="1"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4:14" ht="22.5" customHeight="1"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4:14" ht="22.5" customHeight="1"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4:14" ht="22.5" customHeight="1"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4:14" ht="22.5" customHeight="1"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4:14" ht="22.5" customHeight="1"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4:14" ht="22.5" customHeight="1"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4:14" ht="22.5" customHeight="1"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4:14" ht="22.5" customHeight="1"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4:14" ht="22.5" customHeight="1"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4:14" ht="22.5" customHeight="1"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4:14" ht="22.5" customHeight="1"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4:14" ht="22.5" customHeight="1"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4:14" ht="22.5" customHeight="1"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4:14" ht="22.5" customHeight="1"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4:14" ht="22.5" customHeight="1"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4:14" ht="22.5" customHeight="1"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4:14" ht="22.5" customHeight="1"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4:14" ht="22.5" customHeight="1"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4:14" ht="22.5" customHeight="1"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4:14" ht="22.5" customHeight="1"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4:14" ht="22.5" customHeight="1"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4:14" ht="22.5" customHeight="1"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4:14" ht="22.5" customHeight="1"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4:14" ht="22.5" customHeight="1"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4:14" ht="22.5" customHeight="1"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4:14" ht="22.5" customHeight="1"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5" spans="4:14" ht="22.5" customHeight="1"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</row>
    <row r="336" spans="4:14" ht="22.5" customHeight="1"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</row>
    <row r="337" spans="4:14" ht="22.5" customHeight="1"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4:14" ht="22.5" customHeight="1"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4:14" ht="22.5" customHeight="1"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</row>
    <row r="340" spans="4:14" ht="22.5" customHeight="1"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4:14" ht="22.5" customHeight="1"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4:14" ht="22.5" customHeight="1"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4:14" ht="22.5" customHeight="1"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4:14" ht="22.5" customHeight="1"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4:14" ht="22.5" customHeight="1"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4:14" ht="22.5" customHeight="1"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4:14" ht="22.5" customHeight="1"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4:14" ht="22.5" customHeight="1"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4:14" ht="22.5" customHeight="1"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4:14" ht="22.5" customHeight="1"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</row>
    <row r="351" spans="4:14" ht="22.5" customHeight="1"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</row>
    <row r="352" spans="4:14" ht="22.5" customHeight="1"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</row>
    <row r="353" spans="4:14" ht="22.5" customHeight="1"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</row>
    <row r="354" spans="4:14" ht="22.5" customHeight="1"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</row>
    <row r="355" spans="4:14" ht="22.5" customHeight="1"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</row>
    <row r="356" spans="4:14" ht="22.5" customHeight="1"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</row>
    <row r="357" spans="4:14" ht="22.5" customHeight="1"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</row>
    <row r="358" spans="4:14" ht="22.5" customHeight="1"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</row>
    <row r="359" spans="4:14" ht="22.5" customHeight="1"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</row>
    <row r="360" spans="4:14" ht="22.5" customHeight="1"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</row>
    <row r="361" spans="4:14" ht="22.5" customHeight="1"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</row>
    <row r="362" spans="4:14" ht="22.5" customHeight="1"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</row>
    <row r="363" spans="4:14" ht="22.5" customHeight="1"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</row>
    <row r="364" spans="4:14" ht="22.5" customHeight="1"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4:14" ht="22.5" customHeight="1"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4:14" ht="22.5" customHeight="1"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4:14" ht="22.5" customHeight="1"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4:14" ht="22.5" customHeight="1"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4:14" ht="22.5" customHeight="1"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4:14" ht="22.5" customHeight="1"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4:14" ht="22.5" customHeight="1"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4:14" ht="22.5" customHeight="1"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4:14" ht="22.5" customHeight="1"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4:14" ht="22.5" customHeight="1"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4:14" ht="22.5" customHeight="1"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4:14" ht="22.5" customHeight="1"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4:14" ht="22.5" customHeight="1"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4:14" ht="22.5" customHeight="1"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</row>
    <row r="379" spans="4:14" ht="22.5" customHeight="1"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  <row r="380" spans="4:14" ht="22.5" customHeight="1"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</row>
    <row r="381" spans="4:14" ht="22.5" customHeight="1"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</row>
    <row r="382" spans="4:14" ht="22.5" customHeight="1"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</row>
    <row r="383" spans="4:14" ht="22.5" customHeight="1"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</row>
    <row r="384" spans="4:14" ht="22.5" customHeight="1"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</row>
    <row r="385" spans="4:14" ht="22.5" customHeight="1"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4:14" ht="22.5" customHeight="1"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4:14" ht="22.5" customHeight="1"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</row>
    <row r="388" spans="4:14" ht="22.5" customHeight="1"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</row>
    <row r="389" spans="4:14" ht="22.5" customHeight="1"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</row>
    <row r="390" spans="4:14" ht="22.5" customHeight="1"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</row>
    <row r="391" spans="4:14" ht="22.5" customHeight="1"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</row>
    <row r="392" spans="4:14" ht="22.5" customHeight="1"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4:14" ht="22.5" customHeight="1"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4:14" ht="22.5" customHeight="1"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4:14" ht="22.5" customHeight="1"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4:14" ht="22.5" customHeight="1"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4:14" ht="22.5" customHeight="1"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4:14" ht="22.5" customHeight="1"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4:14" ht="22.5" customHeight="1"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4:14" ht="22.5" customHeight="1"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4:14" ht="22.5" customHeight="1"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4:14" ht="22.5" customHeight="1"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4:14" ht="22.5" customHeight="1"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4:14" ht="22.5" customHeight="1"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4:14" ht="22.5" customHeight="1"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4:14" ht="22.5" customHeight="1"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</row>
    <row r="407" spans="4:14" ht="22.5" customHeight="1"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</row>
    <row r="408" spans="4:14" ht="22.5" customHeight="1"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</row>
    <row r="409" spans="4:14" ht="22.5" customHeight="1"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</row>
    <row r="410" spans="4:14" ht="22.5" customHeight="1"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</row>
    <row r="411" spans="4:14" ht="22.5" customHeight="1"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2" spans="4:14" ht="22.5" customHeight="1"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4:14" ht="22.5" customHeight="1"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4:14" ht="22.5" customHeight="1"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</row>
    <row r="415" spans="4:14" ht="22.5" customHeight="1"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</row>
    <row r="416" spans="4:14" ht="22.5" customHeight="1"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</row>
    <row r="417" spans="4:14" ht="22.5" customHeight="1"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</row>
    <row r="418" spans="4:14" ht="22.5" customHeight="1"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4:14" ht="22.5" customHeight="1"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</row>
    <row r="420" spans="4:14" ht="22.5" customHeight="1"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4:14" ht="22.5" customHeight="1"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4:14" ht="22.5" customHeight="1"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4:14" ht="22.5" customHeight="1"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4:14" ht="22.5" customHeight="1"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4:14" ht="22.5" customHeight="1"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4:14" ht="22.5" customHeight="1"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4:14" ht="22.5" customHeight="1"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4:14" ht="22.5" customHeight="1"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4:14" ht="22.5" customHeight="1"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4:14" ht="22.5" customHeight="1"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4:14" ht="22.5" customHeight="1"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4:14" ht="22.5" customHeight="1"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4:14" ht="22.5" customHeight="1"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4:14" ht="22.5" customHeight="1"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4:14" ht="22.5" customHeight="1"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4:14" ht="22.5" customHeight="1"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4:14" ht="22.5" customHeight="1"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</row>
    <row r="438" spans="4:14" ht="22.5" customHeight="1"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</row>
    <row r="439" spans="4:14" ht="22.5" customHeight="1"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</row>
    <row r="440" spans="4:14" ht="22.5" customHeight="1"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</row>
    <row r="441" spans="4:14" ht="22.5" customHeight="1"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</row>
    <row r="442" spans="4:14" ht="22.5" customHeight="1"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</row>
    <row r="443" spans="4:14" ht="22.5" customHeight="1"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</row>
    <row r="444" spans="4:14" ht="22.5" customHeight="1"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</row>
    <row r="445" spans="4:14" ht="22.5" customHeight="1"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</row>
    <row r="446" spans="4:14" ht="22.5" customHeight="1"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</row>
    <row r="447" spans="4:14" ht="22.5" customHeight="1"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</row>
    <row r="448" spans="4:14" ht="22.5" customHeight="1"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</row>
    <row r="449" spans="4:14" ht="22.5" customHeight="1"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</row>
    <row r="450" spans="4:14" ht="22.5" customHeight="1"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</row>
    <row r="451" spans="4:14" ht="22.5" customHeight="1"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</row>
    <row r="452" spans="4:14" ht="22.5" customHeight="1"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</row>
    <row r="453" spans="4:14" ht="22.5" customHeight="1"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4:14" ht="22.5" customHeight="1"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</row>
    <row r="455" spans="4:14" ht="22.5" customHeight="1"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4:14" ht="22.5" customHeight="1"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</row>
    <row r="457" spans="4:14" ht="22.5" customHeight="1"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</row>
    <row r="458" spans="4:14" ht="22.5" customHeight="1"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</row>
    <row r="459" spans="4:14" ht="22.5" customHeight="1"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</row>
    <row r="460" spans="4:14" ht="22.5" customHeight="1"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</row>
    <row r="461" spans="4:14" ht="22.5" customHeight="1"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</row>
    <row r="462" spans="4:14" ht="22.5" customHeight="1"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</row>
    <row r="463" spans="4:14" ht="22.5" customHeight="1"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</row>
    <row r="464" spans="4:14" ht="22.5" customHeight="1"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4:14" ht="22.5" customHeight="1"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</row>
    <row r="466" spans="4:14" ht="22.5" customHeight="1"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</row>
    <row r="467" spans="4:14" ht="22.5" customHeight="1"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</row>
    <row r="468" spans="4:14" ht="22.5" customHeight="1"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</row>
    <row r="469" spans="4:14" ht="22.5" customHeight="1"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</row>
    <row r="470" spans="4:14" ht="22.5" customHeight="1"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</row>
    <row r="471" spans="4:14" ht="22.5" customHeight="1"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</row>
    <row r="472" spans="4:14" ht="22.5" customHeight="1"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</row>
    <row r="473" spans="4:14" ht="22.5" customHeight="1"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</row>
    <row r="474" spans="4:14" ht="22.5" customHeight="1"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</row>
    <row r="475" spans="4:14" ht="22.5" customHeight="1"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</row>
    <row r="476" spans="4:14" ht="22.5" customHeight="1"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</row>
    <row r="477" spans="4:14" ht="22.5" customHeight="1"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</row>
    <row r="478" spans="4:14" ht="22.5" customHeight="1"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</row>
    <row r="479" spans="4:14" ht="22.5" customHeight="1"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</row>
    <row r="480" spans="4:14" ht="22.5" customHeight="1"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</row>
    <row r="481" spans="4:14" ht="22.5" customHeight="1"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4:14" ht="22.5" customHeight="1"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4:14" ht="22.5" customHeight="1"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</row>
    <row r="484" spans="4:14" ht="22.5" customHeight="1"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</row>
    <row r="485" spans="4:14" ht="22.5" customHeight="1"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</row>
    <row r="486" spans="4:14" ht="22.5" customHeight="1"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</row>
    <row r="487" spans="4:14" ht="22.5" customHeight="1"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</row>
    <row r="488" spans="4:14" ht="22.5" customHeight="1"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</row>
    <row r="489" spans="4:14" ht="22.5" customHeight="1"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0" spans="4:14" ht="22.5" customHeight="1"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4:14" ht="22.5" customHeight="1"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</row>
    <row r="492" spans="4:14" ht="22.5" customHeight="1"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</row>
    <row r="493" spans="4:14" ht="22.5" customHeight="1"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</row>
    <row r="494" spans="4:14" ht="22.5" customHeight="1"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</row>
    <row r="495" spans="4:14" ht="22.5" customHeight="1"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</row>
    <row r="496" spans="4:14" ht="22.5" customHeight="1"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</row>
    <row r="497" spans="4:14" ht="22.5" customHeight="1"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</row>
    <row r="498" spans="4:14" ht="22.5" customHeight="1"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</row>
    <row r="499" spans="4:14" ht="22.5" customHeight="1"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</row>
    <row r="500" spans="4:14" ht="22.5" customHeight="1"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</row>
    <row r="501" spans="4:14" ht="22.5" customHeight="1"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4:14" ht="22.5" customHeight="1"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4:14" ht="22.5" customHeight="1"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</row>
    <row r="504" spans="4:14" ht="22.5" customHeight="1"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</row>
    <row r="505" spans="4:14" ht="22.5" customHeight="1"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</row>
    <row r="506" spans="4:14" ht="22.5" customHeight="1"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</row>
    <row r="507" spans="4:14" ht="22.5" customHeight="1"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4:14" ht="22.5" customHeight="1"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</row>
    <row r="509" spans="4:14" ht="22.5" customHeight="1"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</row>
    <row r="510" spans="4:14" ht="22.5" customHeight="1"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</row>
    <row r="511" spans="4:14" ht="22.5" customHeight="1"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4:14" ht="22.5" customHeight="1"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</row>
    <row r="513" spans="4:14" ht="22.5" customHeight="1"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</row>
    <row r="514" spans="4:14" ht="22.5" customHeight="1"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</row>
    <row r="515" spans="4:14" ht="22.5" customHeight="1"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</row>
    <row r="516" spans="4:14" ht="22.5" customHeight="1"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</row>
    <row r="517" spans="4:14" ht="22.5" customHeight="1"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</row>
    <row r="518" spans="4:14" ht="22.5" customHeight="1"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</row>
    <row r="519" spans="4:14" ht="22.5" customHeight="1"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</row>
    <row r="520" spans="4:14" ht="22.5" customHeight="1"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</row>
    <row r="521" spans="4:14" ht="22.5" customHeight="1"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</row>
    <row r="522" spans="4:14" ht="22.5" customHeight="1"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</row>
    <row r="523" spans="4:14" ht="22.5" customHeight="1"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</row>
    <row r="524" spans="4:14" ht="22.5" customHeight="1"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</row>
    <row r="525" spans="4:14" ht="22.5" customHeight="1"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4:14" ht="22.5" customHeight="1"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</row>
    <row r="527" spans="4:14" ht="22.5" customHeight="1"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</row>
    <row r="528" spans="4:14" ht="22.5" customHeight="1"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</row>
    <row r="529" spans="4:14" ht="22.5" customHeight="1"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4:14" ht="22.5" customHeight="1"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4:14" ht="22.5" customHeight="1"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</row>
    <row r="532" spans="4:14" ht="22.5" customHeight="1"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</row>
    <row r="533" spans="4:14" ht="22.5" customHeight="1"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</row>
    <row r="534" spans="4:14" ht="22.5" customHeight="1"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</row>
    <row r="535" spans="4:14" ht="22.5" customHeight="1"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</row>
    <row r="536" spans="4:14" ht="22.5" customHeight="1"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</row>
    <row r="537" spans="4:14" ht="22.5" customHeight="1"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</row>
    <row r="538" spans="4:14" ht="22.5" customHeight="1"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</row>
    <row r="539" spans="4:14" ht="22.5" customHeight="1"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</row>
    <row r="540" spans="4:14" ht="22.5" customHeight="1"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</row>
    <row r="541" spans="4:14" ht="22.5" customHeight="1"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</row>
    <row r="542" spans="4:14" ht="22.5" customHeight="1"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</row>
    <row r="543" spans="4:14" ht="22.5" customHeight="1"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</row>
    <row r="544" spans="4:14" ht="22.5" customHeight="1"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</row>
    <row r="545" spans="4:14" ht="22.5" customHeight="1"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</row>
    <row r="546" spans="4:14" ht="22.5" customHeight="1"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</row>
    <row r="547" spans="4:14" ht="22.5" customHeight="1"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</row>
    <row r="548" spans="4:14" ht="22.5" customHeight="1"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</row>
    <row r="549" spans="4:14" ht="22.5" customHeight="1"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</row>
    <row r="550" spans="4:14" ht="22.5" customHeight="1"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</row>
    <row r="551" spans="4:14" ht="22.5" customHeight="1"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</row>
    <row r="552" spans="4:14" ht="22.5" customHeight="1"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</row>
    <row r="553" spans="4:14" ht="22.5" customHeight="1"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</row>
    <row r="554" spans="4:14" ht="22.5" customHeight="1"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</row>
    <row r="555" spans="4:14" ht="22.5" customHeight="1"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</row>
    <row r="556" spans="4:14" ht="22.5" customHeight="1"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</row>
    <row r="557" spans="4:14" ht="22.5" customHeight="1"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</row>
    <row r="558" spans="4:14" ht="22.5" customHeight="1"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</row>
    <row r="559" spans="4:14" ht="22.5" customHeight="1"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</row>
    <row r="560" spans="4:14" ht="22.5" customHeight="1"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4:14" ht="22.5" customHeight="1"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</row>
    <row r="562" spans="4:14" ht="22.5" customHeight="1"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</row>
    <row r="563" spans="4:14" ht="22.5" customHeight="1"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</row>
    <row r="564" spans="4:14" ht="22.5" customHeight="1"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</row>
    <row r="565" spans="4:14" ht="22.5" customHeight="1"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</row>
    <row r="566" spans="4:14" ht="22.5" customHeight="1"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</row>
    <row r="567" spans="4:14" ht="22.5" customHeight="1"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</row>
    <row r="568" spans="4:14" ht="22.5" customHeight="1"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</row>
    <row r="569" spans="4:14" ht="22.5" customHeight="1"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</row>
    <row r="570" spans="4:14" ht="22.5" customHeight="1"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</row>
    <row r="571" spans="4:14" ht="22.5" customHeight="1"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</row>
    <row r="572" spans="4:14" ht="22.5" customHeight="1"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</row>
    <row r="573" spans="4:14" ht="22.5" customHeight="1"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</row>
    <row r="574" spans="4:14" ht="22.5" customHeight="1"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</row>
    <row r="575" spans="4:14" ht="22.5" customHeight="1"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</row>
    <row r="576" spans="4:14" ht="22.5" customHeight="1"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</row>
    <row r="577" spans="4:14" ht="22.5" customHeight="1"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4:14" ht="22.5" customHeight="1"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4:14" ht="22.5" customHeight="1"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</row>
    <row r="580" spans="4:14" ht="22.5" customHeight="1"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</row>
    <row r="581" spans="4:14" ht="22.5" customHeight="1"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</row>
    <row r="582" spans="4:14" ht="22.5" customHeight="1"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</row>
    <row r="583" spans="4:14" ht="22.5" customHeight="1"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</row>
    <row r="584" spans="4:14" ht="22.5" customHeight="1"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</row>
    <row r="585" spans="4:14" ht="22.5" customHeight="1"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</row>
    <row r="586" spans="4:14" ht="22.5" customHeight="1"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</row>
    <row r="587" spans="4:14" ht="22.5" customHeight="1"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</row>
    <row r="588" spans="4:14" ht="22.5" customHeight="1"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</row>
    <row r="589" spans="4:14" ht="22.5" customHeight="1"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</row>
    <row r="590" spans="4:14" ht="22.5" customHeight="1"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4:14" ht="22.5" customHeight="1"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4:14" ht="22.5" customHeight="1"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</row>
    <row r="593" spans="4:14" ht="22.5" customHeight="1"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</row>
    <row r="594" spans="4:14" ht="22.5" customHeight="1"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</row>
    <row r="595" spans="4:14" ht="22.5" customHeight="1"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</row>
    <row r="596" spans="4:14" ht="22.5" customHeight="1"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4:14" ht="22.5" customHeight="1"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</row>
    <row r="598" spans="4:14" ht="22.5" customHeight="1"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4:14" ht="22.5" customHeight="1"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</row>
    <row r="600" spans="4:14" ht="22.5" customHeight="1"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4:14" ht="22.5" customHeight="1"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2" spans="4:14" ht="22.5" customHeight="1"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</row>
    <row r="603" spans="4:14" ht="22.5" customHeight="1"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</row>
    <row r="604" spans="4:14" ht="22.5" customHeight="1"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</row>
    <row r="605" spans="4:14" ht="22.5" customHeight="1"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</row>
    <row r="606" spans="4:14" ht="22.5" customHeight="1"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</row>
    <row r="607" spans="4:14" ht="22.5" customHeight="1"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</row>
    <row r="608" spans="4:14" ht="22.5" customHeight="1"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</row>
    <row r="609" spans="4:14" ht="22.5" customHeight="1"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</row>
    <row r="610" spans="4:14" ht="22.5" customHeight="1"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4:14" ht="22.5" customHeight="1"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4:14" ht="22.5" customHeight="1"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</row>
    <row r="613" spans="4:14" ht="22.5" customHeight="1"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</row>
    <row r="614" spans="4:14" ht="22.5" customHeight="1"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</row>
    <row r="615" spans="4:14" ht="22.5" customHeight="1"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</row>
    <row r="616" spans="4:14" ht="22.5" customHeight="1"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4:14" ht="22.5" customHeight="1"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</row>
    <row r="618" spans="4:14" ht="22.5" customHeight="1"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</row>
    <row r="619" spans="4:14" ht="22.5" customHeight="1"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</row>
    <row r="620" spans="4:14" ht="22.5" customHeight="1"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</row>
    <row r="621" spans="4:14" ht="22.5" customHeight="1"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</row>
    <row r="622" spans="4:14" ht="22.5" customHeight="1"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</row>
    <row r="623" spans="4:14" ht="22.5" customHeight="1"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</row>
    <row r="624" spans="4:14" ht="22.5" customHeight="1"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4:14" ht="22.5" customHeight="1"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4:14" ht="22.5" customHeight="1"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4:14" ht="22.5" customHeight="1"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</row>
    <row r="628" spans="4:14" ht="22.5" customHeight="1"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</row>
    <row r="629" spans="4:14" ht="22.5" customHeight="1"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</row>
    <row r="630" spans="4:14" ht="22.5" customHeight="1"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4:14" ht="22.5" customHeight="1"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</row>
    <row r="632" spans="4:14" ht="22.5" customHeight="1"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</row>
    <row r="633" spans="4:14" ht="22.5" customHeight="1"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</row>
    <row r="634" spans="4:14" ht="22.5" customHeight="1"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</row>
    <row r="635" spans="4:14" ht="22.5" customHeight="1"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4:14" ht="22.5" customHeight="1"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</row>
    <row r="637" spans="4:14" ht="22.5" customHeight="1"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</row>
    <row r="638" spans="4:14" ht="22.5" customHeight="1"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</row>
    <row r="639" spans="4:14" ht="22.5" customHeight="1"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</row>
    <row r="640" spans="4:14" ht="22.5" customHeight="1"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</row>
    <row r="641" spans="4:14" ht="22.5" customHeight="1"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</row>
    <row r="642" spans="4:14" ht="22.5" customHeight="1"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</row>
    <row r="643" spans="4:14" ht="22.5" customHeight="1"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</row>
    <row r="644" spans="4:14" ht="22.5" customHeight="1"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</row>
    <row r="645" spans="4:14" ht="22.5" customHeight="1"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</row>
    <row r="646" spans="4:14" ht="22.5" customHeight="1"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</row>
    <row r="647" spans="4:14" ht="22.5" customHeight="1"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</row>
    <row r="648" spans="4:14" ht="22.5" customHeight="1"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</row>
    <row r="649" spans="4:14" ht="22.5" customHeight="1"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</row>
    <row r="650" spans="4:14" ht="22.5" customHeight="1"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</row>
    <row r="651" spans="4:14" ht="22.5" customHeight="1"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</row>
    <row r="652" spans="4:14" ht="22.5" customHeight="1"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</row>
    <row r="653" spans="4:14" ht="22.5" customHeight="1"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</row>
    <row r="654" spans="4:14" ht="22.5" customHeight="1"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</row>
    <row r="655" spans="4:14" ht="22.5" customHeight="1"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</row>
    <row r="656" spans="4:14" ht="22.5" customHeight="1"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</row>
    <row r="657" spans="4:14" ht="22.5" customHeight="1"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</row>
    <row r="658" spans="4:14" ht="22.5" customHeight="1"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</row>
    <row r="659" spans="4:14" ht="22.5" customHeight="1"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</row>
    <row r="660" spans="4:14" ht="22.5" customHeight="1"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</row>
    <row r="661" spans="4:14" ht="22.5" customHeight="1"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</row>
    <row r="662" spans="4:14" ht="22.5" customHeight="1"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</row>
    <row r="663" spans="4:14" ht="22.5" customHeight="1"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</row>
    <row r="664" spans="4:14" ht="22.5" customHeight="1"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</row>
    <row r="665" spans="4:14" ht="22.5" customHeight="1"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</row>
    <row r="666" spans="4:14" ht="22.5" customHeight="1"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</row>
    <row r="667" spans="4:14" ht="22.5" customHeight="1"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</row>
    <row r="668" spans="4:14" ht="22.5" customHeight="1"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</row>
    <row r="669" spans="4:14" ht="22.5" customHeight="1"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</row>
    <row r="670" spans="4:14" ht="22.5" customHeight="1"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</row>
    <row r="671" spans="4:14" ht="22.5" customHeight="1"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</row>
    <row r="672" spans="4:14" ht="22.5" customHeight="1"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4:14" ht="22.5" customHeight="1"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4:14" ht="22.5" customHeight="1"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4:14" ht="22.5" customHeight="1"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</row>
    <row r="676" spans="4:14" ht="22.5" customHeight="1"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</row>
    <row r="677" spans="4:14" ht="22.5" customHeight="1"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</row>
    <row r="678" spans="4:14" ht="22.5" customHeight="1"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</row>
    <row r="679" spans="4:14" ht="22.5" customHeight="1"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4:14" ht="22.5" customHeight="1"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4:14" ht="22.5" customHeight="1"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</row>
    <row r="682" spans="4:14" ht="22.5" customHeight="1"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</row>
    <row r="683" spans="4:14" ht="22.5" customHeight="1"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</row>
    <row r="684" spans="4:14" ht="22.5" customHeight="1"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</row>
    <row r="685" spans="4:14" ht="22.5" customHeight="1"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4:14" ht="22.5" customHeight="1"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</row>
    <row r="687" spans="4:14" ht="22.5" customHeight="1"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</row>
    <row r="688" spans="4:14" ht="22.5" customHeight="1"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</row>
    <row r="689" spans="4:14" ht="22.5" customHeight="1"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4:14" ht="22.5" customHeight="1"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</row>
    <row r="691" spans="4:14" ht="22.5" customHeight="1"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</row>
    <row r="692" spans="4:14" ht="22.5" customHeight="1"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</row>
    <row r="693" spans="4:14" ht="22.5" customHeight="1"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</row>
    <row r="694" spans="4:14" ht="22.5" customHeight="1"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</row>
    <row r="695" spans="4:14" ht="22.5" customHeight="1"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</row>
    <row r="696" spans="4:14" ht="22.5" customHeight="1"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</row>
    <row r="697" spans="4:14" ht="22.5" customHeight="1"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</row>
    <row r="698" spans="4:14" ht="22.5" customHeight="1"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</row>
    <row r="699" spans="4:14" ht="22.5" customHeight="1"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</row>
    <row r="700" spans="4:14" ht="22.5" customHeight="1"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</row>
    <row r="701" spans="4:14" ht="22.5" customHeight="1"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</row>
    <row r="702" spans="4:14" ht="22.5" customHeight="1"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</row>
    <row r="703" spans="4:14" ht="22.5" customHeight="1"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</row>
    <row r="704" spans="4:14" ht="22.5" customHeight="1"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</row>
    <row r="705" spans="4:14" ht="22.5" customHeight="1"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</row>
    <row r="706" spans="4:14" ht="22.5" customHeight="1"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</row>
    <row r="707" spans="4:14" ht="22.5" customHeight="1"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</row>
    <row r="708" spans="4:14" ht="22.5" customHeight="1"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4:14" ht="22.5" customHeight="1"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</row>
    <row r="710" spans="4:14" ht="22.5" customHeight="1"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</row>
    <row r="711" spans="4:14" ht="22.5" customHeight="1"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</row>
    <row r="712" spans="4:14" ht="22.5" customHeight="1"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</row>
    <row r="713" spans="4:14" ht="22.5" customHeight="1"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</row>
    <row r="714" spans="4:14" ht="22.5" customHeight="1"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</row>
    <row r="715" spans="4:14" ht="22.5" customHeight="1"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</row>
    <row r="716" spans="4:14" ht="22.5" customHeight="1"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</row>
    <row r="717" spans="4:14" ht="22.5" customHeight="1"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</row>
    <row r="718" spans="4:14" ht="22.5" customHeight="1"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</row>
    <row r="719" spans="4:14" ht="22.5" customHeight="1"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</row>
    <row r="720" spans="4:14" ht="22.5" customHeight="1"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4:14" ht="22.5" customHeight="1"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4:14" ht="22.5" customHeight="1"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4:14" ht="22.5" customHeight="1"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</row>
    <row r="724" spans="4:14" ht="22.5" customHeight="1"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</row>
    <row r="725" spans="4:14" ht="22.5" customHeight="1"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</row>
    <row r="726" spans="4:14" ht="22.5" customHeight="1"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</row>
    <row r="727" spans="4:14" ht="22.5" customHeight="1"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</row>
    <row r="728" spans="4:14" ht="22.5" customHeight="1"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</row>
    <row r="729" spans="4:14" ht="22.5" customHeight="1"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4:14" ht="22.5" customHeight="1"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</row>
    <row r="731" spans="4:14" ht="22.5" customHeight="1"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</row>
    <row r="732" spans="4:14" ht="22.5" customHeight="1"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</row>
    <row r="733" spans="4:14" ht="22.5" customHeight="1"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</row>
    <row r="734" spans="4:14" ht="22.5" customHeight="1"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</row>
    <row r="735" spans="4:14" ht="22.5" customHeight="1"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</row>
    <row r="736" spans="4:14" ht="22.5" customHeight="1"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</row>
    <row r="737" spans="4:14" ht="22.5" customHeight="1"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</row>
    <row r="738" spans="4:14" ht="22.5" customHeight="1"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</row>
    <row r="739" spans="4:14" ht="22.5" customHeight="1"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</row>
    <row r="740" spans="4:14" ht="22.5" customHeight="1"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</row>
    <row r="741" spans="4:14" ht="22.5" customHeight="1"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</row>
    <row r="742" spans="4:14" ht="22.5" customHeight="1"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4:14" ht="22.5" customHeight="1"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</row>
    <row r="744" spans="4:14" ht="22.5" customHeight="1"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</row>
    <row r="745" spans="4:14" ht="22.5" customHeight="1"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</row>
    <row r="746" spans="4:14" ht="22.5" customHeight="1"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</row>
    <row r="747" spans="4:14" ht="22.5" customHeight="1"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</row>
    <row r="748" spans="4:14" ht="22.5" customHeight="1"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</row>
    <row r="749" spans="4:14" ht="22.5" customHeight="1"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</row>
    <row r="750" spans="4:14" ht="22.5" customHeight="1"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</row>
    <row r="751" spans="4:14" ht="22.5" customHeight="1"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</row>
    <row r="752" spans="4:14" ht="22.5" customHeight="1"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</row>
    <row r="753" spans="4:14" ht="22.5" customHeight="1"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4:14" ht="22.5" customHeight="1"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</row>
    <row r="755" spans="4:14" ht="22.5" customHeight="1"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</row>
    <row r="756" spans="4:14" ht="22.5" customHeight="1"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</row>
    <row r="757" spans="4:14" ht="22.5" customHeight="1"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</row>
    <row r="758" spans="4:14" ht="22.5" customHeight="1"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</row>
    <row r="759" spans="4:14" ht="22.5" customHeight="1"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</row>
    <row r="760" spans="4:14" ht="22.5" customHeight="1"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</row>
    <row r="761" spans="4:14" ht="22.5" customHeight="1"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</row>
    <row r="762" spans="4:14" ht="22.5" customHeight="1"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</row>
    <row r="763" spans="4:14" ht="22.5" customHeight="1"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</row>
    <row r="764" spans="4:14" ht="22.5" customHeight="1"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</row>
    <row r="765" spans="4:14" ht="22.5" customHeight="1"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</row>
    <row r="766" spans="4:14" ht="22.5" customHeight="1"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4:14" ht="22.5" customHeight="1"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</row>
    <row r="768" spans="4:14" ht="22.5" customHeight="1"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</row>
    <row r="769" spans="4:14" ht="22.5" customHeight="1"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4:14" ht="22.5" customHeight="1"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</row>
    <row r="771" spans="4:14" ht="22.5" customHeight="1"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</row>
    <row r="772" spans="4:14" ht="22.5" customHeight="1"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</row>
    <row r="773" spans="4:14" ht="22.5" customHeight="1"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</row>
    <row r="774" spans="4:14" ht="22.5" customHeight="1"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4:14" ht="22.5" customHeight="1"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</row>
    <row r="776" spans="4:14" ht="22.5" customHeight="1"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</row>
    <row r="777" spans="4:14" ht="22.5" customHeight="1"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</row>
    <row r="778" spans="4:14" ht="22.5" customHeight="1"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4:14" ht="22.5" customHeight="1"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</row>
    <row r="780" spans="4:14" ht="22.5" customHeight="1"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</row>
    <row r="781" spans="4:14" ht="22.5" customHeight="1"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</row>
    <row r="782" spans="4:14" ht="22.5" customHeight="1"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</row>
    <row r="783" spans="4:14" ht="22.5" customHeight="1"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</row>
    <row r="784" spans="4:14" ht="22.5" customHeight="1"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</row>
    <row r="785" spans="4:14" ht="22.5" customHeight="1"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</row>
    <row r="786" spans="4:14" ht="22.5" customHeight="1"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</row>
    <row r="787" spans="4:14" ht="22.5" customHeight="1"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4:14" ht="22.5" customHeight="1"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</row>
    <row r="789" spans="4:14" ht="22.5" customHeight="1"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</row>
    <row r="790" spans="4:14" ht="22.5" customHeight="1"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</row>
    <row r="791" spans="4:14" ht="22.5" customHeight="1"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</row>
    <row r="792" spans="4:14" ht="22.5" customHeight="1"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</row>
    <row r="793" spans="4:14" ht="22.5" customHeight="1"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</row>
    <row r="794" spans="4:14" ht="22.5" customHeight="1"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4:14" ht="22.5" customHeight="1"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</row>
    <row r="796" spans="4:14" ht="22.5" customHeight="1"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</row>
    <row r="797" spans="4:14" ht="22.5" customHeight="1"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</row>
    <row r="798" spans="4:14" ht="22.5" customHeight="1"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</row>
    <row r="799" spans="4:14" ht="22.5" customHeight="1"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</row>
    <row r="800" spans="4:14" ht="22.5" customHeight="1"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</row>
    <row r="801" spans="4:14" ht="22.5" customHeight="1"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4:14" ht="22.5" customHeight="1"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</row>
    <row r="803" spans="4:14" ht="22.5" customHeight="1"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</row>
    <row r="804" spans="4:14" ht="22.5" customHeight="1"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</row>
    <row r="805" spans="4:14" ht="22.5" customHeight="1"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4:14" ht="22.5" customHeight="1"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</row>
    <row r="807" spans="4:14" ht="22.5" customHeight="1"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</row>
    <row r="808" spans="4:14" ht="22.5" customHeight="1"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</row>
    <row r="809" spans="4:14" ht="22.5" customHeight="1"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</row>
    <row r="810" spans="4:14" ht="22.5" customHeight="1"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4:14" ht="22.5" customHeight="1"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</row>
    <row r="812" spans="4:14" ht="22.5" customHeight="1"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</row>
    <row r="813" spans="4:14" ht="22.5" customHeight="1"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</row>
    <row r="814" spans="4:14" ht="22.5" customHeight="1"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4:14" ht="22.5" customHeight="1"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</row>
    <row r="816" spans="4:14" ht="22.5" customHeight="1"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</row>
    <row r="817" spans="4:14" ht="22.5" customHeight="1"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</row>
    <row r="818" spans="4:14" ht="22.5" customHeight="1"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</row>
    <row r="819" spans="4:14" ht="22.5" customHeight="1"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</row>
    <row r="820" spans="4:14" ht="22.5" customHeight="1"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</row>
    <row r="821" spans="4:14" ht="22.5" customHeight="1"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</row>
    <row r="822" spans="4:14" ht="22.5" customHeight="1"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</row>
    <row r="823" spans="4:14" ht="22.5" customHeight="1"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</row>
    <row r="824" spans="4:14" ht="22.5" customHeight="1"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</row>
    <row r="825" spans="4:14" ht="22.5" customHeight="1"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</row>
    <row r="826" spans="4:14" ht="22.5" customHeight="1"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</row>
    <row r="827" spans="4:14" ht="22.5" customHeight="1"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</row>
    <row r="828" spans="4:14" ht="22.5" customHeight="1"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</row>
    <row r="829" spans="4:14" ht="22.5" customHeight="1"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</row>
    <row r="830" spans="4:14" ht="22.5" customHeight="1"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</row>
    <row r="831" spans="4:14" ht="22.5" customHeight="1"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</row>
    <row r="832" spans="4:14" ht="22.5" customHeight="1"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4:14" ht="22.5" customHeight="1"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</row>
    <row r="834" spans="4:14" ht="22.5" customHeight="1"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</row>
    <row r="835" spans="4:14" ht="22.5" customHeight="1"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</row>
    <row r="836" spans="4:14" ht="22.5" customHeight="1"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</row>
    <row r="837" spans="4:14" ht="22.5" customHeight="1"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</row>
    <row r="838" spans="4:14" ht="22.5" customHeight="1"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4:14" ht="22.5" customHeight="1"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</row>
    <row r="840" spans="4:14" ht="22.5" customHeight="1"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</row>
    <row r="841" spans="4:14" ht="22.5" customHeight="1"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</row>
    <row r="842" spans="4:14" ht="22.5" customHeight="1"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</row>
    <row r="843" spans="4:14" ht="22.5" customHeight="1"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</row>
    <row r="844" spans="4:14" ht="22.5" customHeight="1"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</row>
    <row r="845" spans="4:14" ht="22.5" customHeight="1"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</row>
    <row r="846" spans="4:14" ht="22.5" customHeight="1"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</row>
    <row r="847" spans="4:14" ht="22.5" customHeight="1"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</row>
    <row r="848" spans="4:14" ht="22.5" customHeight="1"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</row>
    <row r="849" spans="4:14" ht="22.5" customHeight="1"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</row>
    <row r="850" spans="4:14" ht="22.5" customHeight="1"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</row>
    <row r="851" spans="4:14" ht="22.5" customHeight="1"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</row>
    <row r="852" spans="4:14" ht="22.5" customHeight="1"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</row>
    <row r="853" spans="4:14" ht="22.5" customHeight="1"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</row>
    <row r="854" spans="4:14" ht="22.5" customHeight="1"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</row>
    <row r="855" spans="4:14" ht="22.5" customHeight="1"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</row>
    <row r="856" spans="4:14" ht="22.5" customHeight="1"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4:14" ht="22.5" customHeight="1"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</row>
    <row r="858" spans="4:14" ht="22.5" customHeight="1"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</row>
    <row r="859" spans="4:14" ht="22.5" customHeight="1"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</row>
    <row r="860" spans="4:14" ht="22.5" customHeight="1"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</row>
    <row r="861" spans="4:14" ht="22.5" customHeight="1"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</row>
    <row r="862" spans="4:14" ht="22.5" customHeight="1"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4:14" ht="22.5" customHeight="1"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</row>
    <row r="864" spans="4:14" ht="22.5" customHeight="1"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</row>
    <row r="865" spans="4:14" ht="22.5" customHeight="1"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</row>
    <row r="866" spans="4:14" ht="22.5" customHeight="1"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</row>
    <row r="867" spans="4:14" ht="22.5" customHeight="1"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</row>
    <row r="868" spans="4:14" ht="22.5" customHeight="1"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4:14" ht="22.5" customHeight="1"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</row>
    <row r="870" spans="4:14" ht="22.5" customHeight="1"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</row>
    <row r="871" spans="4:14" ht="22.5" customHeight="1"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</row>
    <row r="872" spans="4:14" ht="22.5" customHeight="1"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</row>
    <row r="873" spans="4:14" ht="22.5" customHeight="1"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</row>
    <row r="874" spans="4:14" ht="22.5" customHeight="1"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</row>
    <row r="875" spans="4:14" ht="22.5" customHeight="1"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4:14" ht="22.5" customHeight="1"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</row>
    <row r="877" spans="4:14" ht="22.5" customHeight="1"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</row>
    <row r="878" spans="4:14" ht="22.5" customHeight="1"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</row>
    <row r="879" spans="4:14" ht="22.5" customHeight="1"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</row>
    <row r="880" spans="4:14" ht="22.5" customHeight="1"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</row>
    <row r="881" spans="4:14" ht="22.5" customHeight="1"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</row>
    <row r="882" spans="4:14" ht="22.5" customHeight="1"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</row>
    <row r="883" spans="4:14" ht="22.5" customHeight="1"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</row>
    <row r="884" spans="4:14" ht="22.5" customHeight="1"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</row>
    <row r="885" spans="4:14" ht="22.5" customHeight="1"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4:14" ht="22.5" customHeight="1"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</row>
    <row r="887" spans="4:14" ht="22.5" customHeight="1"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</row>
    <row r="888" spans="4:14" ht="22.5" customHeight="1"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</row>
    <row r="889" spans="4:14" ht="22.5" customHeight="1"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</row>
    <row r="890" spans="4:14" ht="22.5" customHeight="1"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</row>
    <row r="891" spans="4:14" ht="22.5" customHeight="1"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</row>
    <row r="892" spans="4:14" ht="22.5" customHeight="1"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4:14" ht="22.5" customHeight="1"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</row>
    <row r="894" spans="4:14" ht="22.5" customHeight="1"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</row>
    <row r="895" spans="4:14" ht="22.5" customHeight="1"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</row>
    <row r="896" spans="4:14" ht="22.5" customHeight="1"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</row>
    <row r="897" spans="4:14" ht="22.5" customHeight="1"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</row>
    <row r="898" spans="4:14" ht="22.5" customHeight="1"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</row>
    <row r="899" spans="4:14" ht="22.5" customHeight="1"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</row>
    <row r="900" spans="4:14" ht="22.5" customHeight="1"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</row>
    <row r="901" spans="4:14" ht="22.5" customHeight="1"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</row>
    <row r="902" spans="4:14" ht="22.5" customHeight="1"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</row>
    <row r="903" spans="4:14" ht="22.5" customHeight="1"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</row>
    <row r="904" spans="4:14" ht="22.5" customHeight="1"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4:14" ht="22.5" customHeight="1"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</row>
    <row r="906" spans="4:14" ht="22.5" customHeight="1"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</row>
    <row r="907" spans="4:14" ht="22.5" customHeight="1"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</row>
    <row r="908" spans="4:14" ht="22.5" customHeight="1"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</row>
    <row r="909" spans="4:14" ht="22.5" customHeight="1"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</row>
    <row r="910" spans="4:14" ht="22.5" customHeight="1"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</row>
    <row r="911" spans="4:14" ht="22.5" customHeight="1"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4:14" ht="22.5" customHeight="1"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</row>
    <row r="913" spans="4:14" ht="22.5" customHeight="1"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</row>
    <row r="914" spans="4:14" ht="22.5" customHeight="1"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</row>
    <row r="915" spans="4:14" ht="22.5" customHeight="1"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4:14" ht="22.5" customHeight="1"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</row>
    <row r="917" spans="4:14" ht="22.5" customHeight="1"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</row>
    <row r="918" spans="4:14" ht="22.5" customHeight="1"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</row>
    <row r="919" spans="4:14" ht="22.5" customHeight="1"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</row>
    <row r="920" spans="4:14" ht="22.5" customHeight="1"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</row>
    <row r="921" spans="4:14" ht="22.5" customHeight="1"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</row>
    <row r="922" spans="4:14" ht="22.5" customHeight="1"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</row>
    <row r="923" spans="4:14" ht="22.5" customHeight="1"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</row>
    <row r="924" spans="4:14" ht="22.5" customHeight="1"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</row>
    <row r="925" spans="4:14" ht="22.5" customHeight="1"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</row>
    <row r="926" spans="4:14" ht="22.5" customHeight="1"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</row>
    <row r="927" spans="4:14" ht="22.5" customHeight="1"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</row>
    <row r="928" spans="4:14" ht="22.5" customHeight="1"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</row>
    <row r="929" spans="4:14" ht="22.5" customHeight="1"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</row>
    <row r="930" spans="4:14" ht="22.5" customHeight="1"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</row>
    <row r="931" spans="4:14" ht="22.5" customHeight="1"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</row>
    <row r="932" spans="4:14" ht="22.5" customHeight="1"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</row>
    <row r="933" spans="4:14" ht="22.5" customHeight="1"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</row>
    <row r="934" spans="4:14" ht="22.5" customHeight="1"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</row>
    <row r="935" spans="4:14" ht="22.5" customHeight="1"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</row>
    <row r="936" spans="4:14" ht="22.5" customHeight="1"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</row>
    <row r="937" spans="4:14" ht="22.5" customHeight="1"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</row>
    <row r="938" spans="4:14" ht="22.5" customHeight="1"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</row>
    <row r="939" spans="4:14" ht="22.5" customHeight="1"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</row>
    <row r="940" spans="4:14" ht="22.5" customHeight="1"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</row>
    <row r="941" spans="4:14" ht="22.5" customHeight="1"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</row>
    <row r="942" spans="4:14" ht="22.5" customHeight="1"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</row>
    <row r="943" spans="4:14" ht="22.5" customHeight="1"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</row>
    <row r="944" spans="4:14" ht="22.5" customHeight="1"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</row>
    <row r="945" spans="4:14" ht="22.5" customHeight="1"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</row>
    <row r="946" spans="4:14" ht="22.5" customHeight="1"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4:14" ht="22.5" customHeight="1"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</row>
    <row r="948" spans="4:14" ht="22.5" customHeight="1"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</row>
    <row r="949" spans="4:14" ht="22.5" customHeight="1"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</row>
    <row r="950" spans="4:14" ht="22.5" customHeight="1"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</row>
    <row r="951" spans="4:14" ht="22.5" customHeight="1"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</row>
    <row r="952" spans="4:14" ht="22.5" customHeight="1"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</row>
    <row r="953" spans="4:14" ht="22.5" customHeight="1"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</row>
    <row r="954" spans="4:14" ht="22.5" customHeight="1"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</row>
    <row r="955" spans="4:14" ht="22.5" customHeight="1"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</row>
    <row r="956" spans="4:14" ht="22.5" customHeight="1"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</row>
    <row r="957" spans="4:14" ht="22.5" customHeight="1"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</row>
    <row r="958" spans="4:14" ht="22.5" customHeight="1"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</row>
    <row r="959" spans="4:14" ht="22.5" customHeight="1"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</row>
    <row r="960" spans="4:14" ht="22.5" customHeight="1"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</row>
    <row r="961" spans="4:14" ht="22.5" customHeight="1"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</row>
    <row r="962" spans="4:14" ht="22.5" customHeight="1"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</row>
    <row r="963" spans="4:14" ht="22.5" customHeight="1"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</row>
    <row r="964" spans="4:14" ht="22.5" customHeight="1"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</row>
    <row r="965" spans="4:14" ht="22.5" customHeight="1"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</row>
    <row r="966" spans="4:14" ht="22.5" customHeight="1"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</row>
    <row r="967" spans="4:14" ht="22.5" customHeight="1"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</row>
    <row r="968" spans="4:14" ht="22.5" customHeight="1"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</row>
    <row r="969" spans="4:14" ht="22.5" customHeight="1"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</row>
    <row r="970" spans="4:14" ht="22.5" customHeight="1"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</row>
    <row r="971" spans="4:14" ht="22.5" customHeight="1"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</row>
    <row r="972" spans="4:14" ht="22.5" customHeight="1"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</row>
    <row r="973" spans="4:14" ht="22.5" customHeight="1"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</row>
    <row r="974" spans="4:14" ht="22.5" customHeight="1"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</row>
    <row r="975" spans="4:14" ht="22.5" customHeight="1"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</row>
    <row r="976" spans="4:14" ht="22.5" customHeight="1"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</row>
    <row r="977" spans="4:14" ht="22.5" customHeight="1"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</row>
    <row r="978" spans="4:14" ht="22.5" customHeight="1"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</row>
    <row r="979" spans="4:14" ht="22.5" customHeight="1"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</row>
    <row r="980" spans="4:14" ht="22.5" customHeight="1"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</row>
    <row r="981" spans="4:14" ht="22.5" customHeight="1"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</row>
    <row r="982" spans="4:14" ht="22.5" customHeight="1"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</row>
    <row r="983" spans="4:14" ht="22.5" customHeight="1"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</row>
    <row r="984" spans="4:14" ht="22.5" customHeight="1"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</row>
  </sheetData>
  <mergeCells count="33">
    <mergeCell ref="A1:N1"/>
    <mergeCell ref="A2:C3"/>
    <mergeCell ref="D2:G2"/>
    <mergeCell ref="H2:H3"/>
    <mergeCell ref="I2:N2"/>
    <mergeCell ref="A4:C4"/>
    <mergeCell ref="A5:C5"/>
    <mergeCell ref="A7:C7"/>
    <mergeCell ref="A9:C9"/>
    <mergeCell ref="A12:C12"/>
    <mergeCell ref="A15:C15"/>
    <mergeCell ref="A72:C72"/>
    <mergeCell ref="A74:C74"/>
    <mergeCell ref="A77:C77"/>
    <mergeCell ref="A79:C79"/>
    <mergeCell ref="A82:C82"/>
    <mergeCell ref="A84:C84"/>
    <mergeCell ref="A86:C86"/>
    <mergeCell ref="A89:C89"/>
    <mergeCell ref="A92:C92"/>
    <mergeCell ref="A93:C93"/>
    <mergeCell ref="A96:C96"/>
    <mergeCell ref="A98:C98"/>
    <mergeCell ref="A101:C101"/>
    <mergeCell ref="A103:C103"/>
    <mergeCell ref="A105:C105"/>
    <mergeCell ref="A107:C107"/>
    <mergeCell ref="A109:C109"/>
    <mergeCell ref="A111:C111"/>
    <mergeCell ref="A112:C112"/>
    <mergeCell ref="A113:C113"/>
    <mergeCell ref="A115:C115"/>
    <mergeCell ref="A116:N116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landscape" paperSize="9" scale="80" r:id="rId2"/>
  <headerFooter alignWithMargins="0">
    <oddFooter>&amp;C&amp;"Times New Roman,標準"&amp;P+23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會計決算處基金會計科吳昌益</cp:lastModifiedBy>
  <dcterms:created xsi:type="dcterms:W3CDTF">2003-10-30T02:21:01Z</dcterms:created>
  <dcterms:modified xsi:type="dcterms:W3CDTF">2017-03-22T03:58:12Z</dcterms:modified>
  <cp:category>I14</cp:category>
  <cp:version/>
  <cp:contentType/>
  <cp:contentStatus/>
</cp:coreProperties>
</file>